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hannahgreenwald/Documents/Documents/Berkeley_Research/Stagnation/"/>
    </mc:Choice>
  </mc:AlternateContent>
  <xr:revisionPtr revIDLastSave="0" documentId="13_ncr:1_{E672AED5-6F78-284E-B35A-3F2C276CFD40}" xr6:coauthVersionLast="47" xr6:coauthVersionMax="47" xr10:uidLastSave="{00000000-0000-0000-0000-000000000000}"/>
  <bookViews>
    <workbookView xWindow="-35740" yWindow="2060" windowWidth="28800" windowHeight="16480" xr2:uid="{00000000-000D-0000-FFFF-FFFF00000000}"/>
  </bookViews>
  <sheets>
    <sheet name="stagnation_data" sheetId="1" r:id="rId1"/>
    <sheet name="stag_qPCR" sheetId="3" r:id="rId2"/>
  </sheets>
  <definedNames>
    <definedName name="_xlnm._FilterDatabase" localSheetId="1" hidden="1">stag_qPCR!$A$1:$Y$1867</definedName>
    <definedName name="Z_26926D9C_8C2B_4B55_924C_747741F693BA_.wvu.FilterData" localSheetId="0" hidden="1">stagnation_data!$A$1:$BV$167</definedName>
  </definedNames>
  <calcPr calcId="191029"/>
  <customWorkbookViews>
    <customWorkbookView name="Filter 1" guid="{26926D9C-8C2B-4B55-924C-747741F693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7" i="1" l="1"/>
  <c r="B167" i="1"/>
  <c r="G166" i="1"/>
  <c r="B166" i="1"/>
  <c r="G165" i="1"/>
  <c r="B165" i="1"/>
  <c r="G164" i="1"/>
  <c r="B164" i="1"/>
  <c r="B163" i="1"/>
  <c r="B162" i="1"/>
  <c r="G161" i="1"/>
  <c r="B161" i="1"/>
  <c r="G160" i="1"/>
  <c r="B160" i="1"/>
  <c r="G159" i="1"/>
  <c r="A159" i="1"/>
  <c r="B159" i="1" s="1"/>
  <c r="G158" i="1"/>
  <c r="A158" i="1"/>
  <c r="B158" i="1" s="1"/>
  <c r="G157" i="1"/>
  <c r="A157" i="1"/>
  <c r="B157" i="1" s="1"/>
  <c r="G156" i="1"/>
  <c r="A156" i="1"/>
  <c r="B156" i="1" s="1"/>
  <c r="G155" i="1"/>
  <c r="A155" i="1"/>
  <c r="B155" i="1" s="1"/>
  <c r="G154" i="1"/>
  <c r="A154" i="1"/>
  <c r="B154" i="1" s="1"/>
  <c r="G153" i="1"/>
  <c r="A153" i="1"/>
  <c r="B153" i="1" s="1"/>
  <c r="G152" i="1"/>
  <c r="A152" i="1"/>
  <c r="B152" i="1" s="1"/>
  <c r="G151" i="1"/>
  <c r="A151" i="1"/>
  <c r="B151" i="1" s="1"/>
  <c r="G150" i="1"/>
  <c r="A150" i="1"/>
  <c r="B150" i="1" s="1"/>
  <c r="G149" i="1"/>
  <c r="A149" i="1"/>
  <c r="B149" i="1" s="1"/>
  <c r="G148" i="1"/>
  <c r="A148" i="1"/>
  <c r="B148" i="1" s="1"/>
  <c r="G147" i="1"/>
  <c r="A147" i="1"/>
  <c r="B147" i="1" s="1"/>
  <c r="G146" i="1"/>
  <c r="A146" i="1"/>
  <c r="B146" i="1" s="1"/>
  <c r="G145" i="1"/>
  <c r="A145" i="1"/>
  <c r="B145" i="1" s="1"/>
  <c r="BO144" i="1"/>
  <c r="BJ144" i="1"/>
  <c r="N144" i="1"/>
  <c r="G144" i="1"/>
  <c r="F144" i="1"/>
  <c r="H144" i="1" s="1"/>
  <c r="A144" i="1"/>
  <c r="B144" i="1" s="1"/>
  <c r="BO143" i="1"/>
  <c r="BJ143" i="1"/>
  <c r="BK143" i="1" s="1"/>
  <c r="N143" i="1"/>
  <c r="G143" i="1"/>
  <c r="F143" i="1"/>
  <c r="H143" i="1" s="1"/>
  <c r="A143" i="1"/>
  <c r="B143" i="1" s="1"/>
  <c r="BO142" i="1"/>
  <c r="BJ142" i="1"/>
  <c r="N142" i="1"/>
  <c r="G142" i="1"/>
  <c r="F142" i="1"/>
  <c r="H142" i="1" s="1"/>
  <c r="A142" i="1"/>
  <c r="B142" i="1" s="1"/>
  <c r="BO141" i="1"/>
  <c r="BP141" i="1" s="1"/>
  <c r="BJ141" i="1"/>
  <c r="N141" i="1"/>
  <c r="H141" i="1"/>
  <c r="G141" i="1"/>
  <c r="F141" i="1"/>
  <c r="A141" i="1"/>
  <c r="B141" i="1" s="1"/>
  <c r="BA140" i="1"/>
  <c r="G140" i="1"/>
  <c r="F140" i="1"/>
  <c r="A140" i="1"/>
  <c r="B140" i="1" s="1"/>
  <c r="G139" i="1"/>
  <c r="A139" i="1"/>
  <c r="B139" i="1" s="1"/>
  <c r="BO138" i="1"/>
  <c r="BJ138" i="1"/>
  <c r="BE138" i="1"/>
  <c r="BA138" i="1"/>
  <c r="N138" i="1"/>
  <c r="G138" i="1"/>
  <c r="F138" i="1"/>
  <c r="H138" i="1" s="1"/>
  <c r="A138" i="1"/>
  <c r="B138" i="1" s="1"/>
  <c r="BO137" i="1"/>
  <c r="BP137" i="1" s="1"/>
  <c r="BJ137" i="1"/>
  <c r="BE137" i="1"/>
  <c r="BA137" i="1"/>
  <c r="N137" i="1"/>
  <c r="G137" i="1"/>
  <c r="F137" i="1"/>
  <c r="H137" i="1" s="1"/>
  <c r="A137" i="1"/>
  <c r="B137" i="1" s="1"/>
  <c r="BO136" i="1"/>
  <c r="BP136" i="1" s="1"/>
  <c r="BJ136" i="1"/>
  <c r="BK136" i="1" s="1"/>
  <c r="BE136" i="1"/>
  <c r="BA136" i="1"/>
  <c r="N136" i="1"/>
  <c r="G136" i="1"/>
  <c r="F136" i="1"/>
  <c r="H136" i="1" s="1"/>
  <c r="A136" i="1"/>
  <c r="B136" i="1" s="1"/>
  <c r="BO135" i="1"/>
  <c r="BJ135" i="1"/>
  <c r="BK135" i="1" s="1"/>
  <c r="BE135" i="1"/>
  <c r="BA135" i="1"/>
  <c r="N135" i="1"/>
  <c r="G135" i="1"/>
  <c r="F135" i="1"/>
  <c r="H135" i="1" s="1"/>
  <c r="A135" i="1"/>
  <c r="B135" i="1" s="1"/>
  <c r="BO134" i="1"/>
  <c r="BP134" i="1" s="1"/>
  <c r="BJ134" i="1"/>
  <c r="BE134" i="1"/>
  <c r="BA134" i="1"/>
  <c r="N134" i="1"/>
  <c r="G134" i="1"/>
  <c r="F134" i="1"/>
  <c r="H134" i="1" s="1"/>
  <c r="A134" i="1"/>
  <c r="B134" i="1" s="1"/>
  <c r="BO133" i="1"/>
  <c r="BP133" i="1" s="1"/>
  <c r="BJ133" i="1"/>
  <c r="BE133" i="1"/>
  <c r="BA133" i="1"/>
  <c r="N133" i="1"/>
  <c r="G133" i="1"/>
  <c r="F133" i="1"/>
  <c r="H133" i="1" s="1"/>
  <c r="A133" i="1"/>
  <c r="B133" i="1" s="1"/>
  <c r="BO132" i="1"/>
  <c r="BJ132" i="1"/>
  <c r="BE132" i="1"/>
  <c r="BA132" i="1"/>
  <c r="N132" i="1"/>
  <c r="G132" i="1"/>
  <c r="F132" i="1"/>
  <c r="H132" i="1" s="1"/>
  <c r="A132" i="1"/>
  <c r="B132" i="1" s="1"/>
  <c r="BO131" i="1"/>
  <c r="BJ131" i="1"/>
  <c r="BK131" i="1" s="1"/>
  <c r="BE131" i="1"/>
  <c r="BA131" i="1"/>
  <c r="N131" i="1"/>
  <c r="G131" i="1"/>
  <c r="F131" i="1"/>
  <c r="H131" i="1" s="1"/>
  <c r="A131" i="1"/>
  <c r="B131" i="1" s="1"/>
  <c r="BO130" i="1"/>
  <c r="BJ130" i="1"/>
  <c r="BE130" i="1"/>
  <c r="BA130" i="1"/>
  <c r="N130" i="1"/>
  <c r="G130" i="1"/>
  <c r="F130" i="1"/>
  <c r="H130" i="1" s="1"/>
  <c r="A130" i="1"/>
  <c r="B130" i="1" s="1"/>
  <c r="BO129" i="1"/>
  <c r="BP129" i="1" s="1"/>
  <c r="BJ129" i="1"/>
  <c r="BE129" i="1"/>
  <c r="BA129" i="1"/>
  <c r="N129" i="1"/>
  <c r="G129" i="1"/>
  <c r="F129" i="1"/>
  <c r="A129" i="1"/>
  <c r="B129" i="1" s="1"/>
  <c r="BO128" i="1"/>
  <c r="BJ128" i="1"/>
  <c r="BK128" i="1" s="1"/>
  <c r="BE128" i="1"/>
  <c r="G128" i="1"/>
  <c r="F128" i="1"/>
  <c r="H128" i="1" s="1"/>
  <c r="A128" i="1"/>
  <c r="B128" i="1" s="1"/>
  <c r="BO127" i="1"/>
  <c r="BJ127" i="1"/>
  <c r="BE127" i="1"/>
  <c r="G127" i="1"/>
  <c r="F127" i="1"/>
  <c r="H127" i="1" s="1"/>
  <c r="A127" i="1"/>
  <c r="B127" i="1" s="1"/>
  <c r="BO126" i="1"/>
  <c r="BP126" i="1" s="1"/>
  <c r="BJ126" i="1"/>
  <c r="BE126" i="1"/>
  <c r="G126" i="1"/>
  <c r="F126" i="1"/>
  <c r="H126" i="1" s="1"/>
  <c r="A126" i="1"/>
  <c r="B126" i="1" s="1"/>
  <c r="BO125" i="1"/>
  <c r="BP125" i="1" s="1"/>
  <c r="BJ125" i="1"/>
  <c r="BE125" i="1"/>
  <c r="G125" i="1"/>
  <c r="F125" i="1"/>
  <c r="H125" i="1" s="1"/>
  <c r="A125" i="1"/>
  <c r="B125" i="1" s="1"/>
  <c r="BO124" i="1"/>
  <c r="BJ124" i="1"/>
  <c r="BK124" i="1" s="1"/>
  <c r="BE124" i="1"/>
  <c r="G124" i="1"/>
  <c r="F124" i="1"/>
  <c r="H124" i="1" s="1"/>
  <c r="A124" i="1"/>
  <c r="B124" i="1" s="1"/>
  <c r="BO123" i="1"/>
  <c r="BP123" i="1" s="1"/>
  <c r="BJ123" i="1"/>
  <c r="BE123" i="1"/>
  <c r="G123" i="1"/>
  <c r="F123" i="1"/>
  <c r="H123" i="1" s="1"/>
  <c r="A123" i="1"/>
  <c r="B123" i="1" s="1"/>
  <c r="BO122" i="1"/>
  <c r="BJ122" i="1"/>
  <c r="BK122" i="1" s="1"/>
  <c r="BE122" i="1"/>
  <c r="G122" i="1"/>
  <c r="F122" i="1"/>
  <c r="H122" i="1" s="1"/>
  <c r="A122" i="1"/>
  <c r="B122" i="1" s="1"/>
  <c r="BO121" i="1"/>
  <c r="BJ121" i="1"/>
  <c r="BE121" i="1"/>
  <c r="BA121" i="1"/>
  <c r="G121" i="1"/>
  <c r="F121" i="1"/>
  <c r="H121" i="1" s="1"/>
  <c r="A121" i="1"/>
  <c r="B121" i="1" s="1"/>
  <c r="BO120" i="1"/>
  <c r="BP120" i="1" s="1"/>
  <c r="BJ120" i="1"/>
  <c r="BE120" i="1"/>
  <c r="BA120" i="1"/>
  <c r="G120" i="1"/>
  <c r="F120" i="1"/>
  <c r="H120" i="1" s="1"/>
  <c r="A120" i="1"/>
  <c r="B120" i="1" s="1"/>
  <c r="BO119" i="1"/>
  <c r="BP119" i="1" s="1"/>
  <c r="BJ119" i="1"/>
  <c r="BK119" i="1" s="1"/>
  <c r="BE119" i="1"/>
  <c r="BA119" i="1"/>
  <c r="G119" i="1"/>
  <c r="F119" i="1"/>
  <c r="H119" i="1" s="1"/>
  <c r="A119" i="1"/>
  <c r="B119" i="1" s="1"/>
  <c r="BO118" i="1"/>
  <c r="BJ118" i="1"/>
  <c r="BE118" i="1"/>
  <c r="BA118" i="1"/>
  <c r="G118" i="1"/>
  <c r="F118" i="1"/>
  <c r="H118" i="1" s="1"/>
  <c r="A118" i="1"/>
  <c r="B118" i="1" s="1"/>
  <c r="BO117" i="1"/>
  <c r="BJ117" i="1"/>
  <c r="BE117" i="1"/>
  <c r="BA117" i="1"/>
  <c r="G117" i="1"/>
  <c r="F117" i="1"/>
  <c r="H117" i="1" s="1"/>
  <c r="A117" i="1"/>
  <c r="B117" i="1" s="1"/>
  <c r="BO116" i="1"/>
  <c r="BP116" i="1" s="1"/>
  <c r="BJ116" i="1"/>
  <c r="BE116" i="1"/>
  <c r="BA116" i="1"/>
  <c r="G116" i="1"/>
  <c r="F116" i="1"/>
  <c r="H116" i="1" s="1"/>
  <c r="A116" i="1"/>
  <c r="B116" i="1" s="1"/>
  <c r="H115" i="1"/>
  <c r="G115" i="1"/>
  <c r="A115" i="1"/>
  <c r="B115" i="1" s="1"/>
  <c r="BO114" i="1"/>
  <c r="BP114" i="1" s="1"/>
  <c r="BJ114" i="1"/>
  <c r="BK114" i="1" s="1"/>
  <c r="BE114" i="1"/>
  <c r="BA114" i="1"/>
  <c r="G114" i="1"/>
  <c r="F114" i="1"/>
  <c r="H114" i="1" s="1"/>
  <c r="A114" i="1"/>
  <c r="B114" i="1" s="1"/>
  <c r="BO113" i="1"/>
  <c r="BP113" i="1" s="1"/>
  <c r="BJ113" i="1"/>
  <c r="BK113" i="1" s="1"/>
  <c r="BE113" i="1"/>
  <c r="BA113" i="1"/>
  <c r="G113" i="1"/>
  <c r="F113" i="1"/>
  <c r="H113" i="1" s="1"/>
  <c r="A113" i="1"/>
  <c r="B113" i="1" s="1"/>
  <c r="BO112" i="1"/>
  <c r="BP112" i="1" s="1"/>
  <c r="BJ112" i="1"/>
  <c r="BE112" i="1"/>
  <c r="BA112" i="1"/>
  <c r="G112" i="1"/>
  <c r="F112" i="1"/>
  <c r="H112" i="1" s="1"/>
  <c r="A112" i="1"/>
  <c r="B112" i="1" s="1"/>
  <c r="BO111" i="1"/>
  <c r="BP111" i="1" s="1"/>
  <c r="BJ111" i="1"/>
  <c r="BE111" i="1"/>
  <c r="BA111" i="1"/>
  <c r="G111" i="1"/>
  <c r="F111" i="1"/>
  <c r="H111" i="1" s="1"/>
  <c r="A111" i="1"/>
  <c r="B111" i="1" s="1"/>
  <c r="BO110" i="1"/>
  <c r="BP110" i="1" s="1"/>
  <c r="BJ110" i="1"/>
  <c r="BK110" i="1" s="1"/>
  <c r="BE110" i="1"/>
  <c r="BA110" i="1"/>
  <c r="AW110" i="1"/>
  <c r="G110" i="1"/>
  <c r="F110" i="1"/>
  <c r="H110" i="1" s="1"/>
  <c r="A110" i="1"/>
  <c r="B110" i="1" s="1"/>
  <c r="BO109" i="1"/>
  <c r="BJ109" i="1"/>
  <c r="BE109" i="1"/>
  <c r="BA109" i="1"/>
  <c r="G109" i="1"/>
  <c r="F109" i="1"/>
  <c r="H109" i="1" s="1"/>
  <c r="A109" i="1"/>
  <c r="B109" i="1" s="1"/>
  <c r="H108" i="1"/>
  <c r="G108" i="1"/>
  <c r="D108" i="1"/>
  <c r="A108" i="1"/>
  <c r="B108" i="1" s="1"/>
  <c r="BO107" i="1"/>
  <c r="BP107" i="1" s="1"/>
  <c r="BJ107" i="1"/>
  <c r="BK107" i="1" s="1"/>
  <c r="G107" i="1"/>
  <c r="F107" i="1"/>
  <c r="H107" i="1" s="1"/>
  <c r="A107" i="1"/>
  <c r="B107" i="1" s="1"/>
  <c r="BO106" i="1"/>
  <c r="BJ106" i="1"/>
  <c r="BK106" i="1" s="1"/>
  <c r="BE106" i="1"/>
  <c r="G106" i="1"/>
  <c r="F106" i="1"/>
  <c r="H106" i="1" s="1"/>
  <c r="A106" i="1"/>
  <c r="B106" i="1" s="1"/>
  <c r="BO105" i="1"/>
  <c r="BJ105" i="1"/>
  <c r="BK105" i="1" s="1"/>
  <c r="BE105" i="1"/>
  <c r="BA105" i="1"/>
  <c r="G105" i="1"/>
  <c r="F105" i="1"/>
  <c r="H105" i="1" s="1"/>
  <c r="A105" i="1"/>
  <c r="B105" i="1" s="1"/>
  <c r="BO104" i="1"/>
  <c r="BP104" i="1" s="1"/>
  <c r="BJ104" i="1"/>
  <c r="BE104" i="1"/>
  <c r="G104" i="1"/>
  <c r="F104" i="1"/>
  <c r="H104" i="1" s="1"/>
  <c r="A104" i="1"/>
  <c r="B104" i="1" s="1"/>
  <c r="BO103" i="1"/>
  <c r="BJ103" i="1"/>
  <c r="BK103" i="1" s="1"/>
  <c r="BE103" i="1"/>
  <c r="G103" i="1"/>
  <c r="F103" i="1"/>
  <c r="H103" i="1" s="1"/>
  <c r="A103" i="1"/>
  <c r="B103" i="1" s="1"/>
  <c r="BO102" i="1"/>
  <c r="BJ102" i="1"/>
  <c r="BK102" i="1" s="1"/>
  <c r="BE102" i="1"/>
  <c r="BA102" i="1"/>
  <c r="G102" i="1"/>
  <c r="F102" i="1"/>
  <c r="H102" i="1" s="1"/>
  <c r="A102" i="1"/>
  <c r="B102" i="1" s="1"/>
  <c r="BO101" i="1"/>
  <c r="BP101" i="1" s="1"/>
  <c r="BJ101" i="1"/>
  <c r="BK101" i="1" s="1"/>
  <c r="BE101" i="1"/>
  <c r="BA101" i="1"/>
  <c r="G101" i="1"/>
  <c r="F101" i="1"/>
  <c r="H101" i="1" s="1"/>
  <c r="A101" i="1"/>
  <c r="B101" i="1" s="1"/>
  <c r="BO100" i="1"/>
  <c r="BP100" i="1" s="1"/>
  <c r="BJ100" i="1"/>
  <c r="BK100" i="1" s="1"/>
  <c r="BE100" i="1"/>
  <c r="BA100" i="1"/>
  <c r="G100" i="1"/>
  <c r="F100" i="1"/>
  <c r="H100" i="1" s="1"/>
  <c r="A100" i="1"/>
  <c r="B100" i="1" s="1"/>
  <c r="BO99" i="1"/>
  <c r="BP99" i="1" s="1"/>
  <c r="BJ99" i="1"/>
  <c r="BQ99" i="1" s="1"/>
  <c r="BE99" i="1"/>
  <c r="BA99" i="1"/>
  <c r="G99" i="1"/>
  <c r="F99" i="1"/>
  <c r="H99" i="1" s="1"/>
  <c r="A99" i="1"/>
  <c r="B99" i="1" s="1"/>
  <c r="BO98" i="1"/>
  <c r="BP98" i="1" s="1"/>
  <c r="BJ98" i="1"/>
  <c r="BK98" i="1" s="1"/>
  <c r="BE98" i="1"/>
  <c r="BA98" i="1"/>
  <c r="G98" i="1"/>
  <c r="F98" i="1"/>
  <c r="H98" i="1" s="1"/>
  <c r="A98" i="1"/>
  <c r="B98" i="1" s="1"/>
  <c r="BO97" i="1"/>
  <c r="BP97" i="1" s="1"/>
  <c r="BJ97" i="1"/>
  <c r="BE97" i="1"/>
  <c r="BA97" i="1"/>
  <c r="G97" i="1"/>
  <c r="F97" i="1"/>
  <c r="H97" i="1" s="1"/>
  <c r="A97" i="1"/>
  <c r="B97" i="1" s="1"/>
  <c r="BO96" i="1"/>
  <c r="BJ96" i="1"/>
  <c r="BE96" i="1"/>
  <c r="AW96" i="1"/>
  <c r="G96" i="1"/>
  <c r="F96" i="1"/>
  <c r="H96" i="1" s="1"/>
  <c r="A96" i="1"/>
  <c r="B96" i="1" s="1"/>
  <c r="BO95" i="1"/>
  <c r="BP95" i="1" s="1"/>
  <c r="BJ95" i="1"/>
  <c r="BE95" i="1"/>
  <c r="BA95" i="1"/>
  <c r="G95" i="1"/>
  <c r="F95" i="1"/>
  <c r="H95" i="1" s="1"/>
  <c r="A95" i="1"/>
  <c r="B95" i="1" s="1"/>
  <c r="BO94" i="1"/>
  <c r="BJ94" i="1"/>
  <c r="BK94" i="1" s="1"/>
  <c r="BE94" i="1"/>
  <c r="BA94" i="1"/>
  <c r="G94" i="1"/>
  <c r="F94" i="1"/>
  <c r="H94" i="1" s="1"/>
  <c r="A94" i="1"/>
  <c r="B94" i="1" s="1"/>
  <c r="BO93" i="1"/>
  <c r="BP93" i="1" s="1"/>
  <c r="BJ93" i="1"/>
  <c r="BE93" i="1"/>
  <c r="BA93" i="1"/>
  <c r="G93" i="1"/>
  <c r="F93" i="1"/>
  <c r="H93" i="1" s="1"/>
  <c r="A93" i="1"/>
  <c r="B93" i="1" s="1"/>
  <c r="BO92" i="1"/>
  <c r="BJ92" i="1"/>
  <c r="BK92" i="1" s="1"/>
  <c r="BE92" i="1"/>
  <c r="BA92" i="1"/>
  <c r="G92" i="1"/>
  <c r="F92" i="1"/>
  <c r="H92" i="1" s="1"/>
  <c r="A92" i="1"/>
  <c r="B92" i="1" s="1"/>
  <c r="BO91" i="1"/>
  <c r="BP91" i="1" s="1"/>
  <c r="BJ91" i="1"/>
  <c r="BE91" i="1"/>
  <c r="BA91" i="1"/>
  <c r="AW91" i="1"/>
  <c r="G91" i="1"/>
  <c r="F91" i="1"/>
  <c r="H91" i="1" s="1"/>
  <c r="A91" i="1"/>
  <c r="B91" i="1" s="1"/>
  <c r="BO90" i="1"/>
  <c r="BP90" i="1" s="1"/>
  <c r="BJ90" i="1"/>
  <c r="BE90" i="1"/>
  <c r="AW90" i="1"/>
  <c r="G90" i="1"/>
  <c r="F90" i="1"/>
  <c r="H90" i="1" s="1"/>
  <c r="A90" i="1"/>
  <c r="B90" i="1" s="1"/>
  <c r="BO89" i="1"/>
  <c r="BP89" i="1" s="1"/>
  <c r="BJ89" i="1"/>
  <c r="BE89" i="1"/>
  <c r="BA89" i="1"/>
  <c r="G89" i="1"/>
  <c r="F89" i="1"/>
  <c r="H89" i="1" s="1"/>
  <c r="A89" i="1"/>
  <c r="B89" i="1" s="1"/>
  <c r="BO88" i="1"/>
  <c r="BJ88" i="1"/>
  <c r="BK88" i="1" s="1"/>
  <c r="BE88" i="1"/>
  <c r="BA88" i="1"/>
  <c r="H88" i="1"/>
  <c r="G88" i="1"/>
  <c r="A88" i="1"/>
  <c r="B88" i="1" s="1"/>
  <c r="BO87" i="1"/>
  <c r="BP87" i="1" s="1"/>
  <c r="BJ87" i="1"/>
  <c r="BE87" i="1"/>
  <c r="BA87" i="1"/>
  <c r="H87" i="1"/>
  <c r="G87" i="1"/>
  <c r="A87" i="1"/>
  <c r="B87" i="1" s="1"/>
  <c r="BO86" i="1"/>
  <c r="BP86" i="1" s="1"/>
  <c r="BJ86" i="1"/>
  <c r="BK86" i="1" s="1"/>
  <c r="BE86" i="1"/>
  <c r="BA86" i="1"/>
  <c r="H86" i="1"/>
  <c r="G86" i="1"/>
  <c r="A86" i="1"/>
  <c r="B86" i="1" s="1"/>
  <c r="BO85" i="1"/>
  <c r="BP85" i="1" s="1"/>
  <c r="BJ85" i="1"/>
  <c r="BE85" i="1"/>
  <c r="H85" i="1"/>
  <c r="G85" i="1"/>
  <c r="A85" i="1"/>
  <c r="B85" i="1" s="1"/>
  <c r="BO84" i="1"/>
  <c r="BP84" i="1" s="1"/>
  <c r="BJ84" i="1"/>
  <c r="BK84" i="1" s="1"/>
  <c r="BE84" i="1"/>
  <c r="BA84" i="1"/>
  <c r="H84" i="1"/>
  <c r="G84" i="1"/>
  <c r="A84" i="1"/>
  <c r="B84" i="1" s="1"/>
  <c r="H83" i="1"/>
  <c r="G83" i="1"/>
  <c r="A83" i="1"/>
  <c r="B83" i="1" s="1"/>
  <c r="H82" i="1"/>
  <c r="G82" i="1"/>
  <c r="A82" i="1"/>
  <c r="B82" i="1" s="1"/>
  <c r="BO81" i="1"/>
  <c r="BJ81" i="1"/>
  <c r="BK81" i="1" s="1"/>
  <c r="BE81" i="1"/>
  <c r="BA81" i="1"/>
  <c r="N81" i="1"/>
  <c r="G81" i="1"/>
  <c r="F81" i="1"/>
  <c r="A81" i="1"/>
  <c r="B81" i="1" s="1"/>
  <c r="BO80" i="1"/>
  <c r="BP80" i="1" s="1"/>
  <c r="BJ80" i="1"/>
  <c r="BE80" i="1"/>
  <c r="BA80" i="1"/>
  <c r="N80" i="1"/>
  <c r="F80" i="1"/>
  <c r="H80" i="1" s="1"/>
  <c r="A80" i="1"/>
  <c r="B80" i="1" s="1"/>
  <c r="BO79" i="1"/>
  <c r="BJ79" i="1"/>
  <c r="BK79" i="1" s="1"/>
  <c r="BE79" i="1"/>
  <c r="BA79" i="1"/>
  <c r="N79" i="1"/>
  <c r="F79" i="1"/>
  <c r="H79" i="1" s="1"/>
  <c r="A79" i="1"/>
  <c r="B79" i="1" s="1"/>
  <c r="BO78" i="1"/>
  <c r="BP78" i="1" s="1"/>
  <c r="BJ78" i="1"/>
  <c r="BK78" i="1" s="1"/>
  <c r="BE78" i="1"/>
  <c r="AW78" i="1"/>
  <c r="N78" i="1"/>
  <c r="F78" i="1"/>
  <c r="H78" i="1" s="1"/>
  <c r="A78" i="1"/>
  <c r="B78" i="1" s="1"/>
  <c r="BO77" i="1"/>
  <c r="BP77" i="1" s="1"/>
  <c r="BJ77" i="1"/>
  <c r="BK77" i="1" s="1"/>
  <c r="BE77" i="1"/>
  <c r="BA77" i="1"/>
  <c r="N77" i="1"/>
  <c r="F77" i="1"/>
  <c r="H77" i="1" s="1"/>
  <c r="A77" i="1"/>
  <c r="B77" i="1" s="1"/>
  <c r="BO76" i="1"/>
  <c r="BP76" i="1" s="1"/>
  <c r="BJ76" i="1"/>
  <c r="BK76" i="1" s="1"/>
  <c r="BE76" i="1"/>
  <c r="BA76" i="1"/>
  <c r="N76" i="1"/>
  <c r="F76" i="1"/>
  <c r="H76" i="1" s="1"/>
  <c r="A76" i="1"/>
  <c r="B76" i="1" s="1"/>
  <c r="BO75" i="1"/>
  <c r="BP75" i="1" s="1"/>
  <c r="BJ75" i="1"/>
  <c r="BE75" i="1"/>
  <c r="BA75" i="1"/>
  <c r="N75" i="1"/>
  <c r="F75" i="1"/>
  <c r="H75" i="1" s="1"/>
  <c r="A75" i="1"/>
  <c r="B75" i="1" s="1"/>
  <c r="BO74" i="1"/>
  <c r="BP74" i="1" s="1"/>
  <c r="BJ74" i="1"/>
  <c r="BE74" i="1"/>
  <c r="N74" i="1"/>
  <c r="F74" i="1"/>
  <c r="H74" i="1" s="1"/>
  <c r="A74" i="1"/>
  <c r="B74" i="1" s="1"/>
  <c r="BO73" i="1"/>
  <c r="BJ73" i="1"/>
  <c r="BK73" i="1" s="1"/>
  <c r="BE73" i="1"/>
  <c r="BA73" i="1"/>
  <c r="F73" i="1"/>
  <c r="H73" i="1" s="1"/>
  <c r="A73" i="1"/>
  <c r="B73" i="1" s="1"/>
  <c r="BO72" i="1"/>
  <c r="BJ72" i="1"/>
  <c r="BK72" i="1" s="1"/>
  <c r="BE72" i="1"/>
  <c r="BA72" i="1"/>
  <c r="N72" i="1"/>
  <c r="F72" i="1"/>
  <c r="H72" i="1" s="1"/>
  <c r="A72" i="1"/>
  <c r="B72" i="1" s="1"/>
  <c r="BO71" i="1"/>
  <c r="BP71" i="1" s="1"/>
  <c r="BE71" i="1"/>
  <c r="BA71" i="1"/>
  <c r="N71" i="1"/>
  <c r="G71" i="1"/>
  <c r="F71" i="1"/>
  <c r="H71" i="1" s="1"/>
  <c r="A71" i="1"/>
  <c r="B71" i="1" s="1"/>
  <c r="BO70" i="1"/>
  <c r="BJ70" i="1"/>
  <c r="BE70" i="1"/>
  <c r="BA70" i="1"/>
  <c r="N70" i="1"/>
  <c r="G70" i="1"/>
  <c r="F70" i="1"/>
  <c r="H70" i="1" s="1"/>
  <c r="A70" i="1"/>
  <c r="B70" i="1" s="1"/>
  <c r="BO69" i="1"/>
  <c r="BE69" i="1"/>
  <c r="BA69" i="1"/>
  <c r="N69" i="1"/>
  <c r="G69" i="1"/>
  <c r="F69" i="1"/>
  <c r="H69" i="1" s="1"/>
  <c r="A69" i="1"/>
  <c r="B69" i="1" s="1"/>
  <c r="BO68" i="1"/>
  <c r="BP68" i="1" s="1"/>
  <c r="BJ68" i="1"/>
  <c r="BK68" i="1" s="1"/>
  <c r="BE68" i="1"/>
  <c r="N68" i="1"/>
  <c r="G68" i="1"/>
  <c r="F68" i="1"/>
  <c r="H68" i="1" s="1"/>
  <c r="A68" i="1"/>
  <c r="B68" i="1" s="1"/>
  <c r="BO67" i="1"/>
  <c r="BP67" i="1" s="1"/>
  <c r="BE67" i="1"/>
  <c r="BA67" i="1"/>
  <c r="N67" i="1"/>
  <c r="G67" i="1"/>
  <c r="F67" i="1"/>
  <c r="H67" i="1" s="1"/>
  <c r="A67" i="1"/>
  <c r="B67" i="1" s="1"/>
  <c r="BO66" i="1"/>
  <c r="BJ66" i="1"/>
  <c r="BE66" i="1"/>
  <c r="N66" i="1"/>
  <c r="G66" i="1"/>
  <c r="F66" i="1"/>
  <c r="H66" i="1" s="1"/>
  <c r="A66" i="1"/>
  <c r="B66" i="1" s="1"/>
  <c r="BO65" i="1"/>
  <c r="BJ65" i="1"/>
  <c r="BK65" i="1" s="1"/>
  <c r="BE65" i="1"/>
  <c r="BA65" i="1"/>
  <c r="N65" i="1"/>
  <c r="G65" i="1"/>
  <c r="F65" i="1"/>
  <c r="H65" i="1" s="1"/>
  <c r="A65" i="1"/>
  <c r="B65" i="1" s="1"/>
  <c r="BO64" i="1"/>
  <c r="BJ64" i="1"/>
  <c r="BK64" i="1" s="1"/>
  <c r="BE64" i="1"/>
  <c r="BA64" i="1"/>
  <c r="N64" i="1"/>
  <c r="G64" i="1"/>
  <c r="F64" i="1"/>
  <c r="H64" i="1" s="1"/>
  <c r="A64" i="1"/>
  <c r="B64" i="1" s="1"/>
  <c r="BO63" i="1"/>
  <c r="BP63" i="1" s="1"/>
  <c r="BA63" i="1"/>
  <c r="N63" i="1"/>
  <c r="G63" i="1"/>
  <c r="F63" i="1"/>
  <c r="H63" i="1" s="1"/>
  <c r="A63" i="1"/>
  <c r="B63" i="1" s="1"/>
  <c r="BO62" i="1"/>
  <c r="BP62" i="1" s="1"/>
  <c r="BJ62" i="1"/>
  <c r="BA62" i="1"/>
  <c r="N62" i="1"/>
  <c r="G62" i="1"/>
  <c r="F62" i="1"/>
  <c r="H62" i="1" s="1"/>
  <c r="A62" i="1"/>
  <c r="B62" i="1" s="1"/>
  <c r="BO61" i="1"/>
  <c r="BP61" i="1" s="1"/>
  <c r="BE61" i="1"/>
  <c r="BA61" i="1"/>
  <c r="N61" i="1"/>
  <c r="G61" i="1"/>
  <c r="F61" i="1"/>
  <c r="H61" i="1" s="1"/>
  <c r="A61" i="1"/>
  <c r="B61" i="1" s="1"/>
  <c r="BO60" i="1"/>
  <c r="BJ60" i="1"/>
  <c r="BA60" i="1"/>
  <c r="N60" i="1"/>
  <c r="G60" i="1"/>
  <c r="F60" i="1"/>
  <c r="H60" i="1" s="1"/>
  <c r="A60" i="1"/>
  <c r="B60" i="1" s="1"/>
  <c r="BO59" i="1"/>
  <c r="BP59" i="1" s="1"/>
  <c r="BE59" i="1"/>
  <c r="BA59" i="1"/>
  <c r="N59" i="1"/>
  <c r="G59" i="1"/>
  <c r="F59" i="1"/>
  <c r="H59" i="1" s="1"/>
  <c r="A59" i="1"/>
  <c r="B59" i="1" s="1"/>
  <c r="BO58" i="1"/>
  <c r="BP58" i="1" s="1"/>
  <c r="BJ58" i="1"/>
  <c r="BE58" i="1"/>
  <c r="N58" i="1"/>
  <c r="G58" i="1"/>
  <c r="F58" i="1"/>
  <c r="H58" i="1" s="1"/>
  <c r="A58" i="1"/>
  <c r="B58" i="1" s="1"/>
  <c r="BO57" i="1"/>
  <c r="BE57" i="1"/>
  <c r="BA57" i="1"/>
  <c r="N57" i="1"/>
  <c r="G57" i="1"/>
  <c r="F57" i="1"/>
  <c r="H57" i="1" s="1"/>
  <c r="A57" i="1"/>
  <c r="B57" i="1" s="1"/>
  <c r="BO56" i="1"/>
  <c r="BJ56" i="1"/>
  <c r="BK56" i="1" s="1"/>
  <c r="BE56" i="1"/>
  <c r="BA56" i="1"/>
  <c r="N56" i="1"/>
  <c r="G56" i="1"/>
  <c r="F56" i="1"/>
  <c r="H56" i="1" s="1"/>
  <c r="A56" i="1"/>
  <c r="B56" i="1" s="1"/>
  <c r="BO55" i="1"/>
  <c r="BP55" i="1" s="1"/>
  <c r="BJ55" i="1"/>
  <c r="BK55" i="1" s="1"/>
  <c r="BA55" i="1"/>
  <c r="G55" i="1"/>
  <c r="F55" i="1"/>
  <c r="H55" i="1" s="1"/>
  <c r="A55" i="1"/>
  <c r="B55" i="1" s="1"/>
  <c r="BO54" i="1"/>
  <c r="BA54" i="1"/>
  <c r="G54" i="1"/>
  <c r="F54" i="1"/>
  <c r="H54" i="1" s="1"/>
  <c r="A54" i="1"/>
  <c r="B54" i="1" s="1"/>
  <c r="BO53" i="1"/>
  <c r="BP53" i="1" s="1"/>
  <c r="BJ53" i="1"/>
  <c r="BE53" i="1"/>
  <c r="BA53" i="1"/>
  <c r="N53" i="1"/>
  <c r="F53" i="1"/>
  <c r="H53" i="1" s="1"/>
  <c r="A53" i="1"/>
  <c r="B53" i="1" s="1"/>
  <c r="BO52" i="1"/>
  <c r="BJ52" i="1"/>
  <c r="BE52" i="1"/>
  <c r="BA52" i="1"/>
  <c r="N52" i="1"/>
  <c r="F52" i="1"/>
  <c r="H52" i="1" s="1"/>
  <c r="A52" i="1"/>
  <c r="B52" i="1" s="1"/>
  <c r="BO51" i="1"/>
  <c r="BP51" i="1" s="1"/>
  <c r="BJ51" i="1"/>
  <c r="BE51" i="1"/>
  <c r="N51" i="1"/>
  <c r="F51" i="1"/>
  <c r="H51" i="1" s="1"/>
  <c r="A51" i="1"/>
  <c r="B51" i="1" s="1"/>
  <c r="BO50" i="1"/>
  <c r="BP50" i="1" s="1"/>
  <c r="BJ50" i="1"/>
  <c r="BK50" i="1" s="1"/>
  <c r="BE50" i="1"/>
  <c r="BA50" i="1"/>
  <c r="N50" i="1"/>
  <c r="F50" i="1"/>
  <c r="H50" i="1" s="1"/>
  <c r="A50" i="1"/>
  <c r="B50" i="1" s="1"/>
  <c r="BO49" i="1"/>
  <c r="BP49" i="1" s="1"/>
  <c r="BJ49" i="1"/>
  <c r="BK49" i="1" s="1"/>
  <c r="BE49" i="1"/>
  <c r="BA49" i="1"/>
  <c r="N49" i="1"/>
  <c r="F49" i="1"/>
  <c r="H49" i="1" s="1"/>
  <c r="A49" i="1"/>
  <c r="B49" i="1" s="1"/>
  <c r="BO48" i="1"/>
  <c r="BJ48" i="1"/>
  <c r="BK48" i="1" s="1"/>
  <c r="BE48" i="1"/>
  <c r="BA48" i="1"/>
  <c r="N48" i="1"/>
  <c r="F48" i="1"/>
  <c r="H48" i="1" s="1"/>
  <c r="A48" i="1"/>
  <c r="B48" i="1" s="1"/>
  <c r="BO47" i="1"/>
  <c r="BJ47" i="1"/>
  <c r="BK47" i="1" s="1"/>
  <c r="BE47" i="1"/>
  <c r="N47" i="1"/>
  <c r="F47" i="1"/>
  <c r="H47" i="1" s="1"/>
  <c r="A47" i="1"/>
  <c r="B47" i="1" s="1"/>
  <c r="BO46" i="1"/>
  <c r="BP46" i="1" s="1"/>
  <c r="BJ46" i="1"/>
  <c r="BK46" i="1" s="1"/>
  <c r="BE46" i="1"/>
  <c r="BA46" i="1"/>
  <c r="F46" i="1"/>
  <c r="H46" i="1" s="1"/>
  <c r="A46" i="1"/>
  <c r="B46" i="1" s="1"/>
  <c r="BO45" i="1"/>
  <c r="BJ45" i="1"/>
  <c r="BK45" i="1" s="1"/>
  <c r="BE45" i="1"/>
  <c r="BA45" i="1"/>
  <c r="N45" i="1"/>
  <c r="F45" i="1"/>
  <c r="H45" i="1" s="1"/>
  <c r="A45" i="1"/>
  <c r="B45" i="1" s="1"/>
  <c r="BO44" i="1"/>
  <c r="BE44" i="1"/>
  <c r="BA44" i="1"/>
  <c r="N44" i="1"/>
  <c r="G44" i="1"/>
  <c r="F44" i="1"/>
  <c r="H44" i="1" s="1"/>
  <c r="A44" i="1"/>
  <c r="B44" i="1" s="1"/>
  <c r="BO43" i="1"/>
  <c r="BP43" i="1" s="1"/>
  <c r="BJ43" i="1"/>
  <c r="BK43" i="1" s="1"/>
  <c r="BE43" i="1"/>
  <c r="BA43" i="1"/>
  <c r="N43" i="1"/>
  <c r="G43" i="1"/>
  <c r="F43" i="1"/>
  <c r="H43" i="1" s="1"/>
  <c r="A43" i="1"/>
  <c r="B43" i="1" s="1"/>
  <c r="BO42" i="1"/>
  <c r="BE42" i="1"/>
  <c r="BA42" i="1"/>
  <c r="N42" i="1"/>
  <c r="G42" i="1"/>
  <c r="F42" i="1"/>
  <c r="H42" i="1" s="1"/>
  <c r="A42" i="1"/>
  <c r="B42" i="1" s="1"/>
  <c r="BO41" i="1"/>
  <c r="BJ41" i="1"/>
  <c r="BK41" i="1" s="1"/>
  <c r="BE41" i="1"/>
  <c r="BA41" i="1"/>
  <c r="N41" i="1"/>
  <c r="G41" i="1"/>
  <c r="F41" i="1"/>
  <c r="H41" i="1" s="1"/>
  <c r="A41" i="1"/>
  <c r="B41" i="1" s="1"/>
  <c r="BO40" i="1"/>
  <c r="BP40" i="1" s="1"/>
  <c r="BE40" i="1"/>
  <c r="N40" i="1"/>
  <c r="G40" i="1"/>
  <c r="F40" i="1"/>
  <c r="H40" i="1" s="1"/>
  <c r="A40" i="1"/>
  <c r="B40" i="1" s="1"/>
  <c r="BO39" i="1"/>
  <c r="BP39" i="1" s="1"/>
  <c r="BJ39" i="1"/>
  <c r="BE39" i="1"/>
  <c r="N39" i="1"/>
  <c r="G39" i="1"/>
  <c r="F39" i="1"/>
  <c r="H39" i="1" s="1"/>
  <c r="A39" i="1"/>
  <c r="B39" i="1" s="1"/>
  <c r="BO38" i="1"/>
  <c r="BJ38" i="1"/>
  <c r="BK38" i="1" s="1"/>
  <c r="BE38" i="1"/>
  <c r="BA38" i="1"/>
  <c r="N38" i="1"/>
  <c r="G38" i="1"/>
  <c r="F38" i="1"/>
  <c r="H38" i="1" s="1"/>
  <c r="A38" i="1"/>
  <c r="B38" i="1" s="1"/>
  <c r="BO37" i="1"/>
  <c r="BP37" i="1" s="1"/>
  <c r="BJ37" i="1"/>
  <c r="BE37" i="1"/>
  <c r="BA37" i="1"/>
  <c r="N37" i="1"/>
  <c r="G37" i="1"/>
  <c r="F37" i="1"/>
  <c r="H37" i="1" s="1"/>
  <c r="A37" i="1"/>
  <c r="B37" i="1" s="1"/>
  <c r="BO36" i="1"/>
  <c r="BP36" i="1" s="1"/>
  <c r="N36" i="1"/>
  <c r="G36" i="1"/>
  <c r="F36" i="1"/>
  <c r="H36" i="1" s="1"/>
  <c r="A36" i="1"/>
  <c r="B36" i="1" s="1"/>
  <c r="BO35" i="1"/>
  <c r="BJ35" i="1"/>
  <c r="BK35" i="1" s="1"/>
  <c r="N35" i="1"/>
  <c r="G35" i="1"/>
  <c r="F35" i="1"/>
  <c r="H35" i="1" s="1"/>
  <c r="A35" i="1"/>
  <c r="B35" i="1" s="1"/>
  <c r="BO34" i="1"/>
  <c r="N34" i="1"/>
  <c r="G34" i="1"/>
  <c r="F34" i="1"/>
  <c r="H34" i="1" s="1"/>
  <c r="A34" i="1"/>
  <c r="B34" i="1" s="1"/>
  <c r="BO33" i="1"/>
  <c r="BP33" i="1" s="1"/>
  <c r="BJ33" i="1"/>
  <c r="N33" i="1"/>
  <c r="G33" i="1"/>
  <c r="F33" i="1"/>
  <c r="H33" i="1" s="1"/>
  <c r="A33" i="1"/>
  <c r="B33" i="1" s="1"/>
  <c r="BO32" i="1"/>
  <c r="N32" i="1"/>
  <c r="G32" i="1"/>
  <c r="F32" i="1"/>
  <c r="H32" i="1" s="1"/>
  <c r="A32" i="1"/>
  <c r="B32" i="1" s="1"/>
  <c r="BO31" i="1"/>
  <c r="BP31" i="1" s="1"/>
  <c r="BJ31" i="1"/>
  <c r="BK31" i="1" s="1"/>
  <c r="N31" i="1"/>
  <c r="G31" i="1"/>
  <c r="F31" i="1"/>
  <c r="H31" i="1" s="1"/>
  <c r="A31" i="1"/>
  <c r="B31" i="1" s="1"/>
  <c r="BO30" i="1"/>
  <c r="BP30" i="1" s="1"/>
  <c r="G30" i="1"/>
  <c r="F30" i="1"/>
  <c r="H30" i="1" s="1"/>
  <c r="A30" i="1"/>
  <c r="B30" i="1" s="1"/>
  <c r="BO29" i="1"/>
  <c r="BJ29" i="1"/>
  <c r="BE29" i="1"/>
  <c r="BA29" i="1"/>
  <c r="G29" i="1"/>
  <c r="F29" i="1"/>
  <c r="H29" i="1" s="1"/>
  <c r="A29" i="1"/>
  <c r="B29" i="1" s="1"/>
  <c r="BO28" i="1"/>
  <c r="N28" i="1"/>
  <c r="G28" i="1"/>
  <c r="F28" i="1"/>
  <c r="H28" i="1" s="1"/>
  <c r="A28" i="1"/>
  <c r="B28" i="1" s="1"/>
  <c r="BO27" i="1"/>
  <c r="BJ27" i="1"/>
  <c r="N27" i="1"/>
  <c r="G27" i="1"/>
  <c r="F27" i="1"/>
  <c r="H27" i="1" s="1"/>
  <c r="A27" i="1"/>
  <c r="B27" i="1" s="1"/>
  <c r="BO26" i="1"/>
  <c r="BJ26" i="1"/>
  <c r="BE26" i="1"/>
  <c r="AS26" i="1"/>
  <c r="BT26" i="1" s="1"/>
  <c r="AQ26" i="1"/>
  <c r="BV26" i="1" s="1"/>
  <c r="AO26" i="1"/>
  <c r="BS26" i="1" s="1"/>
  <c r="X26" i="1"/>
  <c r="N26" i="1"/>
  <c r="G26" i="1"/>
  <c r="F26" i="1"/>
  <c r="H26" i="1" s="1"/>
  <c r="A26" i="1"/>
  <c r="B26" i="1" s="1"/>
  <c r="BO25" i="1"/>
  <c r="AS25" i="1"/>
  <c r="BT25" i="1" s="1"/>
  <c r="AQ25" i="1"/>
  <c r="BV25" i="1" s="1"/>
  <c r="AO25" i="1"/>
  <c r="BS25" i="1" s="1"/>
  <c r="W25" i="1"/>
  <c r="X25" i="1" s="1"/>
  <c r="G25" i="1"/>
  <c r="F25" i="1"/>
  <c r="H25" i="1" s="1"/>
  <c r="A25" i="1"/>
  <c r="B25" i="1" s="1"/>
  <c r="BO24" i="1"/>
  <c r="BP24" i="1" s="1"/>
  <c r="BJ24" i="1"/>
  <c r="BE24" i="1"/>
  <c r="AS24" i="1"/>
  <c r="BT24" i="1" s="1"/>
  <c r="AQ24" i="1"/>
  <c r="BV24" i="1" s="1"/>
  <c r="AO24" i="1"/>
  <c r="BS24" i="1" s="1"/>
  <c r="X24" i="1"/>
  <c r="N24" i="1"/>
  <c r="G24" i="1"/>
  <c r="F24" i="1"/>
  <c r="H24" i="1" s="1"/>
  <c r="A24" i="1"/>
  <c r="B24" i="1" s="1"/>
  <c r="BO23" i="1"/>
  <c r="BP23" i="1" s="1"/>
  <c r="AS23" i="1"/>
  <c r="BT23" i="1" s="1"/>
  <c r="AQ23" i="1"/>
  <c r="BV23" i="1" s="1"/>
  <c r="AO23" i="1"/>
  <c r="BS23" i="1" s="1"/>
  <c r="W23" i="1"/>
  <c r="X23" i="1" s="1"/>
  <c r="G23" i="1"/>
  <c r="F23" i="1"/>
  <c r="H23" i="1" s="1"/>
  <c r="A23" i="1"/>
  <c r="B23" i="1" s="1"/>
  <c r="BO22" i="1"/>
  <c r="BJ22" i="1"/>
  <c r="BK22" i="1" s="1"/>
  <c r="BE22" i="1"/>
  <c r="AS22" i="1"/>
  <c r="BT22" i="1" s="1"/>
  <c r="AQ22" i="1"/>
  <c r="BV22" i="1" s="1"/>
  <c r="AO22" i="1"/>
  <c r="BS22" i="1" s="1"/>
  <c r="X22" i="1"/>
  <c r="N22" i="1"/>
  <c r="G22" i="1"/>
  <c r="F22" i="1"/>
  <c r="H22" i="1" s="1"/>
  <c r="A22" i="1"/>
  <c r="B22" i="1" s="1"/>
  <c r="BO21" i="1"/>
  <c r="BJ21" i="1"/>
  <c r="BK21" i="1" s="1"/>
  <c r="BE21" i="1"/>
  <c r="AS21" i="1"/>
  <c r="BT21" i="1" s="1"/>
  <c r="AQ21" i="1"/>
  <c r="BV21" i="1" s="1"/>
  <c r="AO21" i="1"/>
  <c r="BS21" i="1" s="1"/>
  <c r="X21" i="1"/>
  <c r="N21" i="1"/>
  <c r="G21" i="1"/>
  <c r="F21" i="1"/>
  <c r="H21" i="1" s="1"/>
  <c r="A21" i="1"/>
  <c r="B21" i="1" s="1"/>
  <c r="BO20" i="1"/>
  <c r="BP20" i="1" s="1"/>
  <c r="BJ20" i="1"/>
  <c r="BE20" i="1"/>
  <c r="AS20" i="1"/>
  <c r="BT20" i="1" s="1"/>
  <c r="AQ20" i="1"/>
  <c r="BV20" i="1" s="1"/>
  <c r="AO20" i="1"/>
  <c r="BS20" i="1" s="1"/>
  <c r="X20" i="1"/>
  <c r="N20" i="1"/>
  <c r="G20" i="1"/>
  <c r="F20" i="1"/>
  <c r="H20" i="1" s="1"/>
  <c r="A20" i="1"/>
  <c r="B20" i="1" s="1"/>
  <c r="BO19" i="1"/>
  <c r="BP19" i="1" s="1"/>
  <c r="BJ19" i="1"/>
  <c r="BK19" i="1" s="1"/>
  <c r="BE19" i="1"/>
  <c r="AS19" i="1"/>
  <c r="BT19" i="1" s="1"/>
  <c r="AQ19" i="1"/>
  <c r="BV19" i="1" s="1"/>
  <c r="AO19" i="1"/>
  <c r="BS19" i="1" s="1"/>
  <c r="X19" i="1"/>
  <c r="N19" i="1"/>
  <c r="G19" i="1"/>
  <c r="F19" i="1"/>
  <c r="H19" i="1" s="1"/>
  <c r="A19" i="1"/>
  <c r="B19" i="1" s="1"/>
  <c r="BO18" i="1"/>
  <c r="BJ18" i="1"/>
  <c r="BE18" i="1"/>
  <c r="AS18" i="1"/>
  <c r="BT18" i="1" s="1"/>
  <c r="AQ18" i="1"/>
  <c r="BV18" i="1" s="1"/>
  <c r="AO18" i="1"/>
  <c r="BS18" i="1" s="1"/>
  <c r="X18" i="1"/>
  <c r="N18" i="1"/>
  <c r="G18" i="1"/>
  <c r="F18" i="1"/>
  <c r="H18" i="1" s="1"/>
  <c r="A18" i="1"/>
  <c r="B18" i="1" s="1"/>
  <c r="BO17" i="1"/>
  <c r="BJ17" i="1"/>
  <c r="BK17" i="1" s="1"/>
  <c r="BE17" i="1"/>
  <c r="AS17" i="1"/>
  <c r="BT17" i="1" s="1"/>
  <c r="AQ17" i="1"/>
  <c r="BV17" i="1" s="1"/>
  <c r="AO17" i="1"/>
  <c r="BS17" i="1" s="1"/>
  <c r="X17" i="1"/>
  <c r="N17" i="1"/>
  <c r="G17" i="1"/>
  <c r="F17" i="1"/>
  <c r="H17" i="1" s="1"/>
  <c r="A17" i="1"/>
  <c r="B17" i="1" s="1"/>
  <c r="BO16" i="1"/>
  <c r="BP16" i="1" s="1"/>
  <c r="BJ16" i="1"/>
  <c r="BE16" i="1"/>
  <c r="AS16" i="1"/>
  <c r="BT16" i="1" s="1"/>
  <c r="AQ16" i="1"/>
  <c r="BV16" i="1" s="1"/>
  <c r="AO16" i="1"/>
  <c r="BS16" i="1" s="1"/>
  <c r="X16" i="1"/>
  <c r="N16" i="1"/>
  <c r="G16" i="1"/>
  <c r="F16" i="1"/>
  <c r="H16" i="1" s="1"/>
  <c r="A16" i="1"/>
  <c r="B16" i="1" s="1"/>
  <c r="BO15" i="1"/>
  <c r="BJ15" i="1"/>
  <c r="BK15" i="1" s="1"/>
  <c r="BE15" i="1"/>
  <c r="AS15" i="1"/>
  <c r="BT15" i="1" s="1"/>
  <c r="AQ15" i="1"/>
  <c r="BV15" i="1" s="1"/>
  <c r="AO15" i="1"/>
  <c r="BS15" i="1" s="1"/>
  <c r="X15" i="1"/>
  <c r="N15" i="1"/>
  <c r="G15" i="1"/>
  <c r="F15" i="1"/>
  <c r="H15" i="1" s="1"/>
  <c r="A15" i="1"/>
  <c r="B15" i="1" s="1"/>
  <c r="BO14" i="1"/>
  <c r="BE14" i="1"/>
  <c r="AS14" i="1"/>
  <c r="BT14" i="1" s="1"/>
  <c r="AQ14" i="1"/>
  <c r="BV14" i="1" s="1"/>
  <c r="AO14" i="1"/>
  <c r="BS14" i="1" s="1"/>
  <c r="W14" i="1"/>
  <c r="X14" i="1" s="1"/>
  <c r="G14" i="1"/>
  <c r="F14" i="1"/>
  <c r="H14" i="1" s="1"/>
  <c r="A14" i="1"/>
  <c r="B14" i="1" s="1"/>
  <c r="BO13" i="1"/>
  <c r="BE13" i="1"/>
  <c r="AS13" i="1"/>
  <c r="BT13" i="1" s="1"/>
  <c r="AQ13" i="1"/>
  <c r="BV13" i="1" s="1"/>
  <c r="AO13" i="1"/>
  <c r="BS13" i="1" s="1"/>
  <c r="AA13" i="1"/>
  <c r="W13" i="1"/>
  <c r="X13" i="1" s="1"/>
  <c r="G13" i="1"/>
  <c r="F13" i="1"/>
  <c r="H13" i="1" s="1"/>
  <c r="A13" i="1"/>
  <c r="B13" i="1" s="1"/>
  <c r="BO12" i="1"/>
  <c r="BJ12" i="1"/>
  <c r="BK12" i="1" s="1"/>
  <c r="BE12" i="1"/>
  <c r="AS12" i="1"/>
  <c r="BT12" i="1" s="1"/>
  <c r="AQ12" i="1"/>
  <c r="BV12" i="1" s="1"/>
  <c r="AO12" i="1"/>
  <c r="BS12" i="1" s="1"/>
  <c r="X12" i="1"/>
  <c r="G12" i="1"/>
  <c r="F12" i="1"/>
  <c r="H12" i="1" s="1"/>
  <c r="A12" i="1"/>
  <c r="B12" i="1" s="1"/>
  <c r="BO11" i="1"/>
  <c r="BE11" i="1"/>
  <c r="AS11" i="1"/>
  <c r="BT11" i="1" s="1"/>
  <c r="AQ11" i="1"/>
  <c r="BV11" i="1" s="1"/>
  <c r="AO11" i="1"/>
  <c r="BS11" i="1" s="1"/>
  <c r="AA11" i="1"/>
  <c r="W11" i="1"/>
  <c r="X11" i="1" s="1"/>
  <c r="G11" i="1"/>
  <c r="F11" i="1"/>
  <c r="H11" i="1" s="1"/>
  <c r="A11" i="1"/>
  <c r="B11" i="1" s="1"/>
  <c r="BO10" i="1"/>
  <c r="BJ10" i="1"/>
  <c r="BE10" i="1"/>
  <c r="AS10" i="1"/>
  <c r="BT10" i="1" s="1"/>
  <c r="AQ10" i="1"/>
  <c r="BV10" i="1" s="1"/>
  <c r="AO10" i="1"/>
  <c r="BS10" i="1" s="1"/>
  <c r="X10" i="1"/>
  <c r="G10" i="1"/>
  <c r="F10" i="1"/>
  <c r="H10" i="1" s="1"/>
  <c r="A10" i="1"/>
  <c r="B10" i="1" s="1"/>
  <c r="BO9" i="1"/>
  <c r="BP9" i="1" s="1"/>
  <c r="AS9" i="1"/>
  <c r="BT9" i="1" s="1"/>
  <c r="AQ9" i="1"/>
  <c r="BV9" i="1" s="1"/>
  <c r="AO9" i="1"/>
  <c r="BS9" i="1" s="1"/>
  <c r="AC9" i="1"/>
  <c r="W9" i="1"/>
  <c r="X9" i="1" s="1"/>
  <c r="N9" i="1"/>
  <c r="G9" i="1"/>
  <c r="F9" i="1"/>
  <c r="H9" i="1" s="1"/>
  <c r="A9" i="1"/>
  <c r="B9" i="1" s="1"/>
  <c r="BO8" i="1"/>
  <c r="BJ8" i="1"/>
  <c r="BK8" i="1" s="1"/>
  <c r="BE8" i="1"/>
  <c r="AS8" i="1"/>
  <c r="BT8" i="1" s="1"/>
  <c r="AQ8" i="1"/>
  <c r="BV8" i="1" s="1"/>
  <c r="AO8" i="1"/>
  <c r="BS8" i="1" s="1"/>
  <c r="X8" i="1"/>
  <c r="N8" i="1"/>
  <c r="G8" i="1"/>
  <c r="F8" i="1"/>
  <c r="H8" i="1" s="1"/>
  <c r="A8" i="1"/>
  <c r="B8" i="1" s="1"/>
  <c r="BO7" i="1"/>
  <c r="BJ7" i="1"/>
  <c r="BK7" i="1" s="1"/>
  <c r="BE7" i="1"/>
  <c r="AS7" i="1"/>
  <c r="BT7" i="1" s="1"/>
  <c r="AQ7" i="1"/>
  <c r="BV7" i="1" s="1"/>
  <c r="AO7" i="1"/>
  <c r="BS7" i="1" s="1"/>
  <c r="W7" i="1"/>
  <c r="X7" i="1" s="1"/>
  <c r="G7" i="1"/>
  <c r="F7" i="1"/>
  <c r="H7" i="1" s="1"/>
  <c r="A7" i="1"/>
  <c r="B7" i="1" s="1"/>
  <c r="BO6" i="1"/>
  <c r="BP6" i="1" s="1"/>
  <c r="BJ6" i="1"/>
  <c r="BK6" i="1" s="1"/>
  <c r="BE6" i="1"/>
  <c r="AS6" i="1"/>
  <c r="BT6" i="1" s="1"/>
  <c r="AQ6" i="1"/>
  <c r="BV6" i="1" s="1"/>
  <c r="AO6" i="1"/>
  <c r="BS6" i="1" s="1"/>
  <c r="X6" i="1"/>
  <c r="N6" i="1"/>
  <c r="G6" i="1"/>
  <c r="F6" i="1"/>
  <c r="H6" i="1" s="1"/>
  <c r="A6" i="1"/>
  <c r="B6" i="1" s="1"/>
  <c r="BO5" i="1"/>
  <c r="BP5" i="1" s="1"/>
  <c r="BJ5" i="1"/>
  <c r="BE5" i="1"/>
  <c r="AS5" i="1"/>
  <c r="BT5" i="1" s="1"/>
  <c r="AQ5" i="1"/>
  <c r="BV5" i="1" s="1"/>
  <c r="AO5" i="1"/>
  <c r="BS5" i="1" s="1"/>
  <c r="X5" i="1"/>
  <c r="N5" i="1"/>
  <c r="G5" i="1"/>
  <c r="F5" i="1"/>
  <c r="H5" i="1" s="1"/>
  <c r="A5" i="1"/>
  <c r="B5" i="1" s="1"/>
  <c r="BO4" i="1"/>
  <c r="BP4" i="1" s="1"/>
  <c r="BJ4" i="1"/>
  <c r="BK4" i="1" s="1"/>
  <c r="BE4" i="1"/>
  <c r="AS4" i="1"/>
  <c r="BT4" i="1" s="1"/>
  <c r="AQ4" i="1"/>
  <c r="BV4" i="1" s="1"/>
  <c r="AO4" i="1"/>
  <c r="BS4" i="1" s="1"/>
  <c r="X4" i="1"/>
  <c r="G4" i="1"/>
  <c r="F4" i="1"/>
  <c r="H4" i="1" s="1"/>
  <c r="A4" i="1"/>
  <c r="B4" i="1" s="1"/>
  <c r="BO3" i="1"/>
  <c r="BJ3" i="1"/>
  <c r="BK3" i="1" s="1"/>
  <c r="BE3" i="1"/>
  <c r="AS3" i="1"/>
  <c r="BT3" i="1" s="1"/>
  <c r="AQ3" i="1"/>
  <c r="BV3" i="1" s="1"/>
  <c r="AO3" i="1"/>
  <c r="BS3" i="1" s="1"/>
  <c r="X3" i="1"/>
  <c r="G3" i="1"/>
  <c r="F3" i="1"/>
  <c r="H3" i="1" s="1"/>
  <c r="A3" i="1"/>
  <c r="B3" i="1" s="1"/>
  <c r="BO2" i="1"/>
  <c r="BP2" i="1" s="1"/>
  <c r="BJ2" i="1"/>
  <c r="BK2" i="1" s="1"/>
  <c r="BE2" i="1"/>
  <c r="AS2" i="1"/>
  <c r="BT2" i="1" s="1"/>
  <c r="AQ2" i="1"/>
  <c r="BV2" i="1" s="1"/>
  <c r="AO2" i="1"/>
  <c r="BS2" i="1" s="1"/>
  <c r="X2" i="1"/>
  <c r="N2" i="1"/>
  <c r="G2" i="1"/>
  <c r="F2" i="1"/>
  <c r="H2" i="1" s="1"/>
  <c r="A2" i="1"/>
  <c r="B2" i="1" s="1"/>
  <c r="BQ97" i="1" l="1"/>
  <c r="BQ132" i="1"/>
  <c r="BQ50" i="1"/>
  <c r="BQ15" i="1"/>
  <c r="BQ127" i="1"/>
  <c r="BQ70" i="1"/>
  <c r="BQ92" i="1"/>
  <c r="BQ37" i="1"/>
  <c r="BQ102" i="1"/>
  <c r="BQ33" i="1"/>
  <c r="BK33" i="1"/>
  <c r="BQ47" i="1"/>
  <c r="BQ94" i="1"/>
  <c r="BQ105" i="1"/>
  <c r="BQ19" i="1"/>
  <c r="BQ65" i="1"/>
  <c r="BK89" i="1"/>
  <c r="BK104" i="1"/>
  <c r="BQ125" i="1"/>
  <c r="BQ88" i="1"/>
  <c r="BQ118" i="1"/>
  <c r="BQ122" i="1"/>
  <c r="BK134" i="1"/>
  <c r="BQ10" i="1"/>
  <c r="BP13" i="1"/>
  <c r="BQ21" i="1"/>
  <c r="BQ31" i="1"/>
  <c r="BQ75" i="1"/>
  <c r="BK91" i="1"/>
  <c r="BQ96" i="1"/>
  <c r="BP118" i="1"/>
  <c r="BP14" i="1"/>
  <c r="BQ104" i="1"/>
  <c r="BQ85" i="1"/>
  <c r="BP92" i="1"/>
  <c r="BQ101" i="1"/>
  <c r="BK111" i="1"/>
  <c r="BK112" i="1"/>
  <c r="BP28" i="1"/>
  <c r="BQ62" i="1"/>
  <c r="BK125" i="1"/>
  <c r="BQ6" i="1"/>
  <c r="BQ55" i="1"/>
  <c r="BQ111" i="1"/>
  <c r="BQ142" i="1"/>
  <c r="BQ143" i="1"/>
  <c r="BQ144" i="1"/>
  <c r="BP12" i="1"/>
  <c r="BP21" i="1"/>
  <c r="BQ46" i="1"/>
  <c r="BP47" i="1"/>
  <c r="BQ53" i="1"/>
  <c r="BQ76" i="1"/>
  <c r="BK87" i="1"/>
  <c r="BP96" i="1"/>
  <c r="BQ98" i="1"/>
  <c r="BQ112" i="1"/>
  <c r="BQ119" i="1"/>
  <c r="BP122" i="1"/>
  <c r="BP132" i="1"/>
  <c r="BQ134" i="1"/>
  <c r="BK138" i="1"/>
  <c r="BQ2" i="1"/>
  <c r="BK37" i="1"/>
  <c r="BQ58" i="1"/>
  <c r="BK60" i="1"/>
  <c r="BP65" i="1"/>
  <c r="BK66" i="1"/>
  <c r="BP70" i="1"/>
  <c r="BQ77" i="1"/>
  <c r="BQ87" i="1"/>
  <c r="BP102" i="1"/>
  <c r="BP127" i="1"/>
  <c r="BQ128" i="1"/>
  <c r="BK133" i="1"/>
  <c r="BQ135" i="1"/>
  <c r="BQ60" i="1"/>
  <c r="BQ66" i="1"/>
  <c r="BQ79" i="1"/>
  <c r="BQ80" i="1"/>
  <c r="BQ93" i="1"/>
  <c r="BP128" i="1"/>
  <c r="BP135" i="1"/>
  <c r="BQ17" i="1"/>
  <c r="BQ4" i="1"/>
  <c r="BQ12" i="1"/>
  <c r="BP17" i="1"/>
  <c r="BQ43" i="1"/>
  <c r="BQ49" i="1"/>
  <c r="BQ72" i="1"/>
  <c r="BK74" i="1"/>
  <c r="BP94" i="1"/>
  <c r="BP105" i="1"/>
  <c r="BQ107" i="1"/>
  <c r="BQ130" i="1"/>
  <c r="BQ133" i="1"/>
  <c r="BQ16" i="1"/>
  <c r="BQ68" i="1"/>
  <c r="BK85" i="1"/>
  <c r="BK96" i="1"/>
  <c r="BQ18" i="1"/>
  <c r="BP18" i="1"/>
  <c r="BK20" i="1"/>
  <c r="BQ20" i="1"/>
  <c r="BK39" i="1"/>
  <c r="BQ39" i="1"/>
  <c r="BQ5" i="1"/>
  <c r="BK5" i="1"/>
  <c r="BQ24" i="1"/>
  <c r="BK24" i="1"/>
  <c r="BQ3" i="1"/>
  <c r="BP3" i="1"/>
  <c r="BQ8" i="1"/>
  <c r="BP8" i="1"/>
  <c r="BP26" i="1"/>
  <c r="BQ26" i="1"/>
  <c r="BP10" i="1"/>
  <c r="BP27" i="1"/>
  <c r="BQ27" i="1"/>
  <c r="BP29" i="1"/>
  <c r="BQ29" i="1"/>
  <c r="BQ51" i="1"/>
  <c r="BK51" i="1"/>
  <c r="BP34" i="1"/>
  <c r="BQ52" i="1"/>
  <c r="BP52" i="1"/>
  <c r="BP7" i="1"/>
  <c r="BP11" i="1"/>
  <c r="BK16" i="1"/>
  <c r="BP22" i="1"/>
  <c r="BP25" i="1"/>
  <c r="BP35" i="1"/>
  <c r="BP38" i="1"/>
  <c r="BP41" i="1"/>
  <c r="BP44" i="1"/>
  <c r="BK53" i="1"/>
  <c r="BP56" i="1"/>
  <c r="BK58" i="1"/>
  <c r="BP64" i="1"/>
  <c r="BK70" i="1"/>
  <c r="BP73" i="1"/>
  <c r="BK75" i="1"/>
  <c r="BQ78" i="1"/>
  <c r="BK80" i="1"/>
  <c r="BP81" i="1"/>
  <c r="BQ90" i="1"/>
  <c r="BQ110" i="1"/>
  <c r="BK117" i="1"/>
  <c r="BQ131" i="1"/>
  <c r="BP131" i="1"/>
  <c r="BQ22" i="1"/>
  <c r="BQ35" i="1"/>
  <c r="BQ38" i="1"/>
  <c r="BQ41" i="1"/>
  <c r="BQ56" i="1"/>
  <c r="BQ64" i="1"/>
  <c r="BQ73" i="1"/>
  <c r="BQ81" i="1"/>
  <c r="BQ100" i="1"/>
  <c r="BQ117" i="1"/>
  <c r="BP117" i="1"/>
  <c r="BK120" i="1"/>
  <c r="BQ120" i="1"/>
  <c r="BQ124" i="1"/>
  <c r="BQ7" i="1"/>
  <c r="BK10" i="1"/>
  <c r="BK18" i="1"/>
  <c r="BK26" i="1"/>
  <c r="BK27" i="1"/>
  <c r="BK29" i="1"/>
  <c r="BK52" i="1"/>
  <c r="BQ89" i="1"/>
  <c r="BQ113" i="1"/>
  <c r="BP124" i="1"/>
  <c r="BK129" i="1"/>
  <c r="BQ129" i="1"/>
  <c r="BQ138" i="1"/>
  <c r="BK141" i="1"/>
  <c r="BQ141" i="1"/>
  <c r="BP60" i="1"/>
  <c r="BK62" i="1"/>
  <c r="BP69" i="1"/>
  <c r="BP72" i="1"/>
  <c r="BP88" i="1"/>
  <c r="BQ91" i="1"/>
  <c r="BK93" i="1"/>
  <c r="BK95" i="1"/>
  <c r="BK97" i="1"/>
  <c r="BK99" i="1"/>
  <c r="BQ103" i="1"/>
  <c r="BP103" i="1"/>
  <c r="BQ106" i="1"/>
  <c r="BP106" i="1"/>
  <c r="BK109" i="1"/>
  <c r="BK121" i="1"/>
  <c r="BK126" i="1"/>
  <c r="BQ126" i="1"/>
  <c r="BP15" i="1"/>
  <c r="BP32" i="1"/>
  <c r="BP42" i="1"/>
  <c r="BP45" i="1"/>
  <c r="BP48" i="1"/>
  <c r="BP54" i="1"/>
  <c r="BP57" i="1"/>
  <c r="BP66" i="1"/>
  <c r="BQ74" i="1"/>
  <c r="BP79" i="1"/>
  <c r="BQ84" i="1"/>
  <c r="BQ86" i="1"/>
  <c r="BK90" i="1"/>
  <c r="BQ109" i="1"/>
  <c r="BP109" i="1"/>
  <c r="BK116" i="1"/>
  <c r="BQ116" i="1"/>
  <c r="BQ121" i="1"/>
  <c r="BP121" i="1"/>
  <c r="BK130" i="1"/>
  <c r="BP142" i="1"/>
  <c r="BQ45" i="1"/>
  <c r="BQ48" i="1"/>
  <c r="BQ95" i="1"/>
  <c r="BK123" i="1"/>
  <c r="BQ123" i="1"/>
  <c r="BK137" i="1"/>
  <c r="BQ137" i="1"/>
  <c r="BK144" i="1"/>
  <c r="BQ114" i="1"/>
  <c r="BQ136" i="1"/>
  <c r="BP143" i="1"/>
  <c r="BK118" i="1"/>
  <c r="BK127" i="1"/>
  <c r="BK132" i="1"/>
  <c r="BK142" i="1"/>
  <c r="BP130" i="1"/>
  <c r="BP138" i="1"/>
  <c r="BP1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the date the sterivex filter used for the blank was opened (sometimes opened on sample date and stored, sometimes opened on extraction date)
</t>
        </r>
        <r>
          <rPr>
            <sz val="10"/>
            <color rgb="FF000000"/>
            <rFont val="Arial"/>
            <family val="2"/>
          </rPr>
          <t xml:space="preserve">	-Hannah Greenwald</t>
        </r>
      </text>
    </comment>
    <comment ref="BF1" authorId="0" shapeId="0" xr:uid="{00000000-0006-0000-0000-000004000000}">
      <text>
        <r>
          <rPr>
            <sz val="10"/>
            <color rgb="FF000000"/>
            <rFont val="Arial"/>
            <scheme val="minor"/>
          </rPr>
          <t>I think this is per 100 mL
	-Hannah Greenwald</t>
        </r>
      </text>
    </comment>
    <comment ref="BK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avg cells/mL
</t>
        </r>
        <r>
          <rPr>
            <sz val="10"/>
            <color rgb="FF000000"/>
            <rFont val="Arial"/>
            <family val="2"/>
          </rPr>
          <t xml:space="preserve">	-Hannah Greenwald</t>
        </r>
      </text>
    </comment>
    <comment ref="BP1" authorId="0" shapeId="0" xr:uid="{00000000-0006-0000-0000-000005000000}">
      <text>
        <r>
          <rPr>
            <sz val="10"/>
            <color rgb="FF000000"/>
            <rFont val="Arial"/>
            <scheme val="minor"/>
          </rPr>
          <t>avg cells/mL
	-Hannah Greenwald</t>
        </r>
      </text>
    </comment>
    <comment ref="BT1" authorId="0" shapeId="0" xr:uid="{00000000-0006-0000-0000-000012000000}">
      <text>
        <r>
          <rPr>
            <sz val="10"/>
            <color rgb="FF000000"/>
            <rFont val="Arial"/>
            <scheme val="minor"/>
          </rPr>
          <t>ppb (had to multiply what was in sample by 5)
	-Hannah Greenwald</t>
        </r>
      </text>
    </comment>
    <comment ref="BV1" authorId="0" shapeId="0" xr:uid="{00000000-0006-0000-0000-000013000000}">
      <text>
        <r>
          <rPr>
            <sz val="10"/>
            <color rgb="FF000000"/>
            <rFont val="Arial"/>
            <scheme val="minor"/>
          </rPr>
          <t>ppb
	-Hannah Greenwald</t>
        </r>
      </text>
    </comment>
    <comment ref="BB27" authorId="0" shapeId="0" xr:uid="{00000000-0006-0000-0000-000008000000}">
      <text>
        <r>
          <rPr>
            <sz val="10"/>
            <color rgb="FF000000"/>
            <rFont val="Arial"/>
            <scheme val="minor"/>
          </rPr>
          <t>no data, only measured some samples this date
	-Hannah Greenwald</t>
        </r>
      </text>
    </comment>
    <comment ref="J81" authorId="0" shapeId="0" xr:uid="{00000000-0006-0000-0000-000011000000}">
      <text>
        <r>
          <rPr>
            <sz val="10"/>
            <color rgb="FF000000"/>
            <rFont val="Arial"/>
            <family val="2"/>
          </rPr>
          <t xml:space="preserve">after 10 min flush
</t>
        </r>
        <r>
          <rPr>
            <sz val="10"/>
            <color rgb="FF000000"/>
            <rFont val="Arial"/>
            <family val="2"/>
          </rPr>
          <t xml:space="preserve">	-Hannah Greenwald</t>
        </r>
      </text>
    </comment>
    <comment ref="BF103" authorId="0" shapeId="0" xr:uid="{00000000-0006-0000-0000-000003000000}">
      <text>
        <r>
          <rPr>
            <sz val="10"/>
            <color rgb="FF000000"/>
            <rFont val="Arial"/>
            <scheme val="minor"/>
          </rPr>
          <t>originally said 2.2 but I think I just read the legiolert MPN table wrong. It was just 1 small well (not 1 small and 1 large which would be 2.2)
	-Hannah Greenwald</t>
        </r>
      </text>
    </comment>
  </commentList>
</comments>
</file>

<file path=xl/sharedStrings.xml><?xml version="1.0" encoding="utf-8"?>
<sst xmlns="http://schemas.openxmlformats.org/spreadsheetml/2006/main" count="14679" uniqueCount="431">
  <si>
    <t>sample_id</t>
  </si>
  <si>
    <t>sample_name</t>
  </si>
  <si>
    <t>include</t>
  </si>
  <si>
    <t>qubit_ngul</t>
  </si>
  <si>
    <t>date</t>
  </si>
  <si>
    <t>date_cat</t>
  </si>
  <si>
    <t>flush</t>
  </si>
  <si>
    <t>date_cat_main</t>
  </si>
  <si>
    <t>tap_code</t>
  </si>
  <si>
    <t>pre_post</t>
  </si>
  <si>
    <t>filterB_date</t>
  </si>
  <si>
    <t>sampling_event</t>
  </si>
  <si>
    <t>stag_proxy</t>
  </si>
  <si>
    <t>filtered</t>
  </si>
  <si>
    <t>extr_date</t>
  </si>
  <si>
    <t>sterivex_vol_L</t>
  </si>
  <si>
    <t>filter_color</t>
  </si>
  <si>
    <t>qubit_vol_uL</t>
  </si>
  <si>
    <t>extr_notes</t>
  </si>
  <si>
    <t>filter_change</t>
  </si>
  <si>
    <t>building</t>
  </si>
  <si>
    <t>days_since_full_occupancy</t>
  </si>
  <si>
    <t>flush_bp</t>
  </si>
  <si>
    <t>date_flush</t>
  </si>
  <si>
    <t>flushed_time.min</t>
  </si>
  <si>
    <t>floor</t>
  </si>
  <si>
    <t>flushed_L</t>
  </si>
  <si>
    <t>days_since_last_flush</t>
  </si>
  <si>
    <t>flush_flowrate_mL.min</t>
  </si>
  <si>
    <t>hot_or_cold</t>
  </si>
  <si>
    <t>type</t>
  </si>
  <si>
    <t>sample_time</t>
  </si>
  <si>
    <t>temp</t>
  </si>
  <si>
    <t>pH</t>
  </si>
  <si>
    <t>DO</t>
  </si>
  <si>
    <t>conductivity</t>
  </si>
  <si>
    <t>cl_total</t>
  </si>
  <si>
    <t>cl_free</t>
  </si>
  <si>
    <t>TOC.ppm</t>
  </si>
  <si>
    <t>Fe.ppb.sample</t>
  </si>
  <si>
    <t>Fe.ppb</t>
  </si>
  <si>
    <t>Pb.ppb.sample</t>
  </si>
  <si>
    <t>Pb.ppb</t>
  </si>
  <si>
    <t>Cu.ppb.sample</t>
  </si>
  <si>
    <t>Cu.ppb</t>
  </si>
  <si>
    <t>NO2_mg.L</t>
  </si>
  <si>
    <t>nitrite_avg</t>
  </si>
  <si>
    <t>NH4_mg.L</t>
  </si>
  <si>
    <t>NH4_avg</t>
  </si>
  <si>
    <t>NO3_1</t>
  </si>
  <si>
    <t>NO3_2</t>
  </si>
  <si>
    <t>NO3_3</t>
  </si>
  <si>
    <t>nitrate_avg</t>
  </si>
  <si>
    <t>legiolert_MPN.mL</t>
  </si>
  <si>
    <t>TCC1</t>
  </si>
  <si>
    <t>TCC2</t>
  </si>
  <si>
    <t>TCC3</t>
  </si>
  <si>
    <t>TCC_avg</t>
  </si>
  <si>
    <t>TCC</t>
  </si>
  <si>
    <t>ICC1</t>
  </si>
  <si>
    <t>ICC2</t>
  </si>
  <si>
    <t>ICC3</t>
  </si>
  <si>
    <t>ICC_avg</t>
  </si>
  <si>
    <t>ICC</t>
  </si>
  <si>
    <t>Percent_intact</t>
  </si>
  <si>
    <t>Mn</t>
  </si>
  <si>
    <t>Fe</t>
  </si>
  <si>
    <t>Cu</t>
  </si>
  <si>
    <t>Zn</t>
  </si>
  <si>
    <t>Pb</t>
  </si>
  <si>
    <t>Y</t>
  </si>
  <si>
    <t>D119</t>
  </si>
  <si>
    <t>pre</t>
  </si>
  <si>
    <t>davis</t>
  </si>
  <si>
    <t>before</t>
  </si>
  <si>
    <t>cold</t>
  </si>
  <si>
    <t>lab</t>
  </si>
  <si>
    <t>NA</t>
  </si>
  <si>
    <t>D1H</t>
  </si>
  <si>
    <t>yellow</t>
  </si>
  <si>
    <t>hot/mixed</t>
  </si>
  <si>
    <t>bathroom</t>
  </si>
  <si>
    <t>yes</t>
  </si>
  <si>
    <t>D3F</t>
  </si>
  <si>
    <t>N</t>
  </si>
  <si>
    <t>fountain</t>
  </si>
  <si>
    <t>toolow</t>
  </si>
  <si>
    <t>D434</t>
  </si>
  <si>
    <t>no</t>
  </si>
  <si>
    <t>D5B</t>
  </si>
  <si>
    <t>D641</t>
  </si>
  <si>
    <t>post</t>
  </si>
  <si>
    <t>D6F</t>
  </si>
  <si>
    <t>D7C</t>
  </si>
  <si>
    <t>kitchen</t>
  </si>
  <si>
    <t>D7CH</t>
  </si>
  <si>
    <t>D7H</t>
  </si>
  <si>
    <t>white</t>
  </si>
  <si>
    <t>filtered 1L of first 2L</t>
  </si>
  <si>
    <t>day after flush</t>
  </si>
  <si>
    <t>DMain</t>
  </si>
  <si>
    <t>main</t>
  </si>
  <si>
    <t>6/11_main</t>
  </si>
  <si>
    <t>after 10 min flush</t>
  </si>
  <si>
    <t>filterblank</t>
  </si>
  <si>
    <t>control</t>
  </si>
  <si>
    <t>new</t>
  </si>
  <si>
    <t>S3F</t>
  </si>
  <si>
    <t>old qubit ws</t>
  </si>
  <si>
    <t>SDH</t>
  </si>
  <si>
    <t>S3KC</t>
  </si>
  <si>
    <t>S4KH</t>
  </si>
  <si>
    <t>S6KC</t>
  </si>
  <si>
    <t>S7KH</t>
  </si>
  <si>
    <t>BC1W</t>
  </si>
  <si>
    <t>CONTAMINATED QUBIT TUBES</t>
  </si>
  <si>
    <t>BC</t>
  </si>
  <si>
    <t>shower</t>
  </si>
  <si>
    <t>BC1F</t>
  </si>
  <si>
    <t>BC2W</t>
  </si>
  <si>
    <t>yellow clogging</t>
  </si>
  <si>
    <t>BC3W</t>
  </si>
  <si>
    <t>light yellow</t>
  </si>
  <si>
    <t>BC3F</t>
  </si>
  <si>
    <t>grey</t>
  </si>
  <si>
    <t>BC4W</t>
  </si>
  <si>
    <t>BC4F</t>
  </si>
  <si>
    <t>SBGF</t>
  </si>
  <si>
    <t>SB</t>
  </si>
  <si>
    <t>g</t>
  </si>
  <si>
    <t>SB1W</t>
  </si>
  <si>
    <t>dark yellow</t>
  </si>
  <si>
    <t>SB1BC</t>
  </si>
  <si>
    <t>SB2W</t>
  </si>
  <si>
    <t>white with black specks</t>
  </si>
  <si>
    <t>SB3W</t>
  </si>
  <si>
    <t>dusty and faint yellow</t>
  </si>
  <si>
    <t>SB4W</t>
  </si>
  <si>
    <t>light speckles</t>
  </si>
  <si>
    <t>SB5W</t>
  </si>
  <si>
    <t>faint yellow</t>
  </si>
  <si>
    <t>SB6W</t>
  </si>
  <si>
    <t>some specks</t>
  </si>
  <si>
    <t>SB7W</t>
  </si>
  <si>
    <t>speckled dusty white</t>
  </si>
  <si>
    <t>SB7BC</t>
  </si>
  <si>
    <t>SB8W</t>
  </si>
  <si>
    <t>big black specks</t>
  </si>
  <si>
    <t>SB8BC</t>
  </si>
  <si>
    <t>alma first</t>
  </si>
  <si>
    <t>dark grey</t>
  </si>
  <si>
    <t>black specks</t>
  </si>
  <si>
    <t>dark yellow with black specks</t>
  </si>
  <si>
    <t>7/14_main</t>
  </si>
  <si>
    <t>fell in bucket bleached outside</t>
  </si>
  <si>
    <t>dropped last bit of filter on hood but then placed in tube</t>
  </si>
  <si>
    <t>bag</t>
  </si>
  <si>
    <t>control_bottle</t>
  </si>
  <si>
    <t>bottle</t>
  </si>
  <si>
    <t>mock_1e4</t>
  </si>
  <si>
    <t>added 100 uL to extraction of mock community diluted to 1e4 cells/mL. see mock_pos_control tab for more info</t>
  </si>
  <si>
    <t>notrun</t>
  </si>
  <si>
    <t>combined batch with AR &amp; stag samples</t>
  </si>
  <si>
    <t>tripblank</t>
  </si>
  <si>
    <t>mock_1e6_111821_control1</t>
  </si>
  <si>
    <t>mock</t>
  </si>
  <si>
    <t>added 100 uL to extraction of mock community diluted to 1e6 cells/mL. see mock_pos_control tab for more info</t>
  </si>
  <si>
    <t>mock_1e6_111821_control2</t>
  </si>
  <si>
    <t>pcr_neg_control1</t>
  </si>
  <si>
    <t>pcrneg</t>
  </si>
  <si>
    <t>pcr_neg_control2</t>
  </si>
  <si>
    <t>mock_1e10_111821_control1</t>
  </si>
  <si>
    <t>added 100 uL to extraction of mock community diluted to 1e10 cells/mL with expected yield of 20 ng/uL</t>
  </si>
  <si>
    <t>mock_1e10_111821_control2</t>
  </si>
  <si>
    <t>mock_1e8_111821_control1</t>
  </si>
  <si>
    <t>added 100 uL to extraction of mock community diluted to 1e8 cells/mL with expected yield of 0.2 ng/uL</t>
  </si>
  <si>
    <t>mock_1e8_111821_control2</t>
  </si>
  <si>
    <t>Well</t>
  </si>
  <si>
    <t>Omit</t>
  </si>
  <si>
    <t>Target</t>
  </si>
  <si>
    <t>Dye</t>
  </si>
  <si>
    <t>Task</t>
  </si>
  <si>
    <t>Cq</t>
  </si>
  <si>
    <t>Quantity</t>
  </si>
  <si>
    <t>plate_id</t>
  </si>
  <si>
    <t>study</t>
  </si>
  <si>
    <t>template_vol</t>
  </si>
  <si>
    <t>elution_vol</t>
  </si>
  <si>
    <t>A1</t>
  </si>
  <si>
    <t>NTC</t>
  </si>
  <si>
    <t>Ps</t>
  </si>
  <si>
    <t>FAM</t>
  </si>
  <si>
    <t>Negative Control</t>
  </si>
  <si>
    <t>Undetermined</t>
  </si>
  <si>
    <t>Ps_samples_1</t>
  </si>
  <si>
    <t>A2</t>
  </si>
  <si>
    <t>A3</t>
  </si>
  <si>
    <t>A4</t>
  </si>
  <si>
    <t>Unknown</t>
  </si>
  <si>
    <t>AR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</si>
  <si>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</si>
  <si>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</si>
  <si>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</si>
  <si>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</si>
  <si>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</si>
  <si>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</si>
  <si>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</si>
  <si>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</si>
  <si>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</si>
  <si>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Standard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</si>
  <si>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</si>
  <si>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</si>
  <si>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</si>
  <si>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</si>
  <si>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</si>
  <si>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</si>
  <si>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</si>
  <si>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</si>
  <si>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</si>
  <si>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</si>
  <si>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</si>
  <si>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</si>
  <si>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</si>
  <si>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</si>
  <si>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</si>
  <si>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</si>
  <si>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</si>
  <si>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</si>
  <si>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</si>
  <si>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</si>
  <si>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</si>
  <si>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</si>
  <si>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</si>
  <si>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</si>
  <si>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</si>
  <si>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</si>
  <si>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</si>
  <si>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</si>
  <si>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</si>
  <si>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</si>
  <si>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</si>
  <si>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</si>
  <si>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</si>
  <si>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</si>
  <si>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</si>
  <si>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</si>
  <si>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</si>
  <si>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</si>
  <si>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</si>
  <si>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</si>
  <si>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</si>
  <si>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</si>
  <si>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</si>
  <si>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</si>
  <si>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</si>
  <si>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</si>
  <si>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</si>
  <si>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</si>
  <si>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</si>
  <si>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</si>
  <si>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</si>
  <si>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</si>
  <si>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</si>
  <si>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</si>
  <si>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</si>
  <si>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</si>
  <si>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</si>
  <si>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</si>
  <si>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</si>
  <si>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</si>
  <si>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</si>
  <si>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</si>
  <si>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</si>
  <si>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</si>
  <si>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</si>
  <si>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</si>
  <si>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D3F_061120_pre</t>
  </si>
  <si>
    <t>G8</t>
  </si>
  <si>
    <t>G9</t>
  </si>
  <si>
    <t>G10</t>
  </si>
  <si>
    <t>G11</t>
  </si>
  <si>
    <t>G12</t>
  </si>
  <si>
    <t>H1</t>
  </si>
  <si>
    <t>D641_061120_pre</t>
  </si>
  <si>
    <t>H2</t>
  </si>
  <si>
    <t>H3</t>
  </si>
  <si>
    <t>H4</t>
  </si>
  <si>
    <t>D119_061120_pre</t>
  </si>
  <si>
    <t>H5</t>
  </si>
  <si>
    <t>H6</t>
  </si>
  <si>
    <t>H7</t>
  </si>
  <si>
    <t>D434_061120_pre</t>
  </si>
  <si>
    <t>H8</t>
  </si>
  <si>
    <t>H9</t>
  </si>
  <si>
    <t>H10</t>
  </si>
  <si>
    <t>H11</t>
  </si>
  <si>
    <t>H12</t>
  </si>
  <si>
    <t>MAC</t>
  </si>
  <si>
    <t>SYBR</t>
  </si>
  <si>
    <t>MAC_samples_1</t>
  </si>
  <si>
    <t>Ps_samples_2</t>
  </si>
  <si>
    <t>D7H_051420_pre</t>
  </si>
  <si>
    <t>D5B_071420_pre</t>
  </si>
  <si>
    <t>control_manifB_40</t>
  </si>
  <si>
    <t>DMain_071420_main</t>
  </si>
  <si>
    <t>DMain_061120_main</t>
  </si>
  <si>
    <t>D7C_071420_pre</t>
  </si>
  <si>
    <t>D5B_061120_pre</t>
  </si>
  <si>
    <t>MAC_samples_2</t>
  </si>
  <si>
    <t>Ps_samples_3</t>
  </si>
  <si>
    <t>D119_051420_pre</t>
  </si>
  <si>
    <t>D119_052120_pre</t>
  </si>
  <si>
    <t>D1H_052120_pre</t>
  </si>
  <si>
    <t>D434_051420_pre</t>
  </si>
  <si>
    <t>D3F_052120_pre</t>
  </si>
  <si>
    <t>D1H_071420_pre</t>
  </si>
  <si>
    <t>D5B_051420_pre</t>
  </si>
  <si>
    <t>D434_052120_pre</t>
  </si>
  <si>
    <t>D6F_071420_pre</t>
  </si>
  <si>
    <t>D641_051420_pre</t>
  </si>
  <si>
    <t>D5B_052120_pre</t>
  </si>
  <si>
    <t>D641_071420_pre</t>
  </si>
  <si>
    <t>D6F_051420_pre</t>
  </si>
  <si>
    <t>D641_052120_pre</t>
  </si>
  <si>
    <t>D7H_071420_pre</t>
  </si>
  <si>
    <t>D119_071420_pre</t>
  </si>
  <si>
    <t>D6F_052120_pre</t>
  </si>
  <si>
    <t>D7C_061120_pre</t>
  </si>
  <si>
    <t>D1H_051420_pre</t>
  </si>
  <si>
    <t>D7C_052120_pre</t>
  </si>
  <si>
    <t>bottle_070821_control</t>
  </si>
  <si>
    <t>D6F_061120_pre</t>
  </si>
  <si>
    <t>D7C_051420_pre</t>
  </si>
  <si>
    <t>D7H_052120_pre</t>
  </si>
  <si>
    <t>D434_071420_pre</t>
  </si>
  <si>
    <t>MAC_samples_3</t>
  </si>
  <si>
    <t>Ps_samples_4</t>
  </si>
  <si>
    <t>D119_060420_pre</t>
  </si>
  <si>
    <t>D7H_060420_post</t>
  </si>
  <si>
    <t>D5B_060520_pre</t>
  </si>
  <si>
    <t>D3F_060420_pre</t>
  </si>
  <si>
    <t>D119_060520_pre</t>
  </si>
  <si>
    <t>D641_060520_pre</t>
  </si>
  <si>
    <t>D434_060420_pre</t>
  </si>
  <si>
    <t>D1H_060520_pre</t>
  </si>
  <si>
    <t>D6F_060520_pre</t>
  </si>
  <si>
    <t>D5B_060420_pre</t>
  </si>
  <si>
    <t>D3F_060520_pre</t>
  </si>
  <si>
    <t>D7C_060520_pre</t>
  </si>
  <si>
    <t>D5B_060420_post</t>
  </si>
  <si>
    <t>D1H_060420_pre</t>
  </si>
  <si>
    <t>D7H_060520_pre</t>
  </si>
  <si>
    <t>D641_060420_pre</t>
  </si>
  <si>
    <t>D1H_060420_post</t>
  </si>
  <si>
    <t>filterblank_071221_control</t>
  </si>
  <si>
    <t>D6F_060420_pre</t>
  </si>
  <si>
    <t>D7C_060420_pre</t>
  </si>
  <si>
    <t>D7C_061220_pre</t>
  </si>
  <si>
    <t>D7H_061120_pre</t>
  </si>
  <si>
    <t>D7H_060420_pre</t>
  </si>
  <si>
    <t>D434_060520_pre</t>
  </si>
  <si>
    <t>D3F_071420_pre</t>
  </si>
  <si>
    <t>MAC_samples_4</t>
  </si>
  <si>
    <t>Ps_samples_5</t>
  </si>
  <si>
    <t>SB1BC_071420_pre</t>
  </si>
  <si>
    <t>D119_061220_pre</t>
  </si>
  <si>
    <t>SB6W_071420_pre</t>
  </si>
  <si>
    <t>SB2W_071420_pre</t>
  </si>
  <si>
    <t>D3F_061220_pre</t>
  </si>
  <si>
    <t>SB7W_071420_pre</t>
  </si>
  <si>
    <t>SB8W_071420_pre</t>
  </si>
  <si>
    <t>D434_061220_pre</t>
  </si>
  <si>
    <t>SB7BC_071420_pre</t>
  </si>
  <si>
    <t>SB8BC_071420_pre</t>
  </si>
  <si>
    <t>D5B_061220_pre</t>
  </si>
  <si>
    <t>SB3W_071420_pre</t>
  </si>
  <si>
    <t>SB7BC_062320_pre</t>
  </si>
  <si>
    <t>D641_061220_pre</t>
  </si>
  <si>
    <t>SB4W_071420_pre</t>
  </si>
  <si>
    <t>SB8W_062320_pre</t>
  </si>
  <si>
    <t>D6F_061220_pre</t>
  </si>
  <si>
    <t>SB5W_071420_pre</t>
  </si>
  <si>
    <t>SB8BC_062320_pre</t>
  </si>
  <si>
    <t>D7H_061220_pre</t>
  </si>
  <si>
    <t>filterblank_070921_control</t>
  </si>
  <si>
    <t>SB1W_071420_pre</t>
  </si>
  <si>
    <t>SBGF_071420_pre</t>
  </si>
  <si>
    <t>D1H_061220_pre</t>
  </si>
  <si>
    <t>bag_072721_control</t>
  </si>
  <si>
    <t>MAC_samples_5</t>
  </si>
  <si>
    <t>Ps_samples_6</t>
  </si>
  <si>
    <t>BC1W_062320_pre</t>
  </si>
  <si>
    <t>SB1W_062320_pre</t>
  </si>
  <si>
    <t>BC1F_071420_pre</t>
  </si>
  <si>
    <t>BC1F_062320_pre</t>
  </si>
  <si>
    <t>SB1BC_062320_pre</t>
  </si>
  <si>
    <t>BC2W_071420_pre</t>
  </si>
  <si>
    <t>BC2W_062320_pre</t>
  </si>
  <si>
    <t>SB2W_062320_pre</t>
  </si>
  <si>
    <t>BC3W_071420_pre</t>
  </si>
  <si>
    <t>BC3W_062320_pre</t>
  </si>
  <si>
    <t>SB3W_062320_pre</t>
  </si>
  <si>
    <t>BC3F_071420_pre</t>
  </si>
  <si>
    <t>BC3F_062320_pre</t>
  </si>
  <si>
    <t>SB4W_062320_pre</t>
  </si>
  <si>
    <t>BC4W_071420_pre</t>
  </si>
  <si>
    <t>BC4W_062320_pre</t>
  </si>
  <si>
    <t>SB5W_062320_pre</t>
  </si>
  <si>
    <t>BC1W_071420_pre</t>
  </si>
  <si>
    <t>BC4F_062320_pre</t>
  </si>
  <si>
    <t>SB6W_062320_pre</t>
  </si>
  <si>
    <t>BC4F_071420_pre</t>
  </si>
  <si>
    <t>SBGF_062320_pre</t>
  </si>
  <si>
    <t>SB7W_062320_pre</t>
  </si>
  <si>
    <t>filterblank_073021_control</t>
  </si>
  <si>
    <t>MAC_samples_6</t>
  </si>
  <si>
    <t>AmoA</t>
  </si>
  <si>
    <t>amoA_samples_1</t>
  </si>
  <si>
    <t>mip</t>
  </si>
  <si>
    <t>mip_samples_1</t>
  </si>
  <si>
    <t>mip_samples_3</t>
  </si>
  <si>
    <t>amoA_samples_3_20uL</t>
  </si>
  <si>
    <t>amoA_samples_4_20uL</t>
  </si>
  <si>
    <t>mip_samples_4</t>
  </si>
  <si>
    <t>mip_samples_5</t>
  </si>
  <si>
    <t>amoA_samples_5_20uL</t>
  </si>
  <si>
    <t>mip_samples_6</t>
  </si>
  <si>
    <t>AmoA_samples_6_20uL</t>
  </si>
  <si>
    <t>AmoA_samples_2</t>
  </si>
  <si>
    <t>mip_samples_2</t>
  </si>
  <si>
    <t>amoA_samples_1_20uL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</si>
</sst>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"/>
    <numFmt numFmtId="165" formatCode="h&quot;:&quot;mm"/>
    <numFmt numFmtId="166" formatCode="m/d/yyyy\ h:mm:ss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3F3F76"/>
      <name val="Calibri"/>
      <family val="2"/>
    </font>
    <font>
      <sz val="11"/>
      <color rgb="FF000000"/>
      <name val="Calibri"/>
      <family val="2"/>
    </font>
    <font>
      <sz val="11"/>
      <color rgb="FF000000"/>
      <name val="Inconsolata"/>
    </font>
    <font>
      <sz val="9"/>
      <color rgb="FF000000"/>
      <name val="&quot;Microsoft Sans Serif&quot;"/>
    </font>
    <font>
      <sz val="11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1A1A1A"/>
      <name val="Times"/>
      <family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5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14" fillId="0" borderId="0" xfId="0" applyFont="1" applyAlignment="1"/>
    <xf numFmtId="0" fontId="15" fillId="2" borderId="1" xfId="0" applyFont="1" applyFill="1" applyBorder="1" applyAlignment="1">
      <alignment vertical="top"/>
    </xf>
    <xf numFmtId="0" fontId="16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11" fontId="16" fillId="0" borderId="1" xfId="0" applyNumberFormat="1" applyFont="1" applyBorder="1" applyAlignment="1">
      <alignment vertical="top"/>
    </xf>
    <xf numFmtId="11" fontId="5" fillId="0" borderId="0" xfId="0" applyNumberFormat="1" applyFont="1" applyAlignment="1"/>
    <xf numFmtId="0" fontId="5" fillId="3" borderId="0" xfId="0" applyFont="1" applyFill="1" applyAlignment="1"/>
    <xf numFmtId="0" fontId="5" fillId="3" borderId="0" xfId="0" applyFont="1" applyFill="1"/>
    <xf numFmtId="0" fontId="1" fillId="0" borderId="0" xfId="0" applyFont="1" applyFill="1" applyAlignment="1">
      <alignment wrapText="1"/>
    </xf>
    <xf numFmtId="164" fontId="1" fillId="0" borderId="0" xfId="0" applyNumberFormat="1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18" fillId="0" borderId="0" xfId="0" applyFont="1" applyFill="1" applyAlignment="1"/>
    <xf numFmtId="19" fontId="1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11" fontId="1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11" fontId="2" fillId="0" borderId="0" xfId="0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/>
    <xf numFmtId="0" fontId="0" fillId="0" borderId="0" xfId="0" applyFont="1" applyFill="1" applyAlignment="1"/>
    <xf numFmtId="164" fontId="5" fillId="0" borderId="0" xfId="0" applyNumberFormat="1" applyFont="1" applyFill="1" applyAlignment="1"/>
    <xf numFmtId="0" fontId="5" fillId="0" borderId="0" xfId="0" applyFont="1" applyFill="1" applyAlignment="1"/>
    <xf numFmtId="14" fontId="5" fillId="0" borderId="0" xfId="0" applyNumberFormat="1" applyFont="1" applyFill="1" applyAlignment="1"/>
    <xf numFmtId="4" fontId="5" fillId="0" borderId="1" xfId="0" applyNumberFormat="1" applyFont="1" applyFill="1" applyBorder="1"/>
    <xf numFmtId="49" fontId="5" fillId="0" borderId="0" xfId="0" applyNumberFormat="1" applyFont="1" applyFill="1" applyAlignment="1"/>
    <xf numFmtId="0" fontId="17" fillId="0" borderId="0" xfId="0" applyFont="1" applyFill="1" applyAlignment="1"/>
    <xf numFmtId="165" fontId="5" fillId="0" borderId="0" xfId="0" applyNumberFormat="1" applyFont="1" applyFill="1" applyAlignment="1"/>
    <xf numFmtId="0" fontId="6" fillId="0" borderId="0" xfId="0" applyFont="1" applyFill="1" applyAlignment="1">
      <alignment horizontal="right" vertical="top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5" fillId="0" borderId="0" xfId="0" applyFont="1" applyFill="1"/>
    <xf numFmtId="11" fontId="5" fillId="0" borderId="0" xfId="0" applyNumberFormat="1" applyFont="1" applyFill="1"/>
    <xf numFmtId="11" fontId="5" fillId="0" borderId="0" xfId="0" applyNumberFormat="1" applyFont="1" applyFill="1" applyAlignment="1"/>
    <xf numFmtId="166" fontId="8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right" vertical="top"/>
    </xf>
    <xf numFmtId="0" fontId="10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4" fontId="8" fillId="0" borderId="1" xfId="0" applyNumberFormat="1" applyFont="1" applyFill="1" applyBorder="1"/>
    <xf numFmtId="19" fontId="5" fillId="0" borderId="0" xfId="0" applyNumberFormat="1" applyFont="1" applyFill="1" applyAlignment="1"/>
    <xf numFmtId="0" fontId="11" fillId="0" borderId="0" xfId="0" applyFont="1" applyFill="1" applyAlignment="1"/>
    <xf numFmtId="19" fontId="5" fillId="0" borderId="0" xfId="0" applyNumberFormat="1" applyFont="1" applyFill="1"/>
    <xf numFmtId="164" fontId="5" fillId="0" borderId="0" xfId="0" applyNumberFormat="1" applyFont="1" applyFill="1"/>
    <xf numFmtId="164" fontId="12" fillId="0" borderId="0" xfId="0" applyNumberFormat="1" applyFont="1" applyFill="1" applyAlignment="1"/>
    <xf numFmtId="164" fontId="12" fillId="0" borderId="1" xfId="0" applyNumberFormat="1" applyFont="1" applyFill="1" applyBorder="1" applyAlignment="1"/>
    <xf numFmtId="0" fontId="12" fillId="0" borderId="1" xfId="0" applyFont="1" applyFill="1" applyBorder="1" applyAlignment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>
    <tableStyle name="tap_codes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  <outlinePr summaryBelow="0" summaryRight="0"/>
  </sheetPr>
  <dimension ref="A1:CZ1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Y18" sqref="BY18"/>
    </sheetView>
  </sheetViews>
  <sheetFormatPr baseColWidth="10" defaultColWidth="12.6640625" defaultRowHeight="15.75" customHeight="1"/>
  <cols>
    <col min="1" max="2" width="29.6640625" style="26" customWidth="1"/>
    <col min="3" max="4" width="12.6640625" style="26"/>
    <col min="5" max="6" width="9.5" style="26" customWidth="1"/>
    <col min="7" max="9" width="9.33203125" style="26" customWidth="1"/>
    <col min="10" max="10" width="8" style="26" customWidth="1"/>
    <col min="11" max="11" width="12.6640625" style="26"/>
    <col min="12" max="12" width="6.5" style="26" customWidth="1"/>
    <col min="13" max="15" width="12.6640625" style="26"/>
    <col min="16" max="16" width="18" style="26" customWidth="1"/>
    <col min="17" max="24" width="12.6640625" style="26"/>
    <col min="25" max="25" width="16.33203125" style="26" customWidth="1"/>
    <col min="26" max="26" width="12.6640625" style="26"/>
    <col min="27" max="27" width="13.6640625" style="26" customWidth="1"/>
    <col min="28" max="28" width="25.33203125" style="26" customWidth="1"/>
    <col min="29" max="29" width="21.83203125" style="26" customWidth="1"/>
    <col min="30" max="39" width="12.6640625" style="26"/>
    <col min="40" max="45" width="12.6640625" style="26" hidden="1"/>
    <col min="46" max="51" width="12.6640625" style="26"/>
    <col min="52" max="52" width="16.5" style="26" customWidth="1"/>
    <col min="53" max="57" width="12.6640625" style="26"/>
    <col min="58" max="58" width="15.5" style="26" customWidth="1"/>
    <col min="59" max="61" width="6" style="26" customWidth="1"/>
    <col min="62" max="62" width="12.6640625" style="26"/>
    <col min="63" max="63" width="12.6640625" style="26" customWidth="1"/>
    <col min="64" max="65" width="6" style="26" customWidth="1"/>
    <col min="66" max="66" width="8" style="26" customWidth="1"/>
    <col min="67" max="16384" width="12.6640625" style="26"/>
  </cols>
  <sheetData>
    <row r="1" spans="1:104" ht="15.75" customHeight="1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6" t="s">
        <v>20</v>
      </c>
      <c r="V1" s="17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8" t="s">
        <v>31</v>
      </c>
      <c r="AG1" s="14" t="s">
        <v>32</v>
      </c>
      <c r="AH1" s="14" t="s">
        <v>33</v>
      </c>
      <c r="AI1" s="19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45</v>
      </c>
      <c r="AV1" s="14" t="s">
        <v>45</v>
      </c>
      <c r="AW1" s="14" t="s">
        <v>46</v>
      </c>
      <c r="AX1" s="14" t="s">
        <v>47</v>
      </c>
      <c r="AY1" s="14" t="s">
        <v>47</v>
      </c>
      <c r="AZ1" s="14" t="s">
        <v>47</v>
      </c>
      <c r="BA1" s="14" t="s">
        <v>48</v>
      </c>
      <c r="BB1" s="14" t="s">
        <v>49</v>
      </c>
      <c r="BC1" s="14" t="s">
        <v>50</v>
      </c>
      <c r="BD1" s="14" t="s">
        <v>51</v>
      </c>
      <c r="BE1" s="14" t="s">
        <v>52</v>
      </c>
      <c r="BF1" s="20" t="s">
        <v>53</v>
      </c>
      <c r="BG1" s="19" t="s">
        <v>54</v>
      </c>
      <c r="BH1" s="19" t="s">
        <v>55</v>
      </c>
      <c r="BI1" s="19" t="s">
        <v>56</v>
      </c>
      <c r="BJ1" s="21" t="s">
        <v>57</v>
      </c>
      <c r="BK1" s="22" t="s">
        <v>58</v>
      </c>
      <c r="BL1" s="19" t="s">
        <v>59</v>
      </c>
      <c r="BM1" s="19" t="s">
        <v>60</v>
      </c>
      <c r="BN1" s="23" t="s">
        <v>61</v>
      </c>
      <c r="BO1" s="14" t="s">
        <v>62</v>
      </c>
      <c r="BP1" s="19" t="s">
        <v>63</v>
      </c>
      <c r="BQ1" s="24" t="s">
        <v>64</v>
      </c>
      <c r="BR1" s="25" t="s">
        <v>65</v>
      </c>
      <c r="BS1" s="25" t="s">
        <v>66</v>
      </c>
      <c r="BT1" s="25" t="s">
        <v>67</v>
      </c>
      <c r="BU1" s="25" t="s">
        <v>68</v>
      </c>
      <c r="BV1" s="25" t="s">
        <v>69</v>
      </c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</row>
    <row r="2" spans="1:104" ht="15">
      <c r="A2" s="27" t="str">
        <f t="shared" ref="A2:A159" si="0">I2&amp;"_"&amp;TEXT(E2, "MMDDYY")&amp;"_"&amp;J2</f>
        <v>D119_051420_pre</v>
      </c>
      <c r="B2" s="27" t="str">
        <f t="shared" ref="B2:B167" si="1">A2</f>
        <v>D119_051420_pre</v>
      </c>
      <c r="C2" s="28" t="s">
        <v>70</v>
      </c>
      <c r="D2" s="28">
        <v>11.2</v>
      </c>
      <c r="E2" s="27">
        <v>43965</v>
      </c>
      <c r="F2" s="27" t="str">
        <f t="shared" ref="F2:F15" si="2">"5/14_"&amp;J2</f>
        <v>5/14_pre</v>
      </c>
      <c r="G2" s="28" t="str">
        <f t="shared" ref="G2:G44" si="3">J2</f>
        <v>pre</v>
      </c>
      <c r="H2" s="27" t="str">
        <f t="shared" ref="H2:H80" si="4">F2</f>
        <v>5/14_pre</v>
      </c>
      <c r="I2" s="28" t="s">
        <v>71</v>
      </c>
      <c r="J2" s="28" t="s">
        <v>72</v>
      </c>
      <c r="K2" s="29"/>
      <c r="L2" s="28">
        <v>1</v>
      </c>
      <c r="M2" s="30">
        <v>54.283232807202012</v>
      </c>
      <c r="N2" s="28" t="str">
        <f>IF(NOT(ISBLANK(O2)), "Y", "")</f>
        <v>Y</v>
      </c>
      <c r="O2" s="29">
        <v>44376</v>
      </c>
      <c r="P2" s="28">
        <v>1</v>
      </c>
      <c r="Q2" s="28"/>
      <c r="R2" s="28">
        <v>2</v>
      </c>
      <c r="S2" s="28"/>
      <c r="T2" s="28"/>
      <c r="U2" s="31" t="s">
        <v>73</v>
      </c>
      <c r="V2" s="32">
        <v>58</v>
      </c>
      <c r="W2" s="28" t="s">
        <v>74</v>
      </c>
      <c r="X2" s="28" t="str">
        <f t="shared" ref="X2:X26" si="5">E2 &amp; " " &amp; W2</f>
        <v>43965 before</v>
      </c>
      <c r="Y2" s="28">
        <v>0</v>
      </c>
      <c r="Z2" s="28">
        <v>1</v>
      </c>
      <c r="AD2" s="28" t="s">
        <v>75</v>
      </c>
      <c r="AE2" s="28" t="s">
        <v>76</v>
      </c>
      <c r="AF2" s="33">
        <v>0.36041666666666666</v>
      </c>
      <c r="AG2" s="28">
        <v>23</v>
      </c>
      <c r="AH2" s="28">
        <v>8.69</v>
      </c>
      <c r="AI2" s="28">
        <v>8.2200000000000006</v>
      </c>
      <c r="AJ2" s="28">
        <v>67.52</v>
      </c>
      <c r="AK2" s="28">
        <v>0.01</v>
      </c>
      <c r="AL2" s="28">
        <v>0.01</v>
      </c>
      <c r="AM2" s="28">
        <v>1.23</v>
      </c>
      <c r="AN2" s="28">
        <v>2.4810274670000001</v>
      </c>
      <c r="AO2" s="34">
        <f t="shared" ref="AO2:AO26" si="6">AN2*5</f>
        <v>12.405137335000001</v>
      </c>
      <c r="AP2" s="28">
        <v>0.51169146700000001</v>
      </c>
      <c r="AQ2" s="35">
        <f t="shared" ref="AQ2:AQ26" si="7">AP2*5</f>
        <v>2.5584573349999999</v>
      </c>
      <c r="AR2" s="28">
        <v>5.788335333</v>
      </c>
      <c r="AS2" s="34">
        <f t="shared" ref="AS2:AS26" si="8">AR2*5</f>
        <v>28.941676664999999</v>
      </c>
      <c r="AT2" s="28" t="s">
        <v>77</v>
      </c>
      <c r="AU2" s="28" t="s">
        <v>77</v>
      </c>
      <c r="AV2" s="28" t="s">
        <v>77</v>
      </c>
      <c r="AW2" s="36"/>
      <c r="AX2" s="36"/>
      <c r="AY2" s="36"/>
      <c r="AZ2" s="36"/>
      <c r="BA2" s="36"/>
      <c r="BB2" s="36">
        <v>2.1922000000000001</v>
      </c>
      <c r="BC2" s="36">
        <v>2.2265999999999999</v>
      </c>
      <c r="BD2" s="36">
        <v>2.2195</v>
      </c>
      <c r="BE2" s="37">
        <f t="shared" ref="BE2:BE8" si="9">AVERAGE(BB2:BD2)</f>
        <v>2.2127666666666665</v>
      </c>
      <c r="BG2" s="36">
        <v>40712</v>
      </c>
      <c r="BH2" s="36">
        <v>41726</v>
      </c>
      <c r="BI2" s="36">
        <v>42217</v>
      </c>
      <c r="BJ2" s="38">
        <f t="shared" ref="BJ2:BJ8" si="10">GEOMEAN(BG2:BI2)</f>
        <v>41546.92187692695</v>
      </c>
      <c r="BK2" s="39">
        <f>BJ2*20</f>
        <v>830938.43753853906</v>
      </c>
      <c r="BL2" s="36">
        <v>28907</v>
      </c>
      <c r="BM2" s="36">
        <v>28052</v>
      </c>
      <c r="BN2" s="36">
        <v>28496</v>
      </c>
      <c r="BO2" s="38">
        <f t="shared" ref="BO2:BO80" si="11">GEOMEAN(BL2:BN2)</f>
        <v>28482.859325843121</v>
      </c>
      <c r="BP2" s="38">
        <f t="shared" ref="BP2:BP80" si="12">BO2*20</f>
        <v>569657.18651686236</v>
      </c>
      <c r="BQ2" s="38">
        <f t="shared" ref="BQ2:BQ8" si="13">ROUND(100*BO2/BJ2, 2)</f>
        <v>68.56</v>
      </c>
      <c r="BR2" s="28">
        <v>0.79420358329999996</v>
      </c>
      <c r="BS2" s="37">
        <f>AO2</f>
        <v>12.405137335000001</v>
      </c>
      <c r="BT2" s="37">
        <f>AS2</f>
        <v>28.941676664999999</v>
      </c>
      <c r="BU2" s="28">
        <v>96.328149999999994</v>
      </c>
      <c r="BV2" s="37">
        <f>AQ2</f>
        <v>2.5584573349999999</v>
      </c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</row>
    <row r="3" spans="1:104" ht="15">
      <c r="A3" s="27" t="str">
        <f t="shared" si="0"/>
        <v>D1H_051420_pre</v>
      </c>
      <c r="B3" s="27" t="str">
        <f t="shared" si="1"/>
        <v>D1H_051420_pre</v>
      </c>
      <c r="C3" s="28" t="s">
        <v>70</v>
      </c>
      <c r="D3" s="28">
        <v>0.46600000000000003</v>
      </c>
      <c r="E3" s="27">
        <v>43965</v>
      </c>
      <c r="F3" s="27" t="str">
        <f t="shared" si="2"/>
        <v>5/14_pre</v>
      </c>
      <c r="G3" s="28" t="str">
        <f t="shared" si="3"/>
        <v>pre</v>
      </c>
      <c r="H3" s="27" t="str">
        <f t="shared" si="4"/>
        <v>5/14_pre</v>
      </c>
      <c r="I3" s="28" t="s">
        <v>78</v>
      </c>
      <c r="J3" s="28" t="s">
        <v>72</v>
      </c>
      <c r="K3" s="28"/>
      <c r="L3" s="28">
        <v>1</v>
      </c>
      <c r="M3" s="30">
        <v>54.283232807202012</v>
      </c>
      <c r="N3" s="28" t="s">
        <v>70</v>
      </c>
      <c r="O3" s="29">
        <v>44532</v>
      </c>
      <c r="P3" s="28">
        <v>1</v>
      </c>
      <c r="Q3" s="28" t="s">
        <v>79</v>
      </c>
      <c r="R3" s="28">
        <v>2</v>
      </c>
      <c r="S3" s="28"/>
      <c r="T3" s="28"/>
      <c r="U3" s="31" t="s">
        <v>73</v>
      </c>
      <c r="V3" s="32">
        <v>58</v>
      </c>
      <c r="W3" s="28" t="s">
        <v>74</v>
      </c>
      <c r="X3" s="28" t="str">
        <f t="shared" si="5"/>
        <v>43965 before</v>
      </c>
      <c r="Y3" s="28">
        <v>0</v>
      </c>
      <c r="Z3" s="28">
        <v>1</v>
      </c>
      <c r="AD3" s="28" t="s">
        <v>80</v>
      </c>
      <c r="AE3" s="28" t="s">
        <v>81</v>
      </c>
      <c r="AF3" s="33">
        <v>0.36875000000000002</v>
      </c>
      <c r="AG3" s="28">
        <v>23</v>
      </c>
      <c r="AH3" s="28">
        <v>9.09</v>
      </c>
      <c r="AI3" s="28">
        <v>8.8800000000000008</v>
      </c>
      <c r="AJ3" s="28">
        <v>88.6</v>
      </c>
      <c r="AK3" s="28">
        <v>0.37</v>
      </c>
      <c r="AL3" s="28">
        <v>0.27</v>
      </c>
      <c r="AM3" s="28">
        <v>8.2370000000000001</v>
      </c>
      <c r="AN3" s="28">
        <v>12.274034929999999</v>
      </c>
      <c r="AO3" s="34">
        <f t="shared" si="6"/>
        <v>61.370174649999996</v>
      </c>
      <c r="AP3" s="28">
        <v>0.71574306700000001</v>
      </c>
      <c r="AQ3" s="35">
        <f t="shared" si="7"/>
        <v>3.5787153350000001</v>
      </c>
      <c r="AR3" s="34">
        <v>5.7206253330000001</v>
      </c>
      <c r="AS3" s="34">
        <f t="shared" si="8"/>
        <v>28.603126665000001</v>
      </c>
      <c r="AT3" s="28" t="s">
        <v>77</v>
      </c>
      <c r="AU3" s="28" t="s">
        <v>77</v>
      </c>
      <c r="AV3" s="28" t="s">
        <v>77</v>
      </c>
      <c r="AW3" s="36"/>
      <c r="AX3" s="36"/>
      <c r="AY3" s="36"/>
      <c r="AZ3" s="36"/>
      <c r="BA3" s="36"/>
      <c r="BB3" s="36">
        <v>2.0276999999999998</v>
      </c>
      <c r="BC3" s="36">
        <v>2.0348000000000002</v>
      </c>
      <c r="BD3" s="36">
        <v>2.0331999999999999</v>
      </c>
      <c r="BE3" s="37">
        <f t="shared" si="9"/>
        <v>2.0318999999999998</v>
      </c>
      <c r="BG3" s="36">
        <v>1813</v>
      </c>
      <c r="BH3" s="36">
        <v>1951</v>
      </c>
      <c r="BI3" s="36">
        <v>1840</v>
      </c>
      <c r="BJ3" s="38">
        <f t="shared" si="10"/>
        <v>1867.0572377178094</v>
      </c>
      <c r="BK3" s="39">
        <f t="shared" ref="BK3:BK8" si="14">BJ3*20</f>
        <v>37341.144754356188</v>
      </c>
      <c r="BL3" s="36">
        <v>857</v>
      </c>
      <c r="BM3" s="36">
        <v>880</v>
      </c>
      <c r="BN3" s="36">
        <v>1017</v>
      </c>
      <c r="BO3" s="38">
        <f t="shared" si="11"/>
        <v>915.36608123203769</v>
      </c>
      <c r="BP3" s="38">
        <f t="shared" si="12"/>
        <v>18307.321624640754</v>
      </c>
      <c r="BQ3" s="38">
        <f t="shared" si="13"/>
        <v>49.03</v>
      </c>
      <c r="BR3" s="28">
        <v>0.24812996670000001</v>
      </c>
      <c r="BS3" s="37">
        <f>AO3</f>
        <v>61.370174649999996</v>
      </c>
      <c r="BT3" s="37">
        <f>AS3</f>
        <v>28.603126665000001</v>
      </c>
      <c r="BU3" s="28">
        <v>15.252585</v>
      </c>
      <c r="BV3" s="37">
        <f>AQ3</f>
        <v>3.5787153350000001</v>
      </c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</row>
    <row r="4" spans="1:104" ht="15">
      <c r="A4" s="27" t="str">
        <f t="shared" si="0"/>
        <v>D3F_051420_pre</v>
      </c>
      <c r="B4" s="27" t="str">
        <f t="shared" si="1"/>
        <v>D3F_051420_pre</v>
      </c>
      <c r="C4" s="28" t="s">
        <v>70</v>
      </c>
      <c r="D4" s="28"/>
      <c r="E4" s="27">
        <v>43965</v>
      </c>
      <c r="F4" s="27" t="str">
        <f t="shared" si="2"/>
        <v>5/14_pre</v>
      </c>
      <c r="G4" s="28" t="str">
        <f t="shared" si="3"/>
        <v>pre</v>
      </c>
      <c r="H4" s="27" t="str">
        <f t="shared" si="4"/>
        <v>5/14_pre</v>
      </c>
      <c r="I4" s="28" t="s">
        <v>83</v>
      </c>
      <c r="J4" s="28" t="s">
        <v>72</v>
      </c>
      <c r="K4" s="28"/>
      <c r="L4" s="28">
        <v>1</v>
      </c>
      <c r="M4" s="30">
        <v>54.283232807202012</v>
      </c>
      <c r="N4" s="28" t="s">
        <v>84</v>
      </c>
      <c r="O4" s="28"/>
      <c r="P4" s="28"/>
      <c r="Q4" s="28"/>
      <c r="R4" s="28"/>
      <c r="S4" s="28"/>
      <c r="T4" s="28"/>
      <c r="U4" s="31" t="s">
        <v>73</v>
      </c>
      <c r="V4" s="32">
        <v>58</v>
      </c>
      <c r="W4" s="28" t="s">
        <v>74</v>
      </c>
      <c r="X4" s="28" t="str">
        <f t="shared" si="5"/>
        <v>43965 before</v>
      </c>
      <c r="Y4" s="28">
        <v>0</v>
      </c>
      <c r="Z4" s="28">
        <v>3</v>
      </c>
      <c r="AD4" s="28" t="s">
        <v>75</v>
      </c>
      <c r="AE4" s="28" t="s">
        <v>85</v>
      </c>
      <c r="AF4" s="33">
        <v>0.37708333333333333</v>
      </c>
      <c r="AG4" s="28">
        <v>13.8</v>
      </c>
      <c r="AH4" s="28">
        <v>7.06</v>
      </c>
      <c r="AI4" s="28">
        <v>4.3</v>
      </c>
      <c r="AJ4" s="28">
        <v>120.6</v>
      </c>
      <c r="AK4" s="28">
        <v>0</v>
      </c>
      <c r="AL4" s="28">
        <v>0.01</v>
      </c>
      <c r="AN4" s="34">
        <v>3.1829448</v>
      </c>
      <c r="AO4" s="34">
        <f t="shared" si="6"/>
        <v>15.914724</v>
      </c>
      <c r="AP4" s="35">
        <v>0.50169070000000004</v>
      </c>
      <c r="AQ4" s="35">
        <f t="shared" si="7"/>
        <v>2.5084535000000003</v>
      </c>
      <c r="AR4" s="34">
        <v>82.313841170000003</v>
      </c>
      <c r="AS4" s="34">
        <f t="shared" si="8"/>
        <v>411.56920585</v>
      </c>
      <c r="AT4" s="28" t="s">
        <v>77</v>
      </c>
      <c r="AU4" s="28" t="s">
        <v>77</v>
      </c>
      <c r="AV4" s="28" t="s">
        <v>77</v>
      </c>
      <c r="AW4" s="36"/>
      <c r="AX4" s="36"/>
      <c r="AY4" s="36"/>
      <c r="AZ4" s="36"/>
      <c r="BA4" s="36"/>
      <c r="BB4" s="36">
        <v>5.4352999999999998</v>
      </c>
      <c r="BC4" s="36">
        <v>5.5263999999999998</v>
      </c>
      <c r="BD4" s="36">
        <v>5.4846000000000004</v>
      </c>
      <c r="BE4" s="37">
        <f t="shared" si="9"/>
        <v>5.4821</v>
      </c>
      <c r="BG4" s="36">
        <v>56685</v>
      </c>
      <c r="BH4" s="36">
        <v>57517</v>
      </c>
      <c r="BI4" s="36">
        <v>57213</v>
      </c>
      <c r="BJ4" s="38">
        <f t="shared" si="10"/>
        <v>57137.298039619971</v>
      </c>
      <c r="BK4" s="39">
        <f t="shared" si="14"/>
        <v>1142745.9607923995</v>
      </c>
      <c r="BL4" s="36">
        <v>27072</v>
      </c>
      <c r="BM4" s="36">
        <v>27631</v>
      </c>
      <c r="BN4" s="36">
        <v>28112</v>
      </c>
      <c r="BO4" s="38">
        <f t="shared" si="11"/>
        <v>27601.725307143704</v>
      </c>
      <c r="BP4" s="38">
        <f t="shared" si="12"/>
        <v>552034.50614287413</v>
      </c>
      <c r="BQ4" s="38">
        <f t="shared" si="13"/>
        <v>48.31</v>
      </c>
      <c r="BR4" s="28">
        <v>0.3131536667</v>
      </c>
      <c r="BS4" s="37">
        <f>AO4</f>
        <v>15.914724</v>
      </c>
      <c r="BT4" s="37">
        <f>AS4</f>
        <v>411.56920585</v>
      </c>
      <c r="BU4" s="28">
        <v>3.8094299999999999</v>
      </c>
      <c r="BV4" s="37">
        <f>AQ4</f>
        <v>2.5084535000000003</v>
      </c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</row>
    <row r="5" spans="1:104" ht="15">
      <c r="A5" s="27" t="str">
        <f t="shared" si="0"/>
        <v>D434_051420_pre</v>
      </c>
      <c r="B5" s="27" t="str">
        <f t="shared" si="1"/>
        <v>D434_051420_pre</v>
      </c>
      <c r="C5" s="28" t="s">
        <v>70</v>
      </c>
      <c r="D5" s="28" t="s">
        <v>86</v>
      </c>
      <c r="E5" s="27">
        <v>43965</v>
      </c>
      <c r="F5" s="27" t="str">
        <f t="shared" si="2"/>
        <v>5/14_pre</v>
      </c>
      <c r="G5" s="28" t="str">
        <f t="shared" si="3"/>
        <v>pre</v>
      </c>
      <c r="H5" s="27" t="str">
        <f t="shared" si="4"/>
        <v>5/14_pre</v>
      </c>
      <c r="I5" s="28" t="s">
        <v>87</v>
      </c>
      <c r="J5" s="28" t="s">
        <v>72</v>
      </c>
      <c r="K5" s="29"/>
      <c r="L5" s="28">
        <v>1</v>
      </c>
      <c r="M5" s="30">
        <v>54.283232807202012</v>
      </c>
      <c r="N5" s="28" t="str">
        <f t="shared" ref="N5:N6" si="15">IF(NOT(ISBLANK(O5)), "Y", "")</f>
        <v>Y</v>
      </c>
      <c r="O5" s="29">
        <v>44376</v>
      </c>
      <c r="P5" s="28">
        <v>1</v>
      </c>
      <c r="Q5" s="28"/>
      <c r="R5" s="28">
        <v>2</v>
      </c>
      <c r="S5" s="28"/>
      <c r="T5" s="28"/>
      <c r="U5" s="31" t="s">
        <v>73</v>
      </c>
      <c r="V5" s="32">
        <v>58</v>
      </c>
      <c r="W5" s="28" t="s">
        <v>74</v>
      </c>
      <c r="X5" s="28" t="str">
        <f t="shared" si="5"/>
        <v>43965 before</v>
      </c>
      <c r="Y5" s="28">
        <v>0</v>
      </c>
      <c r="Z5" s="28">
        <v>4</v>
      </c>
      <c r="AD5" s="28" t="s">
        <v>75</v>
      </c>
      <c r="AE5" s="28" t="s">
        <v>76</v>
      </c>
      <c r="AF5" s="33">
        <v>0.38611111111111113</v>
      </c>
      <c r="AG5" s="28">
        <v>22.3</v>
      </c>
      <c r="AH5" s="28">
        <v>9.33</v>
      </c>
      <c r="AI5" s="28">
        <v>9.64</v>
      </c>
      <c r="AJ5" s="28">
        <v>84.51</v>
      </c>
      <c r="AK5" s="28">
        <v>1.6</v>
      </c>
      <c r="AL5" s="28">
        <v>1.4</v>
      </c>
      <c r="AM5" s="28">
        <v>1.41</v>
      </c>
      <c r="AN5" s="34">
        <v>6.2932031999999998</v>
      </c>
      <c r="AO5" s="34">
        <f t="shared" si="6"/>
        <v>31.466016</v>
      </c>
      <c r="AP5" s="35">
        <v>1.4110807000000001</v>
      </c>
      <c r="AQ5" s="35">
        <f t="shared" si="7"/>
        <v>7.0554035000000006</v>
      </c>
      <c r="AR5" s="34">
        <v>5.4445111669999999</v>
      </c>
      <c r="AS5" s="34">
        <f t="shared" si="8"/>
        <v>27.222555835000001</v>
      </c>
      <c r="AT5" s="28" t="s">
        <v>77</v>
      </c>
      <c r="AU5" s="28" t="s">
        <v>77</v>
      </c>
      <c r="AV5" s="28" t="s">
        <v>77</v>
      </c>
      <c r="AW5" s="36"/>
      <c r="AX5" s="36"/>
      <c r="AY5" s="36"/>
      <c r="AZ5" s="36"/>
      <c r="BA5" s="36"/>
      <c r="BB5" s="36">
        <v>2.0447000000000002</v>
      </c>
      <c r="BC5" s="36">
        <v>2.1013999999999999</v>
      </c>
      <c r="BD5" s="36">
        <v>2.0543999999999998</v>
      </c>
      <c r="BE5" s="37">
        <f t="shared" si="9"/>
        <v>2.0668333333333333</v>
      </c>
      <c r="BG5" s="36">
        <v>364</v>
      </c>
      <c r="BH5" s="36">
        <v>382</v>
      </c>
      <c r="BI5" s="36">
        <v>375</v>
      </c>
      <c r="BJ5" s="38">
        <f t="shared" si="10"/>
        <v>373.59294938143563</v>
      </c>
      <c r="BK5" s="39">
        <f t="shared" si="14"/>
        <v>7471.8589876287124</v>
      </c>
      <c r="BL5" s="36">
        <v>114</v>
      </c>
      <c r="BM5" s="36">
        <v>77</v>
      </c>
      <c r="BN5" s="36">
        <v>130</v>
      </c>
      <c r="BO5" s="38">
        <f t="shared" si="11"/>
        <v>104.49920254574866</v>
      </c>
      <c r="BP5" s="38">
        <f t="shared" si="12"/>
        <v>2089.9840509149731</v>
      </c>
      <c r="BQ5" s="38">
        <f t="shared" si="13"/>
        <v>27.97</v>
      </c>
      <c r="BR5" s="28">
        <v>0.20379220000000001</v>
      </c>
      <c r="BS5" s="37">
        <f>AO5</f>
        <v>31.466016</v>
      </c>
      <c r="BT5" s="37">
        <f>AS5</f>
        <v>27.222555835000001</v>
      </c>
      <c r="BU5" s="28">
        <v>14.466950000000001</v>
      </c>
      <c r="BV5" s="37">
        <f>AQ5</f>
        <v>7.0554035000000006</v>
      </c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</row>
    <row r="6" spans="1:104" ht="15">
      <c r="A6" s="27" t="str">
        <f t="shared" si="0"/>
        <v>D5B_051420_pre</v>
      </c>
      <c r="B6" s="27" t="str">
        <f t="shared" si="1"/>
        <v>D5B_051420_pre</v>
      </c>
      <c r="C6" s="28" t="s">
        <v>70</v>
      </c>
      <c r="D6" s="28" t="s">
        <v>86</v>
      </c>
      <c r="E6" s="27">
        <v>43965</v>
      </c>
      <c r="F6" s="27" t="str">
        <f t="shared" si="2"/>
        <v>5/14_pre</v>
      </c>
      <c r="G6" s="28" t="str">
        <f t="shared" si="3"/>
        <v>pre</v>
      </c>
      <c r="H6" s="27" t="str">
        <f t="shared" si="4"/>
        <v>5/14_pre</v>
      </c>
      <c r="I6" s="28" t="s">
        <v>89</v>
      </c>
      <c r="J6" s="28" t="s">
        <v>72</v>
      </c>
      <c r="K6" s="29"/>
      <c r="L6" s="28">
        <v>1</v>
      </c>
      <c r="M6" s="30">
        <v>54.283232807202012</v>
      </c>
      <c r="N6" s="28" t="str">
        <f t="shared" si="15"/>
        <v>Y</v>
      </c>
      <c r="O6" s="29">
        <v>44376</v>
      </c>
      <c r="P6" s="28">
        <v>1</v>
      </c>
      <c r="Q6" s="28"/>
      <c r="R6" s="28">
        <v>2</v>
      </c>
      <c r="S6" s="28"/>
      <c r="T6" s="28"/>
      <c r="U6" s="31" t="s">
        <v>73</v>
      </c>
      <c r="V6" s="32">
        <v>58</v>
      </c>
      <c r="W6" s="28" t="s">
        <v>74</v>
      </c>
      <c r="X6" s="28" t="str">
        <f t="shared" si="5"/>
        <v>43965 before</v>
      </c>
      <c r="Y6" s="28">
        <v>0</v>
      </c>
      <c r="Z6" s="28">
        <v>5</v>
      </c>
      <c r="AD6" s="28" t="s">
        <v>80</v>
      </c>
      <c r="AE6" s="28" t="s">
        <v>81</v>
      </c>
      <c r="AF6" s="33">
        <v>0.39444444444444443</v>
      </c>
      <c r="AG6" s="28">
        <v>22.6</v>
      </c>
      <c r="AH6" s="28">
        <v>8.98</v>
      </c>
      <c r="AI6" s="28">
        <v>9.2799999999999994</v>
      </c>
      <c r="AJ6" s="28">
        <v>146.19999999999999</v>
      </c>
      <c r="AK6" s="28">
        <v>0.51</v>
      </c>
      <c r="AL6" s="28">
        <v>0.04</v>
      </c>
      <c r="AM6" s="28">
        <v>1.236</v>
      </c>
      <c r="AN6" s="34">
        <v>10.373008</v>
      </c>
      <c r="AO6" s="34">
        <f t="shared" si="6"/>
        <v>51.86504</v>
      </c>
      <c r="AP6" s="35">
        <v>0.70040369999999996</v>
      </c>
      <c r="AQ6" s="35">
        <f t="shared" si="7"/>
        <v>3.5020184999999997</v>
      </c>
      <c r="AR6" s="34">
        <v>3.5542941670000001</v>
      </c>
      <c r="AS6" s="34">
        <f t="shared" si="8"/>
        <v>17.771470835000002</v>
      </c>
      <c r="AT6" s="28" t="s">
        <v>77</v>
      </c>
      <c r="AU6" s="28" t="s">
        <v>77</v>
      </c>
      <c r="AV6" s="28" t="s">
        <v>77</v>
      </c>
      <c r="AW6" s="36"/>
      <c r="AX6" s="36"/>
      <c r="AY6" s="36"/>
      <c r="AZ6" s="36"/>
      <c r="BA6" s="36"/>
      <c r="BB6" s="36">
        <v>2.0577000000000001</v>
      </c>
      <c r="BC6" s="36">
        <v>2.0449000000000002</v>
      </c>
      <c r="BD6" s="36">
        <v>2.0453999999999999</v>
      </c>
      <c r="BE6" s="37">
        <f t="shared" si="9"/>
        <v>2.0493333333333337</v>
      </c>
      <c r="BG6" s="36">
        <v>353</v>
      </c>
      <c r="BH6" s="36">
        <v>283</v>
      </c>
      <c r="BI6" s="36">
        <v>275</v>
      </c>
      <c r="BJ6" s="38">
        <f t="shared" si="10"/>
        <v>301.73888296132395</v>
      </c>
      <c r="BK6" s="39">
        <f t="shared" si="14"/>
        <v>6034.777659226479</v>
      </c>
      <c r="BL6" s="36">
        <v>149</v>
      </c>
      <c r="BM6" s="36">
        <v>132</v>
      </c>
      <c r="BN6" s="36">
        <v>136</v>
      </c>
      <c r="BO6" s="38">
        <f t="shared" si="11"/>
        <v>138.81392557948806</v>
      </c>
      <c r="BP6" s="38">
        <f t="shared" si="12"/>
        <v>2776.2785115897614</v>
      </c>
      <c r="BQ6" s="38">
        <f t="shared" si="13"/>
        <v>46</v>
      </c>
      <c r="BR6" s="28">
        <v>0.78977025000000001</v>
      </c>
      <c r="BS6" s="37">
        <f>AO6</f>
        <v>51.86504</v>
      </c>
      <c r="BT6" s="37">
        <f>AS6</f>
        <v>17.771470835000002</v>
      </c>
      <c r="BU6" s="28">
        <v>8.1529450000000008</v>
      </c>
      <c r="BV6" s="37">
        <f>AQ6</f>
        <v>3.5020184999999997</v>
      </c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</row>
    <row r="7" spans="1:104" ht="15">
      <c r="A7" s="27" t="str">
        <f t="shared" si="0"/>
        <v>D641_051420_post</v>
      </c>
      <c r="B7" s="27" t="str">
        <f t="shared" si="1"/>
        <v>D641_051420_post</v>
      </c>
      <c r="C7" s="28" t="s">
        <v>70</v>
      </c>
      <c r="D7" s="28"/>
      <c r="E7" s="27">
        <v>43965</v>
      </c>
      <c r="F7" s="27" t="str">
        <f t="shared" si="2"/>
        <v>5/14_post</v>
      </c>
      <c r="G7" s="28" t="str">
        <f t="shared" si="3"/>
        <v>post</v>
      </c>
      <c r="H7" s="27" t="str">
        <f t="shared" si="4"/>
        <v>5/14_post</v>
      </c>
      <c r="I7" s="28" t="s">
        <v>90</v>
      </c>
      <c r="J7" s="28" t="s">
        <v>91</v>
      </c>
      <c r="K7" s="28"/>
      <c r="L7" s="28">
        <v>1</v>
      </c>
      <c r="M7" s="28"/>
      <c r="N7" s="28" t="s">
        <v>84</v>
      </c>
      <c r="O7" s="28"/>
      <c r="P7" s="28"/>
      <c r="Q7" s="28"/>
      <c r="R7" s="28"/>
      <c r="S7" s="28"/>
      <c r="T7" s="28"/>
      <c r="U7" s="31" t="s">
        <v>73</v>
      </c>
      <c r="V7" s="32">
        <v>58</v>
      </c>
      <c r="W7" s="28" t="str">
        <f>J7</f>
        <v>post</v>
      </c>
      <c r="X7" s="28" t="str">
        <f t="shared" si="5"/>
        <v>43965 post</v>
      </c>
      <c r="Y7" s="28">
        <v>10</v>
      </c>
      <c r="Z7" s="28">
        <v>6</v>
      </c>
      <c r="AB7" s="28"/>
      <c r="AC7" s="28">
        <v>4000</v>
      </c>
      <c r="AD7" s="28" t="s">
        <v>75</v>
      </c>
      <c r="AE7" s="28" t="s">
        <v>76</v>
      </c>
      <c r="AF7" s="33">
        <v>0.52777777777777779</v>
      </c>
      <c r="AG7" s="28">
        <v>20.9</v>
      </c>
      <c r="AH7" s="28">
        <v>9.3000000000000007</v>
      </c>
      <c r="AI7" s="28">
        <v>9.76</v>
      </c>
      <c r="AJ7" s="28">
        <v>67.650000000000006</v>
      </c>
      <c r="AK7" s="28">
        <v>2.2000000000000002</v>
      </c>
      <c r="AL7" s="28">
        <v>0.08</v>
      </c>
      <c r="AN7" s="34">
        <v>4.8604050670000003</v>
      </c>
      <c r="AO7" s="34">
        <f t="shared" si="6"/>
        <v>24.302025335000003</v>
      </c>
      <c r="AP7" s="35">
        <v>2.3757191999999998</v>
      </c>
      <c r="AQ7" s="35">
        <f t="shared" si="7"/>
        <v>11.878595999999998</v>
      </c>
      <c r="AR7" s="34">
        <v>3.8123621669999999</v>
      </c>
      <c r="AS7" s="34">
        <f t="shared" si="8"/>
        <v>19.061810834999999</v>
      </c>
      <c r="AT7" s="28" t="s">
        <v>77</v>
      </c>
      <c r="AU7" s="28" t="s">
        <v>77</v>
      </c>
      <c r="AV7" s="28" t="s">
        <v>77</v>
      </c>
      <c r="AW7" s="36"/>
      <c r="AX7" s="36"/>
      <c r="AY7" s="36"/>
      <c r="AZ7" s="36"/>
      <c r="BA7" s="36"/>
      <c r="BB7" s="36">
        <v>2.0541</v>
      </c>
      <c r="BC7" s="36">
        <v>2.0693000000000001</v>
      </c>
      <c r="BD7" s="36">
        <v>2.0611999999999999</v>
      </c>
      <c r="BE7" s="37">
        <f t="shared" si="9"/>
        <v>2.0615333333333332</v>
      </c>
      <c r="BG7" s="36">
        <v>3117</v>
      </c>
      <c r="BH7" s="36">
        <v>3329</v>
      </c>
      <c r="BI7" s="36">
        <v>3298</v>
      </c>
      <c r="BJ7" s="38">
        <f t="shared" si="10"/>
        <v>3246.6371184078221</v>
      </c>
      <c r="BK7" s="39">
        <f t="shared" si="14"/>
        <v>64932.74236815644</v>
      </c>
      <c r="BL7" s="36">
        <v>1186</v>
      </c>
      <c r="BM7" s="36">
        <v>1128</v>
      </c>
      <c r="BN7" s="36">
        <v>1188</v>
      </c>
      <c r="BO7" s="38">
        <f t="shared" si="11"/>
        <v>1166.9979051118546</v>
      </c>
      <c r="BP7" s="38">
        <f t="shared" si="12"/>
        <v>23339.958102237091</v>
      </c>
      <c r="BQ7" s="38">
        <f t="shared" si="13"/>
        <v>35.94</v>
      </c>
      <c r="BR7" s="28">
        <v>1.1126986830000001</v>
      </c>
      <c r="BS7" s="37">
        <f>AO7</f>
        <v>24.302025335000003</v>
      </c>
      <c r="BT7" s="37">
        <f>AS7</f>
        <v>19.061810834999999</v>
      </c>
      <c r="BU7" s="28">
        <v>3.3592849999999999</v>
      </c>
      <c r="BV7" s="37">
        <f>AQ7</f>
        <v>11.878595999999998</v>
      </c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</row>
    <row r="8" spans="1:104" ht="15">
      <c r="A8" s="27" t="str">
        <f t="shared" si="0"/>
        <v>D641_051420_pre</v>
      </c>
      <c r="B8" s="27" t="str">
        <f t="shared" si="1"/>
        <v>D641_051420_pre</v>
      </c>
      <c r="C8" s="28" t="s">
        <v>70</v>
      </c>
      <c r="D8" s="28">
        <v>10.01</v>
      </c>
      <c r="E8" s="27">
        <v>43965</v>
      </c>
      <c r="F8" s="27" t="str">
        <f t="shared" si="2"/>
        <v>5/14_pre</v>
      </c>
      <c r="G8" s="28" t="str">
        <f t="shared" si="3"/>
        <v>pre</v>
      </c>
      <c r="H8" s="27" t="str">
        <f t="shared" si="4"/>
        <v>5/14_pre</v>
      </c>
      <c r="I8" s="28" t="s">
        <v>90</v>
      </c>
      <c r="J8" s="28" t="s">
        <v>72</v>
      </c>
      <c r="K8" s="29"/>
      <c r="L8" s="28">
        <v>1</v>
      </c>
      <c r="M8" s="30">
        <v>54.283232807202012</v>
      </c>
      <c r="N8" s="28" t="str">
        <f>IF(NOT(ISBLANK(O8)), "Y", "")</f>
        <v>Y</v>
      </c>
      <c r="O8" s="29">
        <v>44407</v>
      </c>
      <c r="P8" s="28">
        <v>1</v>
      </c>
      <c r="Q8" s="28"/>
      <c r="R8" s="28">
        <v>2</v>
      </c>
      <c r="S8" s="28"/>
      <c r="T8" s="28"/>
      <c r="U8" s="31" t="s">
        <v>73</v>
      </c>
      <c r="V8" s="32">
        <v>58</v>
      </c>
      <c r="W8" s="28" t="s">
        <v>74</v>
      </c>
      <c r="X8" s="28" t="str">
        <f t="shared" si="5"/>
        <v>43965 before</v>
      </c>
      <c r="Y8" s="28">
        <v>0</v>
      </c>
      <c r="Z8" s="28">
        <v>6</v>
      </c>
      <c r="AD8" s="28" t="s">
        <v>75</v>
      </c>
      <c r="AE8" s="28" t="s">
        <v>76</v>
      </c>
      <c r="AF8" s="33">
        <v>0.40833333333333333</v>
      </c>
      <c r="AG8" s="28">
        <v>21.4</v>
      </c>
      <c r="AH8" s="28">
        <v>9.07</v>
      </c>
      <c r="AI8" s="28">
        <v>8.68</v>
      </c>
      <c r="AJ8" s="28">
        <v>72.58</v>
      </c>
      <c r="AK8" s="28">
        <v>0.01</v>
      </c>
      <c r="AL8" s="28">
        <v>0</v>
      </c>
      <c r="AM8" s="28">
        <v>1.2190000000000001</v>
      </c>
      <c r="AN8" s="34">
        <v>3.049563467</v>
      </c>
      <c r="AO8" s="34">
        <f t="shared" si="6"/>
        <v>15.247817335000001</v>
      </c>
      <c r="AP8" s="35">
        <v>0.67506149999999998</v>
      </c>
      <c r="AQ8" s="35">
        <f t="shared" si="7"/>
        <v>3.3753074999999999</v>
      </c>
      <c r="AR8" s="34">
        <v>7.6341574999999997</v>
      </c>
      <c r="AS8" s="34">
        <f t="shared" si="8"/>
        <v>38.170787499999996</v>
      </c>
      <c r="AT8" s="28" t="s">
        <v>77</v>
      </c>
      <c r="AU8" s="28" t="s">
        <v>77</v>
      </c>
      <c r="AV8" s="28" t="s">
        <v>77</v>
      </c>
      <c r="AW8" s="36"/>
      <c r="AX8" s="36"/>
      <c r="AY8" s="36"/>
      <c r="AZ8" s="36"/>
      <c r="BA8" s="36"/>
      <c r="BB8" s="36">
        <v>2.1703999999999999</v>
      </c>
      <c r="BC8" s="36">
        <v>2.1798000000000002</v>
      </c>
      <c r="BD8" s="36">
        <v>2.1962999999999999</v>
      </c>
      <c r="BE8" s="37">
        <f t="shared" si="9"/>
        <v>2.1821666666666668</v>
      </c>
      <c r="BG8" s="36">
        <v>28731</v>
      </c>
      <c r="BH8" s="36">
        <v>30738</v>
      </c>
      <c r="BI8" s="36">
        <v>31295</v>
      </c>
      <c r="BJ8" s="38">
        <f t="shared" si="10"/>
        <v>30234.335972050209</v>
      </c>
      <c r="BK8" s="39">
        <f t="shared" si="14"/>
        <v>604686.71944100421</v>
      </c>
      <c r="BL8" s="36">
        <v>20189</v>
      </c>
      <c r="BM8" s="36">
        <v>22153</v>
      </c>
      <c r="BN8" s="36">
        <v>21144</v>
      </c>
      <c r="BO8" s="38">
        <f t="shared" si="11"/>
        <v>21146.808634973844</v>
      </c>
      <c r="BP8" s="38">
        <f t="shared" si="12"/>
        <v>422936.17269947688</v>
      </c>
      <c r="BQ8" s="38">
        <f t="shared" si="13"/>
        <v>69.94</v>
      </c>
      <c r="BR8" s="28">
        <v>0.1661088667</v>
      </c>
      <c r="BS8" s="37">
        <f>AO8</f>
        <v>15.247817335000001</v>
      </c>
      <c r="BT8" s="37">
        <f>AS8</f>
        <v>38.170787499999996</v>
      </c>
      <c r="BU8" s="28">
        <v>33.457895000000001</v>
      </c>
      <c r="BV8" s="37">
        <f>AQ8</f>
        <v>3.3753074999999999</v>
      </c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</row>
    <row r="9" spans="1:104" ht="15">
      <c r="A9" s="27" t="str">
        <f t="shared" si="0"/>
        <v>D6F_051420_post</v>
      </c>
      <c r="B9" s="27" t="str">
        <f t="shared" si="1"/>
        <v>D6F_051420_post</v>
      </c>
      <c r="C9" s="28" t="s">
        <v>70</v>
      </c>
      <c r="E9" s="27">
        <v>43965</v>
      </c>
      <c r="F9" s="27" t="str">
        <f t="shared" si="2"/>
        <v>5/14_post</v>
      </c>
      <c r="G9" s="28" t="str">
        <f t="shared" si="3"/>
        <v>post</v>
      </c>
      <c r="H9" s="27" t="str">
        <f t="shared" si="4"/>
        <v>5/14_post</v>
      </c>
      <c r="I9" s="28" t="s">
        <v>92</v>
      </c>
      <c r="J9" s="28" t="s">
        <v>91</v>
      </c>
      <c r="K9" s="29"/>
      <c r="L9" s="28">
        <v>1</v>
      </c>
      <c r="M9" s="29"/>
      <c r="N9" s="28" t="str">
        <f>IF(NOT(ISBLANK(O10)), "Y", "")</f>
        <v>Y</v>
      </c>
      <c r="S9" s="28"/>
      <c r="T9" s="28"/>
      <c r="U9" s="31" t="s">
        <v>73</v>
      </c>
      <c r="V9" s="32">
        <v>58</v>
      </c>
      <c r="W9" s="28" t="str">
        <f>J9</f>
        <v>post</v>
      </c>
      <c r="X9" s="28" t="str">
        <f t="shared" si="5"/>
        <v>43965 post</v>
      </c>
      <c r="Y9" s="28">
        <v>10</v>
      </c>
      <c r="Z9" s="28">
        <v>6</v>
      </c>
      <c r="AC9" s="37">
        <f>200/9*60</f>
        <v>1333.3333333333333</v>
      </c>
      <c r="AD9" s="28" t="s">
        <v>75</v>
      </c>
      <c r="AE9" s="28" t="s">
        <v>85</v>
      </c>
      <c r="AF9" s="33">
        <v>0.52430555555555558</v>
      </c>
      <c r="AG9" s="28">
        <v>20.2</v>
      </c>
      <c r="AH9" s="28">
        <v>7.3</v>
      </c>
      <c r="AI9" s="28">
        <v>8.6</v>
      </c>
      <c r="AJ9" s="28">
        <v>132.69999999999999</v>
      </c>
      <c r="AK9" s="28">
        <v>0</v>
      </c>
      <c r="AL9" s="28">
        <v>0</v>
      </c>
      <c r="AN9" s="34">
        <v>4.0295485329999998</v>
      </c>
      <c r="AO9" s="34">
        <f t="shared" si="6"/>
        <v>20.147742664999999</v>
      </c>
      <c r="AP9" s="35">
        <v>0.55454150000000002</v>
      </c>
      <c r="AQ9" s="35">
        <f t="shared" si="7"/>
        <v>2.7727075000000001</v>
      </c>
      <c r="AR9" s="34">
        <v>11.731441500000001</v>
      </c>
      <c r="AS9" s="34">
        <f t="shared" si="8"/>
        <v>58.657207500000005</v>
      </c>
      <c r="AT9" s="28" t="s">
        <v>77</v>
      </c>
      <c r="AU9" s="28" t="s">
        <v>77</v>
      </c>
      <c r="AV9" s="28" t="s">
        <v>77</v>
      </c>
      <c r="AW9" s="36"/>
      <c r="AX9" s="37"/>
      <c r="AY9" s="37"/>
      <c r="AZ9" s="37"/>
      <c r="BA9" s="37"/>
      <c r="BB9" s="37"/>
      <c r="BC9" s="37"/>
      <c r="BD9" s="37"/>
      <c r="BE9" s="37"/>
      <c r="BG9" s="37"/>
      <c r="BH9" s="37"/>
      <c r="BI9" s="37"/>
      <c r="BJ9" s="38"/>
      <c r="BK9" s="28"/>
      <c r="BL9" s="36">
        <v>5652</v>
      </c>
      <c r="BM9" s="36">
        <v>5538</v>
      </c>
      <c r="BN9" s="36">
        <v>5672</v>
      </c>
      <c r="BO9" s="38">
        <f t="shared" si="11"/>
        <v>5620.3553583718704</v>
      </c>
      <c r="BP9" s="38">
        <f t="shared" si="12"/>
        <v>112407.10716743741</v>
      </c>
      <c r="BQ9" s="37"/>
      <c r="BR9" s="28">
        <v>0.37300588330000001</v>
      </c>
      <c r="BS9" s="37">
        <f>AO9</f>
        <v>20.147742664999999</v>
      </c>
      <c r="BT9" s="37">
        <f>AS9</f>
        <v>58.657207500000005</v>
      </c>
      <c r="BU9" s="28">
        <v>57.824935000000004</v>
      </c>
      <c r="BV9" s="37">
        <f>AQ9</f>
        <v>2.7727075000000001</v>
      </c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</row>
    <row r="10" spans="1:104" ht="15">
      <c r="A10" s="27" t="str">
        <f t="shared" si="0"/>
        <v>D6F_051420_pre</v>
      </c>
      <c r="B10" s="27" t="str">
        <f t="shared" si="1"/>
        <v>D6F_051420_pre</v>
      </c>
      <c r="C10" s="28" t="s">
        <v>70</v>
      </c>
      <c r="D10" s="28">
        <v>2.42</v>
      </c>
      <c r="E10" s="27">
        <v>43965</v>
      </c>
      <c r="F10" s="27" t="str">
        <f t="shared" si="2"/>
        <v>5/14_pre</v>
      </c>
      <c r="G10" s="28" t="str">
        <f t="shared" si="3"/>
        <v>pre</v>
      </c>
      <c r="H10" s="27" t="str">
        <f t="shared" si="4"/>
        <v>5/14_pre</v>
      </c>
      <c r="I10" s="28" t="s">
        <v>92</v>
      </c>
      <c r="J10" s="28" t="s">
        <v>72</v>
      </c>
      <c r="K10" s="28"/>
      <c r="L10" s="28">
        <v>1</v>
      </c>
      <c r="M10" s="30">
        <v>54.283232807202012</v>
      </c>
      <c r="N10" s="28" t="s">
        <v>84</v>
      </c>
      <c r="O10" s="29">
        <v>44413</v>
      </c>
      <c r="P10" s="28">
        <v>1</v>
      </c>
      <c r="Q10" s="28"/>
      <c r="R10" s="28">
        <v>2</v>
      </c>
      <c r="S10" s="28"/>
      <c r="T10" s="28"/>
      <c r="U10" s="31" t="s">
        <v>73</v>
      </c>
      <c r="V10" s="32">
        <v>58</v>
      </c>
      <c r="W10" s="28" t="s">
        <v>74</v>
      </c>
      <c r="X10" s="28" t="str">
        <f t="shared" si="5"/>
        <v>43965 before</v>
      </c>
      <c r="Y10" s="28">
        <v>0</v>
      </c>
      <c r="Z10" s="28">
        <v>6</v>
      </c>
      <c r="AD10" s="28" t="s">
        <v>75</v>
      </c>
      <c r="AE10" s="28" t="s">
        <v>85</v>
      </c>
      <c r="AF10" s="33">
        <v>0.41458333333333336</v>
      </c>
      <c r="AG10" s="28">
        <v>20.5</v>
      </c>
      <c r="AH10" s="28">
        <v>7.15</v>
      </c>
      <c r="AI10" s="28">
        <v>3.88</v>
      </c>
      <c r="AJ10" s="28">
        <v>89.12</v>
      </c>
      <c r="AK10" s="28">
        <v>0</v>
      </c>
      <c r="AL10" s="28">
        <v>0</v>
      </c>
      <c r="AM10" s="28">
        <v>0.63700000000000001</v>
      </c>
      <c r="AN10" s="34">
        <v>2.6773693330000001</v>
      </c>
      <c r="AO10" s="34">
        <f t="shared" si="6"/>
        <v>13.386846665</v>
      </c>
      <c r="AP10" s="35">
        <v>0.56520990000000004</v>
      </c>
      <c r="AQ10" s="35">
        <f t="shared" si="7"/>
        <v>2.8260495000000003</v>
      </c>
      <c r="AR10" s="34">
        <v>5.586198167</v>
      </c>
      <c r="AS10" s="34">
        <f t="shared" si="8"/>
        <v>27.930990834999999</v>
      </c>
      <c r="AT10" s="28" t="s">
        <v>77</v>
      </c>
      <c r="AU10" s="28" t="s">
        <v>77</v>
      </c>
      <c r="AV10" s="28" t="s">
        <v>77</v>
      </c>
      <c r="AW10" s="36"/>
      <c r="AX10" s="36"/>
      <c r="AY10" s="36"/>
      <c r="AZ10" s="36"/>
      <c r="BA10" s="36"/>
      <c r="BB10" s="36">
        <v>4.4493</v>
      </c>
      <c r="BC10" s="36">
        <v>4.3098000000000001</v>
      </c>
      <c r="BD10" s="36">
        <v>4.3087</v>
      </c>
      <c r="BE10" s="37">
        <f t="shared" ref="BE10:BE22" si="16">AVERAGE(BB10:BD10)</f>
        <v>4.3559333333333337</v>
      </c>
      <c r="BF10" s="28">
        <v>0</v>
      </c>
      <c r="BG10" s="36">
        <v>6941</v>
      </c>
      <c r="BH10" s="36">
        <v>7312</v>
      </c>
      <c r="BI10" s="36">
        <v>7113</v>
      </c>
      <c r="BJ10" s="38">
        <f>GEOMEAN(BG10:BI10)</f>
        <v>7120.3883116291227</v>
      </c>
      <c r="BK10" s="39">
        <f>BJ10*20</f>
        <v>142407.76623258245</v>
      </c>
      <c r="BL10" s="36">
        <v>4334</v>
      </c>
      <c r="BM10" s="36">
        <v>4426</v>
      </c>
      <c r="BN10" s="36">
        <v>4240</v>
      </c>
      <c r="BO10" s="38">
        <f t="shared" si="11"/>
        <v>4332.667795434435</v>
      </c>
      <c r="BP10" s="38">
        <f t="shared" si="12"/>
        <v>86653.355908688696</v>
      </c>
      <c r="BQ10" s="38">
        <f>ROUND(100*BO10/BJ10, 2)</f>
        <v>60.85</v>
      </c>
      <c r="BR10" s="28">
        <v>0.55035029999999996</v>
      </c>
      <c r="BS10" s="37">
        <f>AO10</f>
        <v>13.386846665</v>
      </c>
      <c r="BT10" s="37">
        <f>AS10</f>
        <v>27.930990834999999</v>
      </c>
      <c r="BU10" s="28">
        <v>131.984835</v>
      </c>
      <c r="BV10" s="37">
        <f>AQ10</f>
        <v>2.8260495000000003</v>
      </c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</row>
    <row r="11" spans="1:104" ht="15">
      <c r="A11" s="27" t="str">
        <f t="shared" si="0"/>
        <v>D7C_051420_post</v>
      </c>
      <c r="B11" s="27" t="str">
        <f t="shared" si="1"/>
        <v>D7C_051420_post</v>
      </c>
      <c r="C11" s="28" t="s">
        <v>70</v>
      </c>
      <c r="D11" s="28"/>
      <c r="E11" s="27">
        <v>43965</v>
      </c>
      <c r="F11" s="27" t="str">
        <f t="shared" si="2"/>
        <v>5/14_post</v>
      </c>
      <c r="G11" s="28" t="str">
        <f t="shared" si="3"/>
        <v>post</v>
      </c>
      <c r="H11" s="27" t="str">
        <f t="shared" si="4"/>
        <v>5/14_post</v>
      </c>
      <c r="I11" s="28" t="s">
        <v>93</v>
      </c>
      <c r="J11" s="28" t="s">
        <v>91</v>
      </c>
      <c r="L11" s="28">
        <v>1</v>
      </c>
      <c r="M11" s="28"/>
      <c r="N11" s="28" t="s">
        <v>84</v>
      </c>
      <c r="P11" s="28"/>
      <c r="Q11" s="28"/>
      <c r="R11" s="28"/>
      <c r="S11" s="28"/>
      <c r="T11" s="28"/>
      <c r="U11" s="31" t="s">
        <v>73</v>
      </c>
      <c r="V11" s="32">
        <v>58</v>
      </c>
      <c r="W11" s="28" t="str">
        <f>J11</f>
        <v>post</v>
      </c>
      <c r="X11" s="28" t="str">
        <f t="shared" si="5"/>
        <v>43965 post</v>
      </c>
      <c r="Y11" s="28">
        <v>10</v>
      </c>
      <c r="Z11" s="28">
        <v>7</v>
      </c>
      <c r="AA11" s="28">
        <f>AC11/1000*Y11</f>
        <v>80</v>
      </c>
      <c r="AB11" s="28"/>
      <c r="AC11" s="28">
        <v>8000</v>
      </c>
      <c r="AD11" s="28" t="s">
        <v>75</v>
      </c>
      <c r="AE11" s="28" t="s">
        <v>94</v>
      </c>
      <c r="AF11" s="33">
        <v>0.49583333333333335</v>
      </c>
      <c r="AG11" s="28">
        <v>30.9</v>
      </c>
      <c r="AH11" s="28">
        <v>9.07</v>
      </c>
      <c r="AI11" s="28">
        <v>9.31</v>
      </c>
      <c r="AJ11" s="28">
        <v>118.1</v>
      </c>
      <c r="AK11" s="28">
        <v>0.72</v>
      </c>
      <c r="AL11" s="28">
        <v>0.5</v>
      </c>
      <c r="AN11" s="34">
        <v>16.49362133</v>
      </c>
      <c r="AO11" s="34">
        <f t="shared" si="6"/>
        <v>82.468106649999996</v>
      </c>
      <c r="AP11" s="35">
        <v>0.76812290000000005</v>
      </c>
      <c r="AQ11" s="35">
        <f t="shared" si="7"/>
        <v>3.8406145</v>
      </c>
      <c r="AR11" s="34">
        <v>3.3690656670000001</v>
      </c>
      <c r="AS11" s="34">
        <f t="shared" si="8"/>
        <v>16.845328335000001</v>
      </c>
      <c r="AT11" s="28" t="s">
        <v>77</v>
      </c>
      <c r="AU11" s="28" t="s">
        <v>77</v>
      </c>
      <c r="AV11" s="28" t="s">
        <v>77</v>
      </c>
      <c r="AW11" s="36"/>
      <c r="AX11" s="36"/>
      <c r="AY11" s="36"/>
      <c r="AZ11" s="36"/>
      <c r="BA11" s="36"/>
      <c r="BB11" s="36">
        <v>2.02</v>
      </c>
      <c r="BC11" s="36">
        <v>2.0146999999999999</v>
      </c>
      <c r="BD11" s="36">
        <v>2.0245000000000002</v>
      </c>
      <c r="BE11" s="37">
        <f t="shared" si="16"/>
        <v>2.0197333333333334</v>
      </c>
      <c r="BG11" s="37"/>
      <c r="BH11" s="37"/>
      <c r="BI11" s="37"/>
      <c r="BJ11" s="38"/>
      <c r="BK11" s="28"/>
      <c r="BL11" s="36">
        <v>208</v>
      </c>
      <c r="BM11" s="36">
        <v>206</v>
      </c>
      <c r="BN11" s="36">
        <v>235</v>
      </c>
      <c r="BO11" s="38">
        <f t="shared" si="11"/>
        <v>215.93985522509635</v>
      </c>
      <c r="BP11" s="38">
        <f t="shared" si="12"/>
        <v>4318.7971045019267</v>
      </c>
      <c r="BQ11" s="37"/>
      <c r="BR11" s="28">
        <v>0.73582766669999999</v>
      </c>
      <c r="BS11" s="37">
        <f>AO11</f>
        <v>82.468106649999996</v>
      </c>
      <c r="BT11" s="37">
        <f>AS11</f>
        <v>16.845328335000001</v>
      </c>
      <c r="BU11" s="28">
        <v>5.4950650000000003</v>
      </c>
      <c r="BV11" s="37">
        <f>AQ11</f>
        <v>3.8406145</v>
      </c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</row>
    <row r="12" spans="1:104" ht="15">
      <c r="A12" s="27" t="str">
        <f t="shared" si="0"/>
        <v>D7C_051420_pre</v>
      </c>
      <c r="B12" s="27" t="str">
        <f t="shared" si="1"/>
        <v>D7C_051420_pre</v>
      </c>
      <c r="C12" s="28" t="s">
        <v>70</v>
      </c>
      <c r="D12" s="28">
        <v>1.39</v>
      </c>
      <c r="E12" s="27">
        <v>43965</v>
      </c>
      <c r="F12" s="27" t="str">
        <f t="shared" si="2"/>
        <v>5/14_pre</v>
      </c>
      <c r="G12" s="28" t="str">
        <f t="shared" si="3"/>
        <v>pre</v>
      </c>
      <c r="H12" s="27" t="str">
        <f t="shared" si="4"/>
        <v>5/14_pre</v>
      </c>
      <c r="I12" s="28" t="s">
        <v>93</v>
      </c>
      <c r="J12" s="28" t="s">
        <v>72</v>
      </c>
      <c r="K12" s="28"/>
      <c r="L12" s="28">
        <v>1</v>
      </c>
      <c r="M12" s="30">
        <v>54.283232807202012</v>
      </c>
      <c r="N12" s="28" t="s">
        <v>70</v>
      </c>
      <c r="O12" s="29">
        <v>44532</v>
      </c>
      <c r="P12" s="28">
        <v>1</v>
      </c>
      <c r="Q12" s="28"/>
      <c r="R12" s="28">
        <v>2</v>
      </c>
      <c r="S12" s="28"/>
      <c r="T12" s="28"/>
      <c r="U12" s="31" t="s">
        <v>73</v>
      </c>
      <c r="V12" s="32">
        <v>58</v>
      </c>
      <c r="W12" s="28" t="s">
        <v>74</v>
      </c>
      <c r="X12" s="28" t="str">
        <f t="shared" si="5"/>
        <v>43965 before</v>
      </c>
      <c r="Y12" s="28">
        <v>0</v>
      </c>
      <c r="Z12" s="28">
        <v>7</v>
      </c>
      <c r="AA12" s="28">
        <v>0</v>
      </c>
      <c r="AD12" s="28" t="s">
        <v>75</v>
      </c>
      <c r="AE12" s="28" t="s">
        <v>94</v>
      </c>
      <c r="AF12" s="33">
        <v>0.45</v>
      </c>
      <c r="AG12" s="28">
        <v>21.4</v>
      </c>
      <c r="AH12" s="28">
        <v>9.23</v>
      </c>
      <c r="AI12" s="28">
        <v>9.32</v>
      </c>
      <c r="AJ12" s="28">
        <v>83.54</v>
      </c>
      <c r="AK12" s="28">
        <v>1.22</v>
      </c>
      <c r="AL12" s="28">
        <v>0.09</v>
      </c>
      <c r="AM12" s="28">
        <v>1.4390000000000001</v>
      </c>
      <c r="AN12" s="34">
        <v>5.741225333</v>
      </c>
      <c r="AO12" s="34">
        <f t="shared" si="6"/>
        <v>28.706126664999999</v>
      </c>
      <c r="AP12" s="35">
        <v>1.2349711000000001</v>
      </c>
      <c r="AQ12" s="35">
        <f t="shared" si="7"/>
        <v>6.1748555000000005</v>
      </c>
      <c r="AR12" s="34">
        <v>5.184125667</v>
      </c>
      <c r="AS12" s="34">
        <f t="shared" si="8"/>
        <v>25.920628335</v>
      </c>
      <c r="AT12" s="28" t="s">
        <v>77</v>
      </c>
      <c r="AU12" s="28" t="s">
        <v>77</v>
      </c>
      <c r="AV12" s="28" t="s">
        <v>77</v>
      </c>
      <c r="AW12" s="36"/>
      <c r="AX12" s="28"/>
      <c r="AY12" s="28"/>
      <c r="AZ12" s="28"/>
      <c r="BA12" s="28"/>
      <c r="BB12" s="28">
        <v>2.1109</v>
      </c>
      <c r="BC12" s="28">
        <v>2.1545999999999998</v>
      </c>
      <c r="BD12" s="28">
        <v>2.1798999999999999</v>
      </c>
      <c r="BE12" s="37">
        <f t="shared" si="16"/>
        <v>2.1484666666666663</v>
      </c>
      <c r="BF12" s="28">
        <v>0</v>
      </c>
      <c r="BG12" s="36">
        <v>6035</v>
      </c>
      <c r="BH12" s="36">
        <v>6262</v>
      </c>
      <c r="BI12" s="36">
        <v>6338</v>
      </c>
      <c r="BJ12" s="38">
        <f>GEOMEAN(BG12:BI12)</f>
        <v>6210.3230337361338</v>
      </c>
      <c r="BK12" s="39">
        <f>BJ12*20</f>
        <v>124206.46067472268</v>
      </c>
      <c r="BL12" s="36">
        <v>2256</v>
      </c>
      <c r="BM12" s="36">
        <v>2308</v>
      </c>
      <c r="BN12" s="36">
        <v>2361</v>
      </c>
      <c r="BO12" s="38">
        <f t="shared" si="11"/>
        <v>2307.9352957019323</v>
      </c>
      <c r="BP12" s="38">
        <f t="shared" si="12"/>
        <v>46158.705914038648</v>
      </c>
      <c r="BQ12" s="38">
        <f>ROUND(100*BO12/BJ12, 2)</f>
        <v>37.159999999999997</v>
      </c>
      <c r="BR12" s="28">
        <v>0.39369846670000003</v>
      </c>
      <c r="BS12" s="37">
        <f>AO12</f>
        <v>28.706126664999999</v>
      </c>
      <c r="BT12" s="37">
        <f>AS12</f>
        <v>25.920628335</v>
      </c>
      <c r="BU12" s="28">
        <v>36.861469999999997</v>
      </c>
      <c r="BV12" s="37">
        <f>AQ12</f>
        <v>6.1748555000000005</v>
      </c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</row>
    <row r="13" spans="1:104" ht="15">
      <c r="A13" s="27" t="str">
        <f t="shared" si="0"/>
        <v>D7CH_051420_post</v>
      </c>
      <c r="B13" s="27" t="str">
        <f t="shared" si="1"/>
        <v>D7CH_051420_post</v>
      </c>
      <c r="C13" s="28" t="s">
        <v>70</v>
      </c>
      <c r="D13" s="28"/>
      <c r="E13" s="27">
        <v>43965</v>
      </c>
      <c r="F13" s="27" t="str">
        <f t="shared" si="2"/>
        <v>5/14_post</v>
      </c>
      <c r="G13" s="28" t="str">
        <f t="shared" si="3"/>
        <v>post</v>
      </c>
      <c r="H13" s="27" t="str">
        <f t="shared" si="4"/>
        <v>5/14_post</v>
      </c>
      <c r="I13" s="28" t="s">
        <v>95</v>
      </c>
      <c r="J13" s="28" t="s">
        <v>91</v>
      </c>
      <c r="K13" s="28"/>
      <c r="L13" s="28">
        <v>1</v>
      </c>
      <c r="M13" s="28"/>
      <c r="N13" s="28"/>
      <c r="O13" s="28" t="s">
        <v>88</v>
      </c>
      <c r="P13" s="28"/>
      <c r="Q13" s="28"/>
      <c r="R13" s="28"/>
      <c r="S13" s="28"/>
      <c r="T13" s="28"/>
      <c r="U13" s="31" t="s">
        <v>73</v>
      </c>
      <c r="V13" s="32">
        <v>58</v>
      </c>
      <c r="W13" s="28" t="str">
        <f t="shared" ref="W13:W14" si="17">J13</f>
        <v>post</v>
      </c>
      <c r="X13" s="28" t="str">
        <f t="shared" si="5"/>
        <v>43965 post</v>
      </c>
      <c r="Y13" s="28">
        <v>10</v>
      </c>
      <c r="Z13" s="28">
        <v>7</v>
      </c>
      <c r="AA13" s="28">
        <f>AC13/1000*Y13</f>
        <v>80</v>
      </c>
      <c r="AB13" s="28"/>
      <c r="AC13" s="28">
        <v>8000</v>
      </c>
      <c r="AD13" s="28" t="s">
        <v>80</v>
      </c>
      <c r="AE13" s="28" t="s">
        <v>94</v>
      </c>
      <c r="AF13" s="33">
        <v>0.5</v>
      </c>
      <c r="AG13" s="28">
        <v>22.3</v>
      </c>
      <c r="AH13" s="28">
        <v>9.4</v>
      </c>
      <c r="AI13" s="28">
        <v>9.67</v>
      </c>
      <c r="AJ13" s="28">
        <v>73.650000000000006</v>
      </c>
      <c r="AK13" s="28">
        <v>2.5</v>
      </c>
      <c r="AL13" s="28">
        <v>0.13</v>
      </c>
      <c r="AN13" s="34">
        <v>3.4614280000000002</v>
      </c>
      <c r="AO13" s="34">
        <f t="shared" si="6"/>
        <v>17.30714</v>
      </c>
      <c r="AP13" s="35">
        <v>0.73868639999999997</v>
      </c>
      <c r="AQ13" s="35">
        <f t="shared" si="7"/>
        <v>3.6934319999999996</v>
      </c>
      <c r="AR13" s="34">
        <v>3.4890318329999999</v>
      </c>
      <c r="AS13" s="34">
        <f t="shared" si="8"/>
        <v>17.445159165</v>
      </c>
      <c r="AT13" s="28" t="s">
        <v>77</v>
      </c>
      <c r="AU13" s="28" t="s">
        <v>77</v>
      </c>
      <c r="AV13" s="28" t="s">
        <v>77</v>
      </c>
      <c r="AW13" s="36"/>
      <c r="AX13" s="36"/>
      <c r="AY13" s="36"/>
      <c r="AZ13" s="36"/>
      <c r="BA13" s="36"/>
      <c r="BB13" s="36">
        <v>2.0781999999999998</v>
      </c>
      <c r="BC13" s="36">
        <v>2.0243000000000002</v>
      </c>
      <c r="BD13" s="36">
        <v>2.0177999999999998</v>
      </c>
      <c r="BE13" s="37">
        <f t="shared" si="16"/>
        <v>2.0401000000000002</v>
      </c>
      <c r="BG13" s="37"/>
      <c r="BH13" s="37"/>
      <c r="BI13" s="37"/>
      <c r="BJ13" s="38"/>
      <c r="BK13" s="28"/>
      <c r="BL13" s="36">
        <v>5229</v>
      </c>
      <c r="BM13" s="36">
        <v>5216</v>
      </c>
      <c r="BN13" s="36">
        <v>5456</v>
      </c>
      <c r="BO13" s="38">
        <f t="shared" si="11"/>
        <v>5299.1985922946624</v>
      </c>
      <c r="BP13" s="38">
        <f t="shared" si="12"/>
        <v>105983.97184589325</v>
      </c>
      <c r="BQ13" s="37"/>
      <c r="BR13" s="28">
        <v>0.1565018333</v>
      </c>
      <c r="BS13" s="37">
        <f>AO13</f>
        <v>17.30714</v>
      </c>
      <c r="BT13" s="37">
        <f>AS13</f>
        <v>17.445159165</v>
      </c>
      <c r="BU13" s="28">
        <v>1.8471599999999999</v>
      </c>
      <c r="BV13" s="37">
        <f>AQ13</f>
        <v>3.6934319999999996</v>
      </c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</row>
    <row r="14" spans="1:104" ht="15">
      <c r="A14" s="27" t="str">
        <f t="shared" si="0"/>
        <v>D7H_051420_post</v>
      </c>
      <c r="B14" s="27" t="str">
        <f t="shared" si="1"/>
        <v>D7H_051420_post</v>
      </c>
      <c r="C14" s="28" t="s">
        <v>70</v>
      </c>
      <c r="D14" s="28"/>
      <c r="E14" s="27">
        <v>43965</v>
      </c>
      <c r="F14" s="27" t="str">
        <f t="shared" si="2"/>
        <v>5/14_post</v>
      </c>
      <c r="G14" s="28" t="str">
        <f t="shared" si="3"/>
        <v>post</v>
      </c>
      <c r="H14" s="27" t="str">
        <f t="shared" si="4"/>
        <v>5/14_post</v>
      </c>
      <c r="I14" s="28" t="s">
        <v>96</v>
      </c>
      <c r="J14" s="28" t="s">
        <v>91</v>
      </c>
      <c r="L14" s="28">
        <v>1</v>
      </c>
      <c r="M14" s="28"/>
      <c r="N14" s="28" t="s">
        <v>84</v>
      </c>
      <c r="P14" s="28"/>
      <c r="Q14" s="28"/>
      <c r="R14" s="28"/>
      <c r="S14" s="28"/>
      <c r="T14" s="28"/>
      <c r="U14" s="31" t="s">
        <v>73</v>
      </c>
      <c r="V14" s="32">
        <v>58</v>
      </c>
      <c r="W14" s="28" t="str">
        <f t="shared" si="17"/>
        <v>post</v>
      </c>
      <c r="X14" s="28" t="str">
        <f t="shared" si="5"/>
        <v>43965 post</v>
      </c>
      <c r="Y14" s="28">
        <v>10</v>
      </c>
      <c r="Z14" s="28">
        <v>7</v>
      </c>
      <c r="AB14" s="28"/>
      <c r="AC14" s="28">
        <v>4000</v>
      </c>
      <c r="AD14" s="28" t="s">
        <v>80</v>
      </c>
      <c r="AE14" s="28" t="s">
        <v>81</v>
      </c>
      <c r="AF14" s="33">
        <v>0.48541666666666666</v>
      </c>
      <c r="AG14" s="28">
        <v>34.700000000000003</v>
      </c>
      <c r="AH14" s="28">
        <v>9.1300000000000008</v>
      </c>
      <c r="AI14" s="28">
        <v>7.96</v>
      </c>
      <c r="AJ14" s="28">
        <v>94</v>
      </c>
      <c r="AK14" s="28">
        <v>1.57</v>
      </c>
      <c r="AL14" s="28">
        <v>1.58</v>
      </c>
      <c r="AN14" s="34">
        <v>6.4438770669999998</v>
      </c>
      <c r="AO14" s="34">
        <f t="shared" si="6"/>
        <v>32.219385334999998</v>
      </c>
      <c r="AP14" s="35">
        <v>0.63549319999999998</v>
      </c>
      <c r="AQ14" s="35">
        <f t="shared" si="7"/>
        <v>3.1774659999999999</v>
      </c>
      <c r="AR14" s="34">
        <v>3.5487763330000002</v>
      </c>
      <c r="AS14" s="34">
        <f t="shared" si="8"/>
        <v>17.743881665</v>
      </c>
      <c r="AT14" s="28" t="s">
        <v>77</v>
      </c>
      <c r="AU14" s="28" t="s">
        <v>77</v>
      </c>
      <c r="AV14" s="28" t="s">
        <v>77</v>
      </c>
      <c r="AW14" s="36"/>
      <c r="AX14" s="36"/>
      <c r="AY14" s="36"/>
      <c r="AZ14" s="36"/>
      <c r="BA14" s="36"/>
      <c r="BB14" s="36">
        <v>2.0716999999999999</v>
      </c>
      <c r="BC14" s="36">
        <v>2.0615000000000001</v>
      </c>
      <c r="BD14" s="36">
        <v>2.1198999999999999</v>
      </c>
      <c r="BE14" s="37">
        <f t="shared" si="16"/>
        <v>2.0843666666666665</v>
      </c>
      <c r="BF14" s="28">
        <v>0</v>
      </c>
      <c r="BG14" s="37"/>
      <c r="BH14" s="37"/>
      <c r="BI14" s="37"/>
      <c r="BJ14" s="38"/>
      <c r="BK14" s="28"/>
      <c r="BL14" s="36">
        <v>601</v>
      </c>
      <c r="BM14" s="36">
        <v>618</v>
      </c>
      <c r="BN14" s="36">
        <v>619</v>
      </c>
      <c r="BO14" s="38">
        <f t="shared" si="11"/>
        <v>612.61063513083138</v>
      </c>
      <c r="BP14" s="38">
        <f t="shared" si="12"/>
        <v>12252.212702616627</v>
      </c>
      <c r="BQ14" s="37"/>
      <c r="BR14" s="28">
        <v>0.2045325667</v>
      </c>
      <c r="BS14" s="37">
        <f>AO14</f>
        <v>32.219385334999998</v>
      </c>
      <c r="BT14" s="37">
        <f>AS14</f>
        <v>17.743881665</v>
      </c>
      <c r="BU14" s="28">
        <v>4.65639</v>
      </c>
      <c r="BV14" s="37">
        <f>AQ14</f>
        <v>3.1774659999999999</v>
      </c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</row>
    <row r="15" spans="1:104" ht="15">
      <c r="A15" s="27" t="str">
        <f t="shared" si="0"/>
        <v>D7H_051420_pre</v>
      </c>
      <c r="B15" s="27" t="str">
        <f t="shared" si="1"/>
        <v>D7H_051420_pre</v>
      </c>
      <c r="C15" s="28" t="s">
        <v>70</v>
      </c>
      <c r="D15" s="28">
        <v>2.15</v>
      </c>
      <c r="E15" s="27">
        <v>43965</v>
      </c>
      <c r="F15" s="27" t="str">
        <f t="shared" si="2"/>
        <v>5/14_pre</v>
      </c>
      <c r="G15" s="28" t="str">
        <f t="shared" si="3"/>
        <v>pre</v>
      </c>
      <c r="H15" s="27" t="str">
        <f t="shared" si="4"/>
        <v>5/14_pre</v>
      </c>
      <c r="I15" s="28" t="s">
        <v>96</v>
      </c>
      <c r="J15" s="28" t="s">
        <v>72</v>
      </c>
      <c r="K15" s="29"/>
      <c r="L15" s="28">
        <v>1</v>
      </c>
      <c r="M15" s="30">
        <v>54.283232807202012</v>
      </c>
      <c r="N15" s="28" t="str">
        <f t="shared" ref="N15:N22" si="18">IF(NOT(ISBLANK(O15)), "Y", "")</f>
        <v>Y</v>
      </c>
      <c r="O15" s="29">
        <v>44407</v>
      </c>
      <c r="P15" s="28">
        <v>1</v>
      </c>
      <c r="Q15" s="28"/>
      <c r="R15" s="28">
        <v>2</v>
      </c>
      <c r="S15" s="28"/>
      <c r="T15" s="28"/>
      <c r="U15" s="31" t="s">
        <v>73</v>
      </c>
      <c r="V15" s="32">
        <v>58</v>
      </c>
      <c r="W15" s="28" t="s">
        <v>74</v>
      </c>
      <c r="X15" s="28" t="str">
        <f t="shared" si="5"/>
        <v>43965 before</v>
      </c>
      <c r="Y15" s="28">
        <v>0</v>
      </c>
      <c r="Z15" s="28">
        <v>7</v>
      </c>
      <c r="AD15" s="28" t="s">
        <v>80</v>
      </c>
      <c r="AE15" s="28" t="s">
        <v>81</v>
      </c>
      <c r="AF15" s="33">
        <v>0.42777777777777776</v>
      </c>
      <c r="AG15" s="28">
        <v>20.3</v>
      </c>
      <c r="AH15" s="28">
        <v>9.16</v>
      </c>
      <c r="AI15" s="28">
        <v>9.17</v>
      </c>
      <c r="AJ15" s="28">
        <v>94.2</v>
      </c>
      <c r="AK15" s="28">
        <v>0.18</v>
      </c>
      <c r="AL15" s="28">
        <v>0.02</v>
      </c>
      <c r="AM15" s="28">
        <v>1.2270000000000001</v>
      </c>
      <c r="AN15" s="34">
        <v>3.0138056</v>
      </c>
      <c r="AO15" s="34">
        <f t="shared" si="6"/>
        <v>15.069027999999999</v>
      </c>
      <c r="AP15" s="35">
        <v>0.51866999999999996</v>
      </c>
      <c r="AQ15" s="35">
        <f t="shared" si="7"/>
        <v>2.59335</v>
      </c>
      <c r="AR15" s="34">
        <v>7.6291768329999998</v>
      </c>
      <c r="AS15" s="34">
        <f t="shared" si="8"/>
        <v>38.145884164999998</v>
      </c>
      <c r="AT15" s="28" t="s">
        <v>77</v>
      </c>
      <c r="AU15" s="28" t="s">
        <v>77</v>
      </c>
      <c r="AV15" s="28" t="s">
        <v>77</v>
      </c>
      <c r="AW15" s="36"/>
      <c r="AX15" s="36"/>
      <c r="AY15" s="36"/>
      <c r="AZ15" s="36"/>
      <c r="BA15" s="36"/>
      <c r="BB15" s="36">
        <v>2.2863000000000002</v>
      </c>
      <c r="BC15" s="36">
        <v>2.0447000000000002</v>
      </c>
      <c r="BD15" s="36">
        <v>2.0903999999999998</v>
      </c>
      <c r="BE15" s="37">
        <f t="shared" si="16"/>
        <v>2.1404666666666667</v>
      </c>
      <c r="BF15" s="28">
        <v>0</v>
      </c>
      <c r="BG15" s="36">
        <v>9458</v>
      </c>
      <c r="BH15" s="36">
        <v>8740</v>
      </c>
      <c r="BI15" s="36">
        <v>9082</v>
      </c>
      <c r="BJ15" s="38">
        <f t="shared" ref="BJ15:BJ22" si="19">GEOMEAN(BG15:BI15)</f>
        <v>9088.6088577118117</v>
      </c>
      <c r="BK15" s="39">
        <f t="shared" ref="BK15:BK22" si="20">BJ15*20</f>
        <v>181772.17715423624</v>
      </c>
      <c r="BL15" s="36">
        <v>4004</v>
      </c>
      <c r="BM15" s="36">
        <v>3862</v>
      </c>
      <c r="BN15" s="36">
        <v>3712</v>
      </c>
      <c r="BO15" s="38">
        <f t="shared" si="11"/>
        <v>3857.4896421348503</v>
      </c>
      <c r="BP15" s="38">
        <f t="shared" si="12"/>
        <v>77149.792842697003</v>
      </c>
      <c r="BQ15" s="38">
        <f t="shared" ref="BQ15:BQ22" si="21">ROUND(100*BO15/BJ15, 2)</f>
        <v>42.44</v>
      </c>
      <c r="BR15" s="28">
        <v>0.16906589999999999</v>
      </c>
      <c r="BS15" s="37">
        <f>AO15</f>
        <v>15.069027999999999</v>
      </c>
      <c r="BT15" s="37">
        <f>AS15</f>
        <v>38.145884164999998</v>
      </c>
      <c r="BU15" s="28">
        <v>35.609614999999998</v>
      </c>
      <c r="BV15" s="37">
        <f>AQ15</f>
        <v>2.59335</v>
      </c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</row>
    <row r="16" spans="1:104" ht="15">
      <c r="A16" s="27" t="str">
        <f t="shared" si="0"/>
        <v>D119_052120_pre</v>
      </c>
      <c r="B16" s="27" t="str">
        <f t="shared" si="1"/>
        <v>D119_052120_pre</v>
      </c>
      <c r="C16" s="28" t="s">
        <v>70</v>
      </c>
      <c r="D16" s="28">
        <v>1.58</v>
      </c>
      <c r="E16" s="27">
        <v>43972</v>
      </c>
      <c r="F16" s="27" t="str">
        <f t="shared" ref="F16:F26" si="22">"5/21_"&amp;J16</f>
        <v>5/21_pre</v>
      </c>
      <c r="G16" s="28" t="str">
        <f t="shared" si="3"/>
        <v>pre</v>
      </c>
      <c r="H16" s="27" t="str">
        <f t="shared" si="4"/>
        <v>5/21_pre</v>
      </c>
      <c r="I16" s="28" t="s">
        <v>71</v>
      </c>
      <c r="J16" s="28" t="s">
        <v>72</v>
      </c>
      <c r="K16" s="29"/>
      <c r="L16" s="28">
        <v>2</v>
      </c>
      <c r="M16" s="30">
        <v>60.701095315966342</v>
      </c>
      <c r="N16" s="28" t="str">
        <f t="shared" si="18"/>
        <v>Y</v>
      </c>
      <c r="O16" s="29">
        <v>44389</v>
      </c>
      <c r="P16" s="28">
        <v>1</v>
      </c>
      <c r="Q16" s="28" t="s">
        <v>97</v>
      </c>
      <c r="R16" s="28">
        <v>2</v>
      </c>
      <c r="S16" s="28" t="s">
        <v>98</v>
      </c>
      <c r="T16" s="28"/>
      <c r="U16" s="31" t="s">
        <v>73</v>
      </c>
      <c r="V16" s="32">
        <v>65</v>
      </c>
      <c r="W16" s="28" t="s">
        <v>74</v>
      </c>
      <c r="X16" s="28" t="str">
        <f t="shared" si="5"/>
        <v>43972 before</v>
      </c>
      <c r="Y16" s="28">
        <v>0</v>
      </c>
      <c r="Z16" s="28">
        <v>1</v>
      </c>
      <c r="AB16" s="28">
        <v>7</v>
      </c>
      <c r="AD16" s="28" t="s">
        <v>75</v>
      </c>
      <c r="AE16" s="28" t="s">
        <v>76</v>
      </c>
      <c r="AF16" s="33">
        <v>0.35555555555555557</v>
      </c>
      <c r="AG16" s="28">
        <v>22.5</v>
      </c>
      <c r="AH16" s="28">
        <v>9.09</v>
      </c>
      <c r="AI16" s="28">
        <v>5.89</v>
      </c>
      <c r="AJ16" s="28">
        <v>91.08</v>
      </c>
      <c r="AK16" s="28">
        <v>0</v>
      </c>
      <c r="AL16" s="28">
        <v>0.01</v>
      </c>
      <c r="AM16" s="28">
        <v>0.93930000000000002</v>
      </c>
      <c r="AN16" s="41">
        <v>2.5785809999999998</v>
      </c>
      <c r="AO16" s="34">
        <f t="shared" si="6"/>
        <v>12.892904999999999</v>
      </c>
      <c r="AP16" s="41">
        <v>3.9371999999999997E-2</v>
      </c>
      <c r="AQ16" s="35">
        <f t="shared" si="7"/>
        <v>0.19685999999999998</v>
      </c>
      <c r="AR16" s="41">
        <v>6.3000049999999996</v>
      </c>
      <c r="AS16" s="34">
        <f t="shared" si="8"/>
        <v>31.500024999999997</v>
      </c>
      <c r="AT16" s="28"/>
      <c r="AU16" s="28"/>
      <c r="AV16" s="28"/>
      <c r="AW16" s="36"/>
      <c r="AX16" s="28"/>
      <c r="AY16" s="28"/>
      <c r="AZ16" s="28"/>
      <c r="BA16" s="28"/>
      <c r="BB16" s="28">
        <v>3.4146000000000001</v>
      </c>
      <c r="BC16" s="28">
        <v>3.3929</v>
      </c>
      <c r="BD16" s="28">
        <v>3.4678</v>
      </c>
      <c r="BE16" s="37">
        <f t="shared" si="16"/>
        <v>3.4251</v>
      </c>
      <c r="BG16" s="42">
        <v>52789</v>
      </c>
      <c r="BH16" s="42">
        <v>52702</v>
      </c>
      <c r="BI16" s="42">
        <v>52282</v>
      </c>
      <c r="BJ16" s="38">
        <f t="shared" si="19"/>
        <v>52590.533299196781</v>
      </c>
      <c r="BK16" s="39">
        <f t="shared" si="20"/>
        <v>1051810.6659839356</v>
      </c>
      <c r="BL16" s="42">
        <v>38292</v>
      </c>
      <c r="BM16" s="42">
        <v>38322</v>
      </c>
      <c r="BN16" s="42">
        <v>39616</v>
      </c>
      <c r="BO16" s="38">
        <f t="shared" si="11"/>
        <v>38738.453581941059</v>
      </c>
      <c r="BP16" s="38">
        <f t="shared" si="12"/>
        <v>774769.07163882116</v>
      </c>
      <c r="BQ16" s="38">
        <f t="shared" si="21"/>
        <v>73.66</v>
      </c>
      <c r="BR16" s="28">
        <v>0.450265633</v>
      </c>
      <c r="BS16" s="37">
        <f>AO16</f>
        <v>12.892904999999999</v>
      </c>
      <c r="BT16" s="37">
        <f>AS16</f>
        <v>31.500024999999997</v>
      </c>
      <c r="BU16" s="28">
        <v>43.610825159999997</v>
      </c>
      <c r="BV16" s="37">
        <f>AQ16</f>
        <v>0.19685999999999998</v>
      </c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</row>
    <row r="17" spans="1:104" ht="15">
      <c r="A17" s="27" t="str">
        <f t="shared" si="0"/>
        <v>D1H_052120_pre</v>
      </c>
      <c r="B17" s="27" t="str">
        <f t="shared" si="1"/>
        <v>D1H_052120_pre</v>
      </c>
      <c r="C17" s="28" t="s">
        <v>70</v>
      </c>
      <c r="D17" s="28">
        <v>0.71099999999999997</v>
      </c>
      <c r="E17" s="27">
        <v>43972</v>
      </c>
      <c r="F17" s="27" t="str">
        <f t="shared" si="22"/>
        <v>5/21_pre</v>
      </c>
      <c r="G17" s="28" t="str">
        <f t="shared" si="3"/>
        <v>pre</v>
      </c>
      <c r="H17" s="27" t="str">
        <f t="shared" si="4"/>
        <v>5/21_pre</v>
      </c>
      <c r="I17" s="28" t="s">
        <v>78</v>
      </c>
      <c r="J17" s="28" t="s">
        <v>72</v>
      </c>
      <c r="K17" s="28"/>
      <c r="L17" s="28">
        <v>2</v>
      </c>
      <c r="M17" s="30">
        <v>60.701095315966342</v>
      </c>
      <c r="N17" s="28" t="str">
        <f t="shared" si="18"/>
        <v>Y</v>
      </c>
      <c r="O17" s="29">
        <v>44532</v>
      </c>
      <c r="P17" s="28">
        <v>1</v>
      </c>
      <c r="Q17" s="28"/>
      <c r="R17" s="28">
        <v>2</v>
      </c>
      <c r="S17" s="28"/>
      <c r="T17" s="28"/>
      <c r="U17" s="31" t="s">
        <v>73</v>
      </c>
      <c r="V17" s="32">
        <v>65</v>
      </c>
      <c r="W17" s="28" t="s">
        <v>74</v>
      </c>
      <c r="X17" s="28" t="str">
        <f t="shared" si="5"/>
        <v>43972 before</v>
      </c>
      <c r="Y17" s="28">
        <v>0</v>
      </c>
      <c r="Z17" s="28">
        <v>1</v>
      </c>
      <c r="AB17" s="28">
        <v>7</v>
      </c>
      <c r="AD17" s="28" t="s">
        <v>80</v>
      </c>
      <c r="AE17" s="28" t="s">
        <v>81</v>
      </c>
      <c r="AF17" s="33">
        <v>0.36041666666666666</v>
      </c>
      <c r="AG17" s="28">
        <v>21.8</v>
      </c>
      <c r="AH17" s="28">
        <v>9.1</v>
      </c>
      <c r="AI17" s="28">
        <v>8.84</v>
      </c>
      <c r="AJ17" s="28">
        <v>82.86</v>
      </c>
      <c r="AK17" s="28">
        <v>0.14000000000000001</v>
      </c>
      <c r="AL17" s="28">
        <v>0.01</v>
      </c>
      <c r="AM17" s="28">
        <v>1.2270000000000001</v>
      </c>
      <c r="AN17" s="41">
        <v>5.9681899999999999</v>
      </c>
      <c r="AO17" s="34">
        <f t="shared" si="6"/>
        <v>29.840949999999999</v>
      </c>
      <c r="AP17" s="41">
        <v>0.169706</v>
      </c>
      <c r="AQ17" s="35">
        <f t="shared" si="7"/>
        <v>0.84853000000000001</v>
      </c>
      <c r="AR17" s="41">
        <v>6.1323429999999997</v>
      </c>
      <c r="AS17" s="34">
        <f t="shared" si="8"/>
        <v>30.661714999999997</v>
      </c>
      <c r="AT17" s="28"/>
      <c r="AU17" s="28"/>
      <c r="AV17" s="28"/>
      <c r="AW17" s="36"/>
      <c r="AX17" s="28"/>
      <c r="AY17" s="28"/>
      <c r="AZ17" s="28"/>
      <c r="BA17" s="28"/>
      <c r="BB17" s="28">
        <v>0.70369999999999999</v>
      </c>
      <c r="BC17" s="28">
        <v>0.73740000000000006</v>
      </c>
      <c r="BD17" s="28">
        <v>0.71940000000000004</v>
      </c>
      <c r="BE17" s="37">
        <f t="shared" si="16"/>
        <v>0.72016666666666662</v>
      </c>
      <c r="BG17" s="42">
        <v>2104</v>
      </c>
      <c r="BH17" s="42">
        <v>2179</v>
      </c>
      <c r="BI17" s="42">
        <v>2361</v>
      </c>
      <c r="BJ17" s="38">
        <f t="shared" si="19"/>
        <v>2212.0739985076689</v>
      </c>
      <c r="BK17" s="39">
        <f t="shared" si="20"/>
        <v>44241.479970153378</v>
      </c>
      <c r="BL17" s="42">
        <v>1174</v>
      </c>
      <c r="BM17" s="42">
        <v>1143</v>
      </c>
      <c r="BN17" s="42">
        <v>1437</v>
      </c>
      <c r="BO17" s="38">
        <f t="shared" si="11"/>
        <v>1244.6780529133173</v>
      </c>
      <c r="BP17" s="38">
        <f t="shared" si="12"/>
        <v>24893.561058266347</v>
      </c>
      <c r="BQ17" s="38">
        <f t="shared" si="21"/>
        <v>56.27</v>
      </c>
      <c r="BR17" s="28">
        <v>0.16716147100000001</v>
      </c>
      <c r="BS17" s="37">
        <f>AO17</f>
        <v>29.840949999999999</v>
      </c>
      <c r="BT17" s="37">
        <f>AS17</f>
        <v>30.661714999999997</v>
      </c>
      <c r="BU17" s="28">
        <v>15.48812742</v>
      </c>
      <c r="BV17" s="37">
        <f>AQ17</f>
        <v>0.84853000000000001</v>
      </c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</row>
    <row r="18" spans="1:104" ht="15">
      <c r="A18" s="27" t="str">
        <f t="shared" si="0"/>
        <v>D3F_052120_pre</v>
      </c>
      <c r="B18" s="27" t="str">
        <f t="shared" si="1"/>
        <v>D3F_052120_pre</v>
      </c>
      <c r="C18" s="28" t="s">
        <v>70</v>
      </c>
      <c r="D18" s="28">
        <v>8.1300000000000008</v>
      </c>
      <c r="E18" s="27">
        <v>43972</v>
      </c>
      <c r="F18" s="27" t="str">
        <f t="shared" si="22"/>
        <v>5/21_pre</v>
      </c>
      <c r="G18" s="28" t="str">
        <f t="shared" si="3"/>
        <v>pre</v>
      </c>
      <c r="H18" s="27" t="str">
        <f t="shared" si="4"/>
        <v>5/21_pre</v>
      </c>
      <c r="I18" s="28" t="s">
        <v>83</v>
      </c>
      <c r="J18" s="28" t="s">
        <v>72</v>
      </c>
      <c r="K18" s="29"/>
      <c r="L18" s="28">
        <v>2</v>
      </c>
      <c r="M18" s="30">
        <v>60.701095315966342</v>
      </c>
      <c r="N18" s="28" t="str">
        <f t="shared" si="18"/>
        <v>Y</v>
      </c>
      <c r="O18" s="29">
        <v>44355</v>
      </c>
      <c r="P18" s="28">
        <v>1</v>
      </c>
      <c r="Q18" s="28"/>
      <c r="R18" s="28">
        <v>2</v>
      </c>
      <c r="S18" s="28"/>
      <c r="T18" s="28"/>
      <c r="U18" s="31" t="s">
        <v>73</v>
      </c>
      <c r="V18" s="32">
        <v>65</v>
      </c>
      <c r="W18" s="28" t="s">
        <v>74</v>
      </c>
      <c r="X18" s="28" t="str">
        <f t="shared" si="5"/>
        <v>43972 before</v>
      </c>
      <c r="Y18" s="28">
        <v>0</v>
      </c>
      <c r="Z18" s="28">
        <v>3</v>
      </c>
      <c r="AB18" s="28">
        <v>7</v>
      </c>
      <c r="AD18" s="28" t="s">
        <v>75</v>
      </c>
      <c r="AE18" s="28" t="s">
        <v>85</v>
      </c>
      <c r="AF18" s="33">
        <v>0.34375</v>
      </c>
      <c r="AG18" s="28">
        <v>14.5</v>
      </c>
      <c r="AH18" s="28">
        <v>7.2</v>
      </c>
      <c r="AI18" s="28">
        <v>4.88</v>
      </c>
      <c r="AJ18" s="28">
        <v>165.8</v>
      </c>
      <c r="AK18" s="28">
        <v>0.01</v>
      </c>
      <c r="AL18" s="28">
        <v>0</v>
      </c>
      <c r="AM18" s="28">
        <v>1.1839999999999999</v>
      </c>
      <c r="AN18" s="41">
        <v>2.7422249999999999</v>
      </c>
      <c r="AO18" s="34">
        <f t="shared" si="6"/>
        <v>13.711124999999999</v>
      </c>
      <c r="AP18" s="41">
        <v>1.0834999999999999E-2</v>
      </c>
      <c r="AQ18" s="35">
        <f t="shared" si="7"/>
        <v>5.4174999999999994E-2</v>
      </c>
      <c r="AR18" s="41">
        <v>53.507429999999999</v>
      </c>
      <c r="AS18" s="34">
        <f t="shared" si="8"/>
        <v>267.53715</v>
      </c>
      <c r="AT18" s="28"/>
      <c r="AU18" s="28"/>
      <c r="AV18" s="28"/>
      <c r="AW18" s="36"/>
      <c r="AX18" s="28"/>
      <c r="AY18" s="28"/>
      <c r="AZ18" s="28"/>
      <c r="BA18" s="28"/>
      <c r="BB18" s="28">
        <v>3.5789</v>
      </c>
      <c r="BC18" s="28">
        <v>3.6225000000000001</v>
      </c>
      <c r="BD18" s="28">
        <v>3.6358999999999999</v>
      </c>
      <c r="BE18" s="37">
        <f t="shared" si="16"/>
        <v>3.6124333333333332</v>
      </c>
      <c r="BG18" s="42">
        <v>44142</v>
      </c>
      <c r="BH18" s="42">
        <v>45848</v>
      </c>
      <c r="BI18" s="42">
        <v>45254</v>
      </c>
      <c r="BJ18" s="38">
        <f t="shared" si="19"/>
        <v>45075.766945458556</v>
      </c>
      <c r="BK18" s="39">
        <f t="shared" si="20"/>
        <v>901515.33890917106</v>
      </c>
      <c r="BL18" s="42">
        <v>20667</v>
      </c>
      <c r="BM18" s="42">
        <v>20050</v>
      </c>
      <c r="BN18" s="42">
        <v>19616</v>
      </c>
      <c r="BO18" s="38">
        <f t="shared" si="11"/>
        <v>20106.389422381159</v>
      </c>
      <c r="BP18" s="38">
        <f t="shared" si="12"/>
        <v>402127.78844762314</v>
      </c>
      <c r="BQ18" s="38">
        <f t="shared" si="21"/>
        <v>44.61</v>
      </c>
      <c r="BR18" s="28">
        <v>0.128750053</v>
      </c>
      <c r="BS18" s="37">
        <f>AO18</f>
        <v>13.711124999999999</v>
      </c>
      <c r="BT18" s="37">
        <f>AS18</f>
        <v>267.53715</v>
      </c>
      <c r="BU18" s="28">
        <v>6.5097379340000003</v>
      </c>
      <c r="BV18" s="37">
        <f>AQ18</f>
        <v>5.4174999999999994E-2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</row>
    <row r="19" spans="1:104" ht="15">
      <c r="A19" s="27" t="str">
        <f t="shared" si="0"/>
        <v>D434_052120_pre</v>
      </c>
      <c r="B19" s="27" t="str">
        <f t="shared" si="1"/>
        <v>D434_052120_pre</v>
      </c>
      <c r="C19" s="28" t="s">
        <v>70</v>
      </c>
      <c r="D19" s="28" t="s">
        <v>86</v>
      </c>
      <c r="E19" s="27">
        <v>43972</v>
      </c>
      <c r="F19" s="27" t="str">
        <f t="shared" si="22"/>
        <v>5/21_pre</v>
      </c>
      <c r="G19" s="28" t="str">
        <f t="shared" si="3"/>
        <v>pre</v>
      </c>
      <c r="H19" s="27" t="str">
        <f t="shared" si="4"/>
        <v>5/21_pre</v>
      </c>
      <c r="I19" s="28" t="s">
        <v>87</v>
      </c>
      <c r="J19" s="28" t="s">
        <v>72</v>
      </c>
      <c r="K19" s="29"/>
      <c r="L19" s="28">
        <v>2</v>
      </c>
      <c r="M19" s="30">
        <v>60.701095315966342</v>
      </c>
      <c r="N19" s="28" t="str">
        <f t="shared" si="18"/>
        <v>Y</v>
      </c>
      <c r="O19" s="29">
        <v>44355</v>
      </c>
      <c r="P19" s="28">
        <v>1</v>
      </c>
      <c r="Q19" s="28"/>
      <c r="R19" s="28">
        <v>2</v>
      </c>
      <c r="S19" s="28"/>
      <c r="T19" s="28"/>
      <c r="U19" s="31" t="s">
        <v>73</v>
      </c>
      <c r="V19" s="32">
        <v>65</v>
      </c>
      <c r="W19" s="28" t="s">
        <v>74</v>
      </c>
      <c r="X19" s="28" t="str">
        <f t="shared" si="5"/>
        <v>43972 before</v>
      </c>
      <c r="Y19" s="28">
        <v>0</v>
      </c>
      <c r="Z19" s="28">
        <v>4</v>
      </c>
      <c r="AB19" s="28">
        <v>7</v>
      </c>
      <c r="AD19" s="28" t="s">
        <v>75</v>
      </c>
      <c r="AE19" s="28" t="s">
        <v>76</v>
      </c>
      <c r="AF19" s="33">
        <v>0.36875000000000002</v>
      </c>
      <c r="AG19" s="28">
        <v>22.6</v>
      </c>
      <c r="AH19" s="28">
        <v>9.31</v>
      </c>
      <c r="AI19" s="28">
        <v>9.68</v>
      </c>
      <c r="AJ19" s="28">
        <v>68.39</v>
      </c>
      <c r="AK19" s="28">
        <v>1.42</v>
      </c>
      <c r="AL19" s="28">
        <v>1.42</v>
      </c>
      <c r="AM19" s="28">
        <v>1.0469999999999999</v>
      </c>
      <c r="AN19" s="41">
        <v>3.0749019999999998</v>
      </c>
      <c r="AO19" s="34">
        <f t="shared" si="6"/>
        <v>15.374509999999999</v>
      </c>
      <c r="AP19" s="41">
        <v>0.94237499999999996</v>
      </c>
      <c r="AQ19" s="35">
        <f t="shared" si="7"/>
        <v>4.711875</v>
      </c>
      <c r="AR19" s="41">
        <v>4.8471950000000001</v>
      </c>
      <c r="AS19" s="34">
        <f t="shared" si="8"/>
        <v>24.235975</v>
      </c>
      <c r="AT19" s="28"/>
      <c r="AU19" s="28"/>
      <c r="AV19" s="28"/>
      <c r="AW19" s="36"/>
      <c r="AX19" s="28"/>
      <c r="AY19" s="28"/>
      <c r="AZ19" s="28"/>
      <c r="BA19" s="28"/>
      <c r="BB19" s="28">
        <v>0.71399999999999997</v>
      </c>
      <c r="BC19" s="28">
        <v>0.70979999999999999</v>
      </c>
      <c r="BD19" s="28">
        <v>0.71040000000000003</v>
      </c>
      <c r="BE19" s="37">
        <f t="shared" si="16"/>
        <v>0.71139999999999992</v>
      </c>
      <c r="BG19" s="42">
        <v>216</v>
      </c>
      <c r="BH19" s="42">
        <v>202</v>
      </c>
      <c r="BI19" s="42">
        <v>202</v>
      </c>
      <c r="BJ19" s="38">
        <f t="shared" si="19"/>
        <v>206.56282446508786</v>
      </c>
      <c r="BK19" s="39">
        <f t="shared" si="20"/>
        <v>4131.256489301757</v>
      </c>
      <c r="BL19" s="42">
        <v>118</v>
      </c>
      <c r="BM19" s="42">
        <v>203</v>
      </c>
      <c r="BN19" s="42">
        <v>97</v>
      </c>
      <c r="BO19" s="38">
        <f t="shared" si="11"/>
        <v>132.44937902537453</v>
      </c>
      <c r="BP19" s="38">
        <f t="shared" si="12"/>
        <v>2648.9875805074907</v>
      </c>
      <c r="BQ19" s="38">
        <f t="shared" si="21"/>
        <v>64.12</v>
      </c>
      <c r="BR19" s="28">
        <v>7.8956684999999999E-2</v>
      </c>
      <c r="BS19" s="37">
        <f>AO19</f>
        <v>15.374509999999999</v>
      </c>
      <c r="BT19" s="37">
        <f>AS19</f>
        <v>24.235975</v>
      </c>
      <c r="BU19" s="28">
        <v>49.301927110000001</v>
      </c>
      <c r="BV19" s="37">
        <f>AQ19</f>
        <v>4.711875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</row>
    <row r="20" spans="1:104" ht="15">
      <c r="A20" s="27" t="str">
        <f t="shared" si="0"/>
        <v>D5B_052120_pre</v>
      </c>
      <c r="B20" s="27" t="str">
        <f t="shared" si="1"/>
        <v>D5B_052120_pre</v>
      </c>
      <c r="C20" s="28" t="s">
        <v>70</v>
      </c>
      <c r="D20" s="28">
        <v>5.3999999999999999E-2</v>
      </c>
      <c r="E20" s="27">
        <v>43972</v>
      </c>
      <c r="F20" s="27" t="str">
        <f t="shared" si="22"/>
        <v>5/21_pre</v>
      </c>
      <c r="G20" s="28" t="str">
        <f t="shared" si="3"/>
        <v>pre</v>
      </c>
      <c r="H20" s="27" t="str">
        <f t="shared" si="4"/>
        <v>5/21_pre</v>
      </c>
      <c r="I20" s="28" t="s">
        <v>89</v>
      </c>
      <c r="J20" s="28" t="s">
        <v>72</v>
      </c>
      <c r="K20" s="29"/>
      <c r="L20" s="28">
        <v>2</v>
      </c>
      <c r="M20" s="30">
        <v>60.701095315966342</v>
      </c>
      <c r="N20" s="28" t="str">
        <f t="shared" si="18"/>
        <v>Y</v>
      </c>
      <c r="O20" s="29">
        <v>44355</v>
      </c>
      <c r="P20" s="28">
        <v>1</v>
      </c>
      <c r="Q20" s="28"/>
      <c r="R20" s="28">
        <v>2</v>
      </c>
      <c r="S20" s="28"/>
      <c r="T20" s="28"/>
      <c r="U20" s="31" t="s">
        <v>73</v>
      </c>
      <c r="V20" s="32">
        <v>65</v>
      </c>
      <c r="W20" s="28" t="s">
        <v>74</v>
      </c>
      <c r="X20" s="28" t="str">
        <f t="shared" si="5"/>
        <v>43972 before</v>
      </c>
      <c r="Y20" s="28">
        <v>0</v>
      </c>
      <c r="Z20" s="28">
        <v>5</v>
      </c>
      <c r="AB20" s="28">
        <v>7</v>
      </c>
      <c r="AD20" s="28" t="s">
        <v>80</v>
      </c>
      <c r="AE20" s="28" t="s">
        <v>81</v>
      </c>
      <c r="AF20" s="33">
        <v>0.375</v>
      </c>
      <c r="AG20" s="28">
        <v>25</v>
      </c>
      <c r="AH20" s="28">
        <v>9.23</v>
      </c>
      <c r="AI20" s="28">
        <v>9.4</v>
      </c>
      <c r="AJ20" s="28">
        <v>75.31</v>
      </c>
      <c r="AK20" s="28">
        <v>0.98</v>
      </c>
      <c r="AL20" s="28">
        <v>0.46</v>
      </c>
      <c r="AM20" s="28">
        <v>1.052</v>
      </c>
      <c r="AN20" s="41">
        <v>3.9675349999999998</v>
      </c>
      <c r="AO20" s="34">
        <f t="shared" si="6"/>
        <v>19.837674999999997</v>
      </c>
      <c r="AP20" s="41">
        <v>0.134048</v>
      </c>
      <c r="AQ20" s="35">
        <f t="shared" si="7"/>
        <v>0.67023999999999995</v>
      </c>
      <c r="AR20" s="41">
        <v>2.2908780000000002</v>
      </c>
      <c r="AS20" s="34">
        <f t="shared" si="8"/>
        <v>11.45439</v>
      </c>
      <c r="AT20" s="28"/>
      <c r="AU20" s="28"/>
      <c r="AV20" s="28"/>
      <c r="AW20" s="36"/>
      <c r="AX20" s="28"/>
      <c r="AY20" s="28"/>
      <c r="AZ20" s="28"/>
      <c r="BA20" s="28"/>
      <c r="BB20" s="28">
        <v>0.70130000000000003</v>
      </c>
      <c r="BC20" s="28">
        <v>0.70860000000000001</v>
      </c>
      <c r="BD20" s="28">
        <v>0.71830000000000005</v>
      </c>
      <c r="BE20" s="37">
        <f t="shared" si="16"/>
        <v>0.70940000000000003</v>
      </c>
      <c r="BG20" s="42">
        <v>205</v>
      </c>
      <c r="BH20" s="42">
        <v>177</v>
      </c>
      <c r="BI20" s="42">
        <v>175</v>
      </c>
      <c r="BJ20" s="38">
        <f t="shared" si="19"/>
        <v>185.17757481070495</v>
      </c>
      <c r="BK20" s="39">
        <f t="shared" si="20"/>
        <v>3703.5514962140992</v>
      </c>
      <c r="BL20" s="42">
        <v>99</v>
      </c>
      <c r="BM20" s="42">
        <v>143</v>
      </c>
      <c r="BN20" s="42">
        <v>96</v>
      </c>
      <c r="BO20" s="38">
        <f t="shared" si="11"/>
        <v>110.76795938711683</v>
      </c>
      <c r="BP20" s="38">
        <f t="shared" si="12"/>
        <v>2215.3591877423369</v>
      </c>
      <c r="BQ20" s="38">
        <f t="shared" si="21"/>
        <v>59.82</v>
      </c>
      <c r="BR20" s="28">
        <v>0.60636523099999995</v>
      </c>
      <c r="BS20" s="37">
        <f>AO20</f>
        <v>19.837674999999997</v>
      </c>
      <c r="BT20" s="37">
        <f>AS20</f>
        <v>11.45439</v>
      </c>
      <c r="BU20" s="28">
        <v>9.3710214179999998</v>
      </c>
      <c r="BV20" s="37">
        <f>AQ20</f>
        <v>0.67023999999999995</v>
      </c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</row>
    <row r="21" spans="1:104" ht="15">
      <c r="A21" s="27" t="str">
        <f t="shared" si="0"/>
        <v>D641_052120_pre</v>
      </c>
      <c r="B21" s="27" t="str">
        <f t="shared" si="1"/>
        <v>D641_052120_pre</v>
      </c>
      <c r="C21" s="28" t="s">
        <v>70</v>
      </c>
      <c r="D21" s="28">
        <v>2.4900000000000002</v>
      </c>
      <c r="E21" s="27">
        <v>43972</v>
      </c>
      <c r="F21" s="27" t="str">
        <f t="shared" si="22"/>
        <v>5/21_pre</v>
      </c>
      <c r="G21" s="28" t="str">
        <f t="shared" si="3"/>
        <v>pre</v>
      </c>
      <c r="H21" s="27" t="str">
        <f t="shared" si="4"/>
        <v>5/21_pre</v>
      </c>
      <c r="I21" s="28" t="s">
        <v>90</v>
      </c>
      <c r="J21" s="28" t="s">
        <v>72</v>
      </c>
      <c r="K21" s="29"/>
      <c r="L21" s="28">
        <v>2</v>
      </c>
      <c r="M21" s="30">
        <v>60.701095315966342</v>
      </c>
      <c r="N21" s="28" t="str">
        <f t="shared" si="18"/>
        <v>Y</v>
      </c>
      <c r="O21" s="29">
        <v>44355</v>
      </c>
      <c r="P21" s="28">
        <v>1</v>
      </c>
      <c r="Q21" s="28"/>
      <c r="R21" s="28">
        <v>2</v>
      </c>
      <c r="S21" s="28"/>
      <c r="T21" s="28"/>
      <c r="U21" s="31" t="s">
        <v>73</v>
      </c>
      <c r="V21" s="32">
        <v>65</v>
      </c>
      <c r="W21" s="28" t="s">
        <v>74</v>
      </c>
      <c r="X21" s="28" t="str">
        <f t="shared" si="5"/>
        <v>43972 before</v>
      </c>
      <c r="Y21" s="28">
        <v>0</v>
      </c>
      <c r="Z21" s="28">
        <v>6</v>
      </c>
      <c r="AB21" s="28">
        <v>7</v>
      </c>
      <c r="AD21" s="28" t="s">
        <v>75</v>
      </c>
      <c r="AE21" s="28" t="s">
        <v>76</v>
      </c>
      <c r="AF21" s="33">
        <v>0.40416666666666667</v>
      </c>
      <c r="AG21" s="28">
        <v>21.4</v>
      </c>
      <c r="AH21" s="28">
        <v>9.2100000000000009</v>
      </c>
      <c r="AI21" s="28">
        <v>9.02</v>
      </c>
      <c r="AJ21" s="28">
        <v>69.989999999999995</v>
      </c>
      <c r="AK21" s="28">
        <v>0.59</v>
      </c>
      <c r="AL21" s="28">
        <v>0</v>
      </c>
      <c r="AM21" s="28">
        <v>1.1910000000000001</v>
      </c>
      <c r="AN21" s="41">
        <v>3.341046</v>
      </c>
      <c r="AO21" s="34">
        <f t="shared" si="6"/>
        <v>16.70523</v>
      </c>
      <c r="AP21" s="41">
        <v>0.195437</v>
      </c>
      <c r="AQ21" s="35">
        <f t="shared" si="7"/>
        <v>0.97718499999999997</v>
      </c>
      <c r="AR21" s="41">
        <v>5.3697679999999997</v>
      </c>
      <c r="AS21" s="34">
        <f t="shared" si="8"/>
        <v>26.848839999999999</v>
      </c>
      <c r="AT21" s="28"/>
      <c r="AU21" s="28"/>
      <c r="AV21" s="28"/>
      <c r="AW21" s="36"/>
      <c r="AX21" s="28"/>
      <c r="AY21" s="28"/>
      <c r="AZ21" s="28"/>
      <c r="BA21" s="28"/>
      <c r="BB21" s="28">
        <v>0.73219999999999996</v>
      </c>
      <c r="BC21" s="28">
        <v>0.73280000000000001</v>
      </c>
      <c r="BD21" s="28">
        <v>0.72629999999999995</v>
      </c>
      <c r="BE21" s="37">
        <f t="shared" si="16"/>
        <v>0.73043333333333338</v>
      </c>
      <c r="BG21" s="42">
        <v>12382</v>
      </c>
      <c r="BH21" s="42">
        <v>13799</v>
      </c>
      <c r="BI21" s="42">
        <v>13608</v>
      </c>
      <c r="BJ21" s="38">
        <f t="shared" si="19"/>
        <v>13247.814498524978</v>
      </c>
      <c r="BK21" s="39">
        <f t="shared" si="20"/>
        <v>264956.28997049958</v>
      </c>
      <c r="BL21" s="42">
        <v>5223</v>
      </c>
      <c r="BM21" s="42">
        <v>4818</v>
      </c>
      <c r="BN21" s="42">
        <v>4715</v>
      </c>
      <c r="BO21" s="38">
        <f t="shared" si="11"/>
        <v>4913.8606858738676</v>
      </c>
      <c r="BP21" s="38">
        <f t="shared" si="12"/>
        <v>98277.213717477352</v>
      </c>
      <c r="BQ21" s="38">
        <f t="shared" si="21"/>
        <v>37.090000000000003</v>
      </c>
      <c r="BR21" s="28">
        <v>7.1133994000000006E-2</v>
      </c>
      <c r="BS21" s="37">
        <f>AO21</f>
        <v>16.70523</v>
      </c>
      <c r="BT21" s="37">
        <f>AS21</f>
        <v>26.848839999999999</v>
      </c>
      <c r="BU21" s="28">
        <v>22.140441800000001</v>
      </c>
      <c r="BV21" s="37">
        <f>AQ21</f>
        <v>0.97718499999999997</v>
      </c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</row>
    <row r="22" spans="1:104" ht="15">
      <c r="A22" s="27" t="str">
        <f t="shared" si="0"/>
        <v>D6F_052120_pre</v>
      </c>
      <c r="B22" s="27" t="str">
        <f t="shared" si="1"/>
        <v>D6F_052120_pre</v>
      </c>
      <c r="C22" s="28" t="s">
        <v>70</v>
      </c>
      <c r="D22" s="28">
        <v>1.68</v>
      </c>
      <c r="E22" s="27">
        <v>43972</v>
      </c>
      <c r="F22" s="27" t="str">
        <f t="shared" si="22"/>
        <v>5/21_pre</v>
      </c>
      <c r="G22" s="28" t="str">
        <f t="shared" si="3"/>
        <v>pre</v>
      </c>
      <c r="H22" s="27" t="str">
        <f t="shared" si="4"/>
        <v>5/21_pre</v>
      </c>
      <c r="I22" s="28" t="s">
        <v>92</v>
      </c>
      <c r="J22" s="28" t="s">
        <v>72</v>
      </c>
      <c r="K22" s="29"/>
      <c r="L22" s="28">
        <v>2</v>
      </c>
      <c r="M22" s="30">
        <v>60.701095315966342</v>
      </c>
      <c r="N22" s="28" t="str">
        <f t="shared" si="18"/>
        <v>Y</v>
      </c>
      <c r="O22" s="29">
        <v>44355</v>
      </c>
      <c r="P22" s="28">
        <v>1</v>
      </c>
      <c r="Q22" s="28"/>
      <c r="R22" s="28">
        <v>2</v>
      </c>
      <c r="S22" s="28"/>
      <c r="T22" s="28"/>
      <c r="U22" s="31" t="s">
        <v>73</v>
      </c>
      <c r="V22" s="32">
        <v>65</v>
      </c>
      <c r="W22" s="28" t="s">
        <v>74</v>
      </c>
      <c r="X22" s="28" t="str">
        <f t="shared" si="5"/>
        <v>43972 before</v>
      </c>
      <c r="Y22" s="28">
        <v>0</v>
      </c>
      <c r="Z22" s="28">
        <v>6</v>
      </c>
      <c r="AB22" s="28">
        <v>7</v>
      </c>
      <c r="AD22" s="28" t="s">
        <v>75</v>
      </c>
      <c r="AE22" s="28" t="s">
        <v>85</v>
      </c>
      <c r="AF22" s="33">
        <v>0.38541666666666669</v>
      </c>
      <c r="AG22" s="28">
        <v>20.6</v>
      </c>
      <c r="AH22" s="28">
        <v>7.66</v>
      </c>
      <c r="AI22" s="28">
        <v>5.61</v>
      </c>
      <c r="AJ22" s="28">
        <v>74.7</v>
      </c>
      <c r="AK22" s="28">
        <v>0</v>
      </c>
      <c r="AL22" s="28">
        <v>0</v>
      </c>
      <c r="AM22" s="28">
        <v>0.5302</v>
      </c>
      <c r="AN22" s="41">
        <v>3.9197579999999999</v>
      </c>
      <c r="AO22" s="34">
        <f t="shared" si="6"/>
        <v>19.598790000000001</v>
      </c>
      <c r="AP22" s="41">
        <v>9.9261000000000002E-2</v>
      </c>
      <c r="AQ22" s="35">
        <f t="shared" si="7"/>
        <v>0.496305</v>
      </c>
      <c r="AR22" s="41">
        <v>3.4209550000000002</v>
      </c>
      <c r="AS22" s="34">
        <f t="shared" si="8"/>
        <v>17.104775</v>
      </c>
      <c r="AT22" s="28"/>
      <c r="AU22" s="28"/>
      <c r="AV22" s="28"/>
      <c r="AW22" s="36"/>
      <c r="AX22" s="28"/>
      <c r="AY22" s="28"/>
      <c r="AZ22" s="28"/>
      <c r="BA22" s="28"/>
      <c r="BB22" s="28">
        <v>2.1777000000000002</v>
      </c>
      <c r="BC22" s="28">
        <v>2.1429</v>
      </c>
      <c r="BD22" s="28">
        <v>2.1816</v>
      </c>
      <c r="BE22" s="37">
        <f t="shared" si="16"/>
        <v>2.1674000000000002</v>
      </c>
      <c r="BG22" s="42">
        <v>5943</v>
      </c>
      <c r="BH22" s="42">
        <v>5953</v>
      </c>
      <c r="BI22" s="42">
        <v>6058</v>
      </c>
      <c r="BJ22" s="38">
        <f t="shared" si="19"/>
        <v>5984.4415180899714</v>
      </c>
      <c r="BK22" s="39">
        <f t="shared" si="20"/>
        <v>119688.83036179942</v>
      </c>
      <c r="BL22" s="42">
        <v>4223</v>
      </c>
      <c r="BM22" s="42">
        <v>4249</v>
      </c>
      <c r="BN22" s="42">
        <v>4217</v>
      </c>
      <c r="BO22" s="38">
        <f t="shared" si="11"/>
        <v>4229.6438950611137</v>
      </c>
      <c r="BP22" s="38">
        <f t="shared" si="12"/>
        <v>84592.877901222266</v>
      </c>
      <c r="BQ22" s="38">
        <f t="shared" si="21"/>
        <v>70.680000000000007</v>
      </c>
      <c r="BR22" s="28">
        <v>0.162891639</v>
      </c>
      <c r="BS22" s="37">
        <f>AO22</f>
        <v>19.598790000000001</v>
      </c>
      <c r="BT22" s="37">
        <f>AS22</f>
        <v>17.104775</v>
      </c>
      <c r="BU22" s="28">
        <v>75.836727960000005</v>
      </c>
      <c r="BV22" s="37">
        <f>AQ22</f>
        <v>0.496305</v>
      </c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</row>
    <row r="23" spans="1:104" ht="15">
      <c r="A23" s="27" t="str">
        <f t="shared" si="0"/>
        <v>D7C_052120_post</v>
      </c>
      <c r="B23" s="27" t="str">
        <f t="shared" si="1"/>
        <v>D7C_052120_post</v>
      </c>
      <c r="C23" s="28" t="s">
        <v>70</v>
      </c>
      <c r="D23" s="28"/>
      <c r="E23" s="27">
        <v>43972</v>
      </c>
      <c r="F23" s="27" t="str">
        <f t="shared" si="22"/>
        <v>5/21_post</v>
      </c>
      <c r="G23" s="28" t="str">
        <f t="shared" si="3"/>
        <v>post</v>
      </c>
      <c r="H23" s="27" t="str">
        <f t="shared" si="4"/>
        <v>5/21_post</v>
      </c>
      <c r="I23" s="28" t="s">
        <v>93</v>
      </c>
      <c r="J23" s="28" t="s">
        <v>91</v>
      </c>
      <c r="L23" s="28">
        <v>2</v>
      </c>
      <c r="M23" s="28"/>
      <c r="N23" s="28" t="s">
        <v>84</v>
      </c>
      <c r="P23" s="28"/>
      <c r="Q23" s="28"/>
      <c r="R23" s="28"/>
      <c r="S23" s="28"/>
      <c r="T23" s="28"/>
      <c r="U23" s="31" t="s">
        <v>73</v>
      </c>
      <c r="V23" s="32">
        <v>65</v>
      </c>
      <c r="W23" s="28" t="str">
        <f>J23</f>
        <v>post</v>
      </c>
      <c r="X23" s="28" t="str">
        <f t="shared" si="5"/>
        <v>43972 post</v>
      </c>
      <c r="Y23" s="28">
        <v>10</v>
      </c>
      <c r="Z23" s="28">
        <v>7</v>
      </c>
      <c r="AB23" s="28">
        <v>0</v>
      </c>
      <c r="AD23" s="28" t="s">
        <v>75</v>
      </c>
      <c r="AE23" s="28" t="s">
        <v>94</v>
      </c>
      <c r="AF23" s="33">
        <v>0.47499999999999998</v>
      </c>
      <c r="AG23" s="28">
        <v>24.3</v>
      </c>
      <c r="AH23" s="28">
        <v>9.2799999999999994</v>
      </c>
      <c r="AI23" s="28">
        <v>9.08</v>
      </c>
      <c r="AJ23" s="28">
        <v>68.25</v>
      </c>
      <c r="AK23" s="28">
        <v>2.4</v>
      </c>
      <c r="AL23" s="28">
        <v>0.11</v>
      </c>
      <c r="AN23" s="41">
        <v>9.8096169999999994</v>
      </c>
      <c r="AO23" s="34">
        <f t="shared" si="6"/>
        <v>49.048085</v>
      </c>
      <c r="AP23" s="41">
        <v>0.22538900000000001</v>
      </c>
      <c r="AQ23" s="35">
        <f t="shared" si="7"/>
        <v>1.1269450000000001</v>
      </c>
      <c r="AR23" s="41">
        <v>2.7526130000000002</v>
      </c>
      <c r="AS23" s="34">
        <f t="shared" si="8"/>
        <v>13.763065000000001</v>
      </c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/>
      <c r="BG23" s="37"/>
      <c r="BH23" s="37"/>
      <c r="BI23" s="37"/>
      <c r="BJ23" s="38"/>
      <c r="BK23" s="28"/>
      <c r="BL23" s="42">
        <v>358</v>
      </c>
      <c r="BM23" s="42">
        <v>350</v>
      </c>
      <c r="BN23" s="42">
        <v>338</v>
      </c>
      <c r="BO23" s="38">
        <f t="shared" si="11"/>
        <v>348.56939857534718</v>
      </c>
      <c r="BP23" s="38">
        <f t="shared" si="12"/>
        <v>6971.3879715069434</v>
      </c>
      <c r="BQ23" s="37"/>
      <c r="BR23" s="28">
        <v>0.23402563300000001</v>
      </c>
      <c r="BS23" s="37">
        <f>AO23</f>
        <v>49.048085</v>
      </c>
      <c r="BT23" s="37">
        <f>AS23</f>
        <v>13.763065000000001</v>
      </c>
      <c r="BU23" s="28">
        <v>63.374651040000003</v>
      </c>
      <c r="BV23" s="37">
        <f>AQ23</f>
        <v>1.1269450000000001</v>
      </c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</row>
    <row r="24" spans="1:104" ht="15">
      <c r="A24" s="27" t="str">
        <f t="shared" si="0"/>
        <v>D7C_052120_pre</v>
      </c>
      <c r="B24" s="27" t="str">
        <f t="shared" si="1"/>
        <v>D7C_052120_pre</v>
      </c>
      <c r="C24" s="28" t="s">
        <v>70</v>
      </c>
      <c r="D24" s="28">
        <v>3.17</v>
      </c>
      <c r="E24" s="27">
        <v>43972</v>
      </c>
      <c r="F24" s="27" t="str">
        <f t="shared" si="22"/>
        <v>5/21_pre</v>
      </c>
      <c r="G24" s="28" t="str">
        <f t="shared" si="3"/>
        <v>pre</v>
      </c>
      <c r="H24" s="27" t="str">
        <f t="shared" si="4"/>
        <v>5/21_pre</v>
      </c>
      <c r="I24" s="28" t="s">
        <v>93</v>
      </c>
      <c r="J24" s="28" t="s">
        <v>72</v>
      </c>
      <c r="K24" s="29"/>
      <c r="L24" s="28">
        <v>2</v>
      </c>
      <c r="M24" s="30">
        <v>60.701095315966342</v>
      </c>
      <c r="N24" s="28" t="str">
        <f>IF(NOT(ISBLANK(O24)), "Y", "")</f>
        <v>Y</v>
      </c>
      <c r="O24" s="29">
        <v>44518</v>
      </c>
      <c r="P24" s="28">
        <v>1</v>
      </c>
      <c r="Q24" s="28" t="s">
        <v>97</v>
      </c>
      <c r="R24" s="28">
        <v>2</v>
      </c>
      <c r="S24" s="28"/>
      <c r="T24" s="28"/>
      <c r="U24" s="31" t="s">
        <v>73</v>
      </c>
      <c r="V24" s="32">
        <v>65</v>
      </c>
      <c r="W24" s="28" t="s">
        <v>74</v>
      </c>
      <c r="X24" s="28" t="str">
        <f t="shared" si="5"/>
        <v>43972 before</v>
      </c>
      <c r="Y24" s="28">
        <v>0</v>
      </c>
      <c r="Z24" s="28">
        <v>7</v>
      </c>
      <c r="AB24" s="28">
        <v>7</v>
      </c>
      <c r="AD24" s="28" t="s">
        <v>75</v>
      </c>
      <c r="AE24" s="28" t="s">
        <v>94</v>
      </c>
      <c r="AF24" s="33">
        <v>0.41458333333333336</v>
      </c>
      <c r="AG24" s="28">
        <v>22</v>
      </c>
      <c r="AH24" s="28">
        <v>9.24</v>
      </c>
      <c r="AI24" s="28">
        <v>9.24</v>
      </c>
      <c r="AJ24" s="28">
        <v>70.87</v>
      </c>
      <c r="AK24" s="28">
        <v>1.23</v>
      </c>
      <c r="AL24" s="28">
        <v>0.08</v>
      </c>
      <c r="AM24" s="28">
        <v>1.177</v>
      </c>
      <c r="AN24" s="41">
        <v>11.763669999999999</v>
      </c>
      <c r="AO24" s="34">
        <f t="shared" si="6"/>
        <v>58.818349999999995</v>
      </c>
      <c r="AP24" s="41">
        <v>2.7547039999999998</v>
      </c>
      <c r="AQ24" s="35">
        <f t="shared" si="7"/>
        <v>13.77352</v>
      </c>
      <c r="AR24" s="41">
        <v>5.5341389999999997</v>
      </c>
      <c r="AS24" s="34">
        <f t="shared" si="8"/>
        <v>27.670694999999998</v>
      </c>
      <c r="AT24" s="36"/>
      <c r="AU24" s="36"/>
      <c r="AV24" s="36"/>
      <c r="AW24" s="36"/>
      <c r="AX24" s="36"/>
      <c r="AY24" s="36"/>
      <c r="AZ24" s="36"/>
      <c r="BA24" s="36"/>
      <c r="BB24" s="36">
        <v>0.80579999999999996</v>
      </c>
      <c r="BC24" s="36">
        <v>0.83630000000000004</v>
      </c>
      <c r="BD24" s="36">
        <v>0.8075</v>
      </c>
      <c r="BE24" s="37">
        <f>AVERAGE(BB24:BD24)</f>
        <v>0.81653333333333344</v>
      </c>
      <c r="BG24" s="42">
        <v>14994</v>
      </c>
      <c r="BH24" s="42">
        <v>16357</v>
      </c>
      <c r="BI24" s="42">
        <v>15597</v>
      </c>
      <c r="BJ24" s="38">
        <f>GEOMEAN(BG24:BI24)</f>
        <v>15639.423645733319</v>
      </c>
      <c r="BK24" s="39">
        <f>BJ24*20</f>
        <v>312788.4729146664</v>
      </c>
      <c r="BL24" s="42">
        <v>6438</v>
      </c>
      <c r="BM24" s="42">
        <v>6681</v>
      </c>
      <c r="BN24" s="42">
        <v>6423</v>
      </c>
      <c r="BO24" s="38">
        <f t="shared" si="11"/>
        <v>6512.935672291198</v>
      </c>
      <c r="BP24" s="38">
        <f t="shared" si="12"/>
        <v>130258.71344582396</v>
      </c>
      <c r="BQ24" s="38">
        <f>ROUND(100*BO24/BJ24, 2)</f>
        <v>41.64</v>
      </c>
      <c r="BR24" s="28">
        <v>0.34499005399999999</v>
      </c>
      <c r="BS24" s="37">
        <f>AO24</f>
        <v>58.818349999999995</v>
      </c>
      <c r="BT24" s="37">
        <f>AS24</f>
        <v>27.670694999999998</v>
      </c>
      <c r="BU24" s="28">
        <v>18.32555103</v>
      </c>
      <c r="BV24" s="37">
        <f>AQ24</f>
        <v>13.77352</v>
      </c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</row>
    <row r="25" spans="1:104" ht="15">
      <c r="A25" s="27" t="str">
        <f t="shared" si="0"/>
        <v>D7H_052120_post</v>
      </c>
      <c r="B25" s="27" t="str">
        <f t="shared" si="1"/>
        <v>D7H_052120_post</v>
      </c>
      <c r="C25" s="28" t="s">
        <v>70</v>
      </c>
      <c r="D25" s="28"/>
      <c r="E25" s="27">
        <v>43972</v>
      </c>
      <c r="F25" s="27" t="str">
        <f t="shared" si="22"/>
        <v>5/21_post</v>
      </c>
      <c r="G25" s="28" t="str">
        <f t="shared" si="3"/>
        <v>post</v>
      </c>
      <c r="H25" s="27" t="str">
        <f t="shared" si="4"/>
        <v>5/21_post</v>
      </c>
      <c r="I25" s="28" t="s">
        <v>96</v>
      </c>
      <c r="J25" s="28" t="s">
        <v>91</v>
      </c>
      <c r="L25" s="28">
        <v>2</v>
      </c>
      <c r="N25" s="28" t="s">
        <v>84</v>
      </c>
      <c r="P25" s="28"/>
      <c r="Q25" s="28"/>
      <c r="R25" s="28"/>
      <c r="S25" s="28"/>
      <c r="T25" s="28"/>
      <c r="U25" s="31" t="s">
        <v>73</v>
      </c>
      <c r="V25" s="32">
        <v>65</v>
      </c>
      <c r="W25" s="28" t="str">
        <f>J25</f>
        <v>post</v>
      </c>
      <c r="X25" s="28" t="str">
        <f t="shared" si="5"/>
        <v>43972 post</v>
      </c>
      <c r="Y25" s="28">
        <v>10</v>
      </c>
      <c r="Z25" s="28">
        <v>7</v>
      </c>
      <c r="AB25" s="28">
        <v>0</v>
      </c>
      <c r="AD25" s="28" t="s">
        <v>80</v>
      </c>
      <c r="AE25" s="28" t="s">
        <v>81</v>
      </c>
      <c r="AF25" s="33">
        <v>0.49444444444444446</v>
      </c>
      <c r="AG25" s="28">
        <v>29.1</v>
      </c>
      <c r="AH25" s="28">
        <v>8.98</v>
      </c>
      <c r="AI25" s="28">
        <v>8.2100000000000009</v>
      </c>
      <c r="AJ25" s="28">
        <v>75.55</v>
      </c>
      <c r="AK25" s="28">
        <v>1.07</v>
      </c>
      <c r="AL25" s="28">
        <v>0.08</v>
      </c>
      <c r="AN25" s="41">
        <v>4.7069510000000001</v>
      </c>
      <c r="AO25" s="34">
        <f t="shared" si="6"/>
        <v>23.534755000000001</v>
      </c>
      <c r="AP25" s="41">
        <v>0.11469</v>
      </c>
      <c r="AQ25" s="35">
        <f t="shared" si="7"/>
        <v>0.57345000000000002</v>
      </c>
      <c r="AR25" s="41">
        <v>7.1337320000000002</v>
      </c>
      <c r="AS25" s="34">
        <f t="shared" si="8"/>
        <v>35.668660000000003</v>
      </c>
      <c r="AT25" s="37"/>
      <c r="AU25" s="37"/>
      <c r="AV25" s="37"/>
      <c r="AW25" s="36"/>
      <c r="AX25" s="37"/>
      <c r="AY25" s="37"/>
      <c r="AZ25" s="37"/>
      <c r="BA25" s="37"/>
      <c r="BB25" s="37"/>
      <c r="BC25" s="37"/>
      <c r="BD25" s="37"/>
      <c r="BE25" s="37"/>
      <c r="BG25" s="37"/>
      <c r="BH25" s="37"/>
      <c r="BI25" s="37"/>
      <c r="BJ25" s="37"/>
      <c r="BK25" s="37"/>
      <c r="BL25" s="42">
        <v>2171</v>
      </c>
      <c r="BM25" s="42">
        <v>2274</v>
      </c>
      <c r="BN25" s="42">
        <v>2376</v>
      </c>
      <c r="BO25" s="38">
        <f t="shared" si="11"/>
        <v>2272.1251036630701</v>
      </c>
      <c r="BP25" s="38">
        <f t="shared" si="12"/>
        <v>45442.502073261407</v>
      </c>
      <c r="BQ25" s="37"/>
      <c r="BR25" s="28">
        <v>4.7659519999999997E-2</v>
      </c>
      <c r="BS25" s="37">
        <f>AO25</f>
        <v>23.534755000000001</v>
      </c>
      <c r="BT25" s="37">
        <f>AS25</f>
        <v>35.668660000000003</v>
      </c>
      <c r="BU25" s="28">
        <v>15.79614233</v>
      </c>
      <c r="BV25" s="37">
        <f>AQ25</f>
        <v>0.57345000000000002</v>
      </c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</row>
    <row r="26" spans="1:104" ht="15">
      <c r="A26" s="27" t="str">
        <f t="shared" si="0"/>
        <v>D7H_052120_pre</v>
      </c>
      <c r="B26" s="27" t="str">
        <f t="shared" si="1"/>
        <v>D7H_052120_pre</v>
      </c>
      <c r="C26" s="28" t="s">
        <v>70</v>
      </c>
      <c r="D26" s="28">
        <v>11.6</v>
      </c>
      <c r="E26" s="27">
        <v>43972</v>
      </c>
      <c r="F26" s="27" t="str">
        <f t="shared" si="22"/>
        <v>5/21_pre</v>
      </c>
      <c r="G26" s="28" t="str">
        <f t="shared" si="3"/>
        <v>pre</v>
      </c>
      <c r="H26" s="27" t="str">
        <f t="shared" si="4"/>
        <v>5/21_pre</v>
      </c>
      <c r="I26" s="28" t="s">
        <v>96</v>
      </c>
      <c r="J26" s="28" t="s">
        <v>72</v>
      </c>
      <c r="K26" s="29"/>
      <c r="L26" s="28">
        <v>2</v>
      </c>
      <c r="M26" s="30">
        <v>60.701095315966342</v>
      </c>
      <c r="N26" s="28" t="str">
        <f t="shared" ref="N26:N28" si="23">IF(NOT(ISBLANK(O26)), "Y", "")</f>
        <v>Y</v>
      </c>
      <c r="O26" s="29">
        <v>44389</v>
      </c>
      <c r="P26" s="28">
        <v>1</v>
      </c>
      <c r="Q26" s="28" t="s">
        <v>97</v>
      </c>
      <c r="R26" s="28">
        <v>2</v>
      </c>
      <c r="S26" s="28"/>
      <c r="T26" s="28"/>
      <c r="U26" s="31" t="s">
        <v>73</v>
      </c>
      <c r="V26" s="32">
        <v>65</v>
      </c>
      <c r="W26" s="28" t="s">
        <v>74</v>
      </c>
      <c r="X26" s="28" t="str">
        <f t="shared" si="5"/>
        <v>43972 before</v>
      </c>
      <c r="Y26" s="28">
        <v>0</v>
      </c>
      <c r="Z26" s="28">
        <v>7</v>
      </c>
      <c r="AB26" s="28">
        <v>7</v>
      </c>
      <c r="AD26" s="28" t="s">
        <v>80</v>
      </c>
      <c r="AE26" s="28" t="s">
        <v>81</v>
      </c>
      <c r="AF26" s="33">
        <v>0.40972222222222221</v>
      </c>
      <c r="AG26" s="28">
        <v>20.9</v>
      </c>
      <c r="AH26" s="28">
        <v>9.1999999999999993</v>
      </c>
      <c r="AI26" s="28">
        <v>9.0500000000000007</v>
      </c>
      <c r="AJ26" s="28">
        <v>73.569999999999993</v>
      </c>
      <c r="AK26" s="28">
        <v>0.7</v>
      </c>
      <c r="AL26" s="28">
        <v>0.02</v>
      </c>
      <c r="AM26" s="28">
        <v>1.1020000000000001</v>
      </c>
      <c r="AN26" s="41">
        <v>3.2882720000000001</v>
      </c>
      <c r="AO26" s="34">
        <f t="shared" si="6"/>
        <v>16.44136</v>
      </c>
      <c r="AP26" s="41">
        <v>6.9688E-2</v>
      </c>
      <c r="AQ26" s="35">
        <f t="shared" si="7"/>
        <v>0.34843999999999997</v>
      </c>
      <c r="AR26" s="41">
        <v>5.3828680000000002</v>
      </c>
      <c r="AS26" s="34">
        <f t="shared" si="8"/>
        <v>26.914340000000003</v>
      </c>
      <c r="AT26" s="28"/>
      <c r="AU26" s="28"/>
      <c r="AV26" s="28"/>
      <c r="AW26" s="36"/>
      <c r="AX26" s="28"/>
      <c r="AY26" s="28"/>
      <c r="AZ26" s="28"/>
      <c r="BA26" s="28"/>
      <c r="BB26" s="28">
        <v>0.71579999999999999</v>
      </c>
      <c r="BC26" s="28">
        <v>0.72419999999999995</v>
      </c>
      <c r="BD26" s="28">
        <v>0.71619999999999995</v>
      </c>
      <c r="BE26" s="37">
        <f>AVERAGE(BB26:BD26)</f>
        <v>0.71873333333333334</v>
      </c>
      <c r="BG26" s="42">
        <v>41017</v>
      </c>
      <c r="BH26" s="42">
        <v>42564</v>
      </c>
      <c r="BI26" s="42">
        <v>41574</v>
      </c>
      <c r="BJ26" s="38">
        <f t="shared" ref="BJ26:BJ27" si="24">GEOMEAN(BG26:BI26)</f>
        <v>41713.443827373929</v>
      </c>
      <c r="BK26" s="39">
        <f t="shared" ref="BK26:BK27" si="25">BJ26*20</f>
        <v>834268.87654747861</v>
      </c>
      <c r="BL26" s="42">
        <v>19901</v>
      </c>
      <c r="BM26" s="42">
        <v>18968</v>
      </c>
      <c r="BN26" s="42">
        <v>25114</v>
      </c>
      <c r="BO26" s="38">
        <f t="shared" si="11"/>
        <v>21164.309807449052</v>
      </c>
      <c r="BP26" s="38">
        <f t="shared" si="12"/>
        <v>423286.19614898105</v>
      </c>
      <c r="BQ26" s="38">
        <f t="shared" ref="BQ26:BQ27" si="26">ROUND(100*BO26/BJ26, 2)</f>
        <v>50.74</v>
      </c>
      <c r="BR26" s="28">
        <v>9.2470351000000006E-2</v>
      </c>
      <c r="BS26" s="37">
        <f>AO26</f>
        <v>16.44136</v>
      </c>
      <c r="BT26" s="37">
        <f>AS26</f>
        <v>26.914340000000003</v>
      </c>
      <c r="BU26" s="28">
        <v>51.093218180000001</v>
      </c>
      <c r="BV26" s="37">
        <f>AQ26</f>
        <v>0.34843999999999997</v>
      </c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</row>
    <row r="27" spans="1:104" ht="15">
      <c r="A27" s="27" t="str">
        <f t="shared" si="0"/>
        <v>D119_060420_pre</v>
      </c>
      <c r="B27" s="27" t="str">
        <f t="shared" si="1"/>
        <v>D119_060420_pre</v>
      </c>
      <c r="C27" s="28" t="s">
        <v>70</v>
      </c>
      <c r="D27" s="28">
        <v>18.600000000000001</v>
      </c>
      <c r="E27" s="27">
        <v>43986</v>
      </c>
      <c r="F27" s="27" t="str">
        <f t="shared" ref="F27:F44" si="27">"6/4_"&amp;J27</f>
        <v>6/4_pre</v>
      </c>
      <c r="G27" s="28" t="str">
        <f t="shared" si="3"/>
        <v>pre</v>
      </c>
      <c r="H27" s="27" t="str">
        <f t="shared" si="4"/>
        <v>6/4_pre</v>
      </c>
      <c r="I27" s="28" t="s">
        <v>71</v>
      </c>
      <c r="J27" s="28" t="s">
        <v>72</v>
      </c>
      <c r="K27" s="29"/>
      <c r="L27" s="28">
        <v>3</v>
      </c>
      <c r="M27" s="30">
        <v>73.290547129011614</v>
      </c>
      <c r="N27" s="28" t="str">
        <f t="shared" si="23"/>
        <v>Y</v>
      </c>
      <c r="O27" s="29">
        <v>44377</v>
      </c>
      <c r="P27" s="28">
        <v>1</v>
      </c>
      <c r="Q27" s="28" t="s">
        <v>97</v>
      </c>
      <c r="R27" s="28">
        <v>2</v>
      </c>
      <c r="S27" s="28"/>
      <c r="T27" s="28"/>
      <c r="U27" s="31" t="s">
        <v>73</v>
      </c>
      <c r="V27" s="32">
        <v>79</v>
      </c>
      <c r="Y27" s="28">
        <v>0</v>
      </c>
      <c r="Z27" s="28">
        <v>1</v>
      </c>
      <c r="AB27" s="28">
        <v>14</v>
      </c>
      <c r="AD27" s="28" t="s">
        <v>75</v>
      </c>
      <c r="AE27" s="28" t="s">
        <v>76</v>
      </c>
      <c r="AF27" s="33">
        <v>0.32291666666666669</v>
      </c>
      <c r="AG27" s="28">
        <v>24.4</v>
      </c>
      <c r="AH27" s="28">
        <v>8.8699999999999992</v>
      </c>
      <c r="AI27" s="28">
        <v>6.06</v>
      </c>
      <c r="AJ27" s="28">
        <v>81.75</v>
      </c>
      <c r="AK27" s="28">
        <v>0.04</v>
      </c>
      <c r="AL27" s="28">
        <v>0.01</v>
      </c>
      <c r="AM27" s="28">
        <v>5.6150000000000002</v>
      </c>
      <c r="AN27" s="37"/>
      <c r="AO27" s="37"/>
      <c r="AP27" s="37"/>
      <c r="AQ27" s="37"/>
      <c r="AR27" s="37"/>
      <c r="AS27" s="37"/>
      <c r="AT27" s="37"/>
      <c r="AU27" s="37"/>
      <c r="AV27" s="37"/>
      <c r="AW27" s="36"/>
      <c r="AX27" s="37"/>
      <c r="AY27" s="37"/>
      <c r="AZ27" s="37"/>
      <c r="BA27" s="28">
        <v>0</v>
      </c>
      <c r="BB27" s="37"/>
      <c r="BC27" s="37"/>
      <c r="BD27" s="37"/>
      <c r="BE27" s="37"/>
      <c r="BF27" s="28">
        <v>0</v>
      </c>
      <c r="BG27" s="28">
        <v>51502</v>
      </c>
      <c r="BH27" s="28">
        <v>51948</v>
      </c>
      <c r="BI27" s="28">
        <v>51230</v>
      </c>
      <c r="BJ27" s="38">
        <f t="shared" si="24"/>
        <v>51559.151395605164</v>
      </c>
      <c r="BK27" s="39">
        <f t="shared" si="25"/>
        <v>1031183.0279121033</v>
      </c>
      <c r="BL27" s="28">
        <v>31885</v>
      </c>
      <c r="BM27" s="28">
        <v>32915</v>
      </c>
      <c r="BN27" s="28">
        <v>32821</v>
      </c>
      <c r="BO27" s="38">
        <f t="shared" si="11"/>
        <v>32536.989210257339</v>
      </c>
      <c r="BP27" s="38">
        <f t="shared" si="12"/>
        <v>650739.78420514683</v>
      </c>
      <c r="BQ27" s="38">
        <f t="shared" si="26"/>
        <v>63.11</v>
      </c>
      <c r="BR27" s="43">
        <v>0.391818</v>
      </c>
      <c r="BS27" s="43">
        <v>13.857670000000001</v>
      </c>
      <c r="BT27" s="43">
        <v>35.772889999999997</v>
      </c>
      <c r="BU27" s="43">
        <v>47.382620000000003</v>
      </c>
      <c r="BV27" s="43">
        <v>0.21337100000000001</v>
      </c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</row>
    <row r="28" spans="1:104" ht="15">
      <c r="A28" s="27" t="str">
        <f t="shared" si="0"/>
        <v>D119_060420_post</v>
      </c>
      <c r="B28" s="27" t="str">
        <f t="shared" si="1"/>
        <v>D119_060420_post</v>
      </c>
      <c r="C28" s="28" t="s">
        <v>70</v>
      </c>
      <c r="D28" s="28"/>
      <c r="E28" s="27">
        <v>43986</v>
      </c>
      <c r="F28" s="27" t="str">
        <f t="shared" si="27"/>
        <v>6/4_post</v>
      </c>
      <c r="G28" s="28" t="str">
        <f t="shared" si="3"/>
        <v>post</v>
      </c>
      <c r="H28" s="27" t="str">
        <f t="shared" si="4"/>
        <v>6/4_post</v>
      </c>
      <c r="I28" s="28" t="s">
        <v>71</v>
      </c>
      <c r="J28" s="28" t="s">
        <v>91</v>
      </c>
      <c r="K28" s="28"/>
      <c r="L28" s="28">
        <v>3</v>
      </c>
      <c r="M28" s="28"/>
      <c r="N28" s="28" t="str">
        <f t="shared" si="23"/>
        <v/>
      </c>
      <c r="O28" s="28"/>
      <c r="P28" s="28"/>
      <c r="Q28" s="28"/>
      <c r="R28" s="28"/>
      <c r="S28" s="28"/>
      <c r="T28" s="28"/>
      <c r="U28" s="31" t="s">
        <v>73</v>
      </c>
      <c r="V28" s="32">
        <v>79</v>
      </c>
      <c r="Y28" s="28">
        <v>10</v>
      </c>
      <c r="Z28" s="28">
        <v>1</v>
      </c>
      <c r="AB28" s="28">
        <v>0</v>
      </c>
      <c r="AD28" s="28" t="s">
        <v>75</v>
      </c>
      <c r="AE28" s="28" t="s">
        <v>76</v>
      </c>
      <c r="AF28" s="33">
        <v>0.66736111111111107</v>
      </c>
      <c r="AG28" s="28">
        <v>25</v>
      </c>
      <c r="AH28" s="28">
        <v>9.31</v>
      </c>
      <c r="AI28" s="28">
        <v>9.14</v>
      </c>
      <c r="AK28" s="28">
        <v>1.83</v>
      </c>
      <c r="AL28" s="28">
        <v>0.12</v>
      </c>
      <c r="AN28" s="37"/>
      <c r="AO28" s="37"/>
      <c r="AP28" s="37"/>
      <c r="AQ28" s="37"/>
      <c r="AR28" s="37"/>
      <c r="AS28" s="37"/>
      <c r="AT28" s="37"/>
      <c r="AU28" s="37"/>
      <c r="AV28" s="37"/>
      <c r="AW28" s="36"/>
      <c r="AX28" s="37"/>
      <c r="AY28" s="37"/>
      <c r="AZ28" s="37"/>
      <c r="BA28" s="28">
        <v>0</v>
      </c>
      <c r="BB28" s="37"/>
      <c r="BC28" s="37"/>
      <c r="BD28" s="37"/>
      <c r="BE28" s="37"/>
      <c r="BG28" s="37"/>
      <c r="BH28" s="37"/>
      <c r="BI28" s="37"/>
      <c r="BJ28" s="38"/>
      <c r="BK28" s="28"/>
      <c r="BL28" s="28">
        <v>93</v>
      </c>
      <c r="BM28" s="28">
        <v>113</v>
      </c>
      <c r="BN28" s="28">
        <v>108</v>
      </c>
      <c r="BO28" s="38">
        <f t="shared" si="11"/>
        <v>104.31058535202556</v>
      </c>
      <c r="BP28" s="38">
        <f t="shared" si="12"/>
        <v>2086.2117070405111</v>
      </c>
      <c r="BQ28" s="37"/>
      <c r="BR28" s="43">
        <v>0.15728200000000001</v>
      </c>
      <c r="BS28" s="43">
        <v>30.94228</v>
      </c>
      <c r="BT28" s="43">
        <v>19.569330000000001</v>
      </c>
      <c r="BU28" s="43">
        <v>21.709630000000001</v>
      </c>
      <c r="BV28" s="43">
        <v>0.192941</v>
      </c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</row>
    <row r="29" spans="1:104" ht="15">
      <c r="A29" s="27" t="str">
        <f t="shared" si="0"/>
        <v>D1H_060420_pre</v>
      </c>
      <c r="B29" s="27" t="str">
        <f t="shared" si="1"/>
        <v>D1H_060420_pre</v>
      </c>
      <c r="C29" s="28" t="s">
        <v>70</v>
      </c>
      <c r="D29" s="28">
        <v>0.23400000000000001</v>
      </c>
      <c r="E29" s="27">
        <v>43986</v>
      </c>
      <c r="F29" s="27" t="str">
        <f t="shared" si="27"/>
        <v>6/4_pre</v>
      </c>
      <c r="G29" s="28" t="str">
        <f t="shared" si="3"/>
        <v>pre</v>
      </c>
      <c r="H29" s="27" t="str">
        <f t="shared" si="4"/>
        <v>6/4_pre</v>
      </c>
      <c r="I29" s="28" t="s">
        <v>78</v>
      </c>
      <c r="J29" s="28" t="s">
        <v>72</v>
      </c>
      <c r="K29" s="28"/>
      <c r="L29" s="28">
        <v>3</v>
      </c>
      <c r="M29" s="28"/>
      <c r="N29" s="28"/>
      <c r="O29" s="29">
        <v>44532</v>
      </c>
      <c r="P29" s="28">
        <v>1</v>
      </c>
      <c r="Q29" s="28"/>
      <c r="R29" s="28">
        <v>2</v>
      </c>
      <c r="S29" s="28"/>
      <c r="T29" s="28"/>
      <c r="U29" s="31" t="s">
        <v>73</v>
      </c>
      <c r="V29" s="32">
        <v>79</v>
      </c>
      <c r="Y29" s="28">
        <v>0</v>
      </c>
      <c r="Z29" s="28">
        <v>1</v>
      </c>
      <c r="AB29" s="28">
        <v>14</v>
      </c>
      <c r="AD29" s="28" t="s">
        <v>75</v>
      </c>
      <c r="AE29" s="28" t="s">
        <v>81</v>
      </c>
      <c r="AF29" s="33">
        <v>0.33541666666666664</v>
      </c>
      <c r="AG29" s="28">
        <v>22.6</v>
      </c>
      <c r="AH29" s="28">
        <v>9.16</v>
      </c>
      <c r="AI29" s="28">
        <v>8.58</v>
      </c>
      <c r="AJ29" s="28">
        <v>71.430000000000007</v>
      </c>
      <c r="AK29" s="28">
        <v>0.93</v>
      </c>
      <c r="AL29" s="28">
        <v>0.11</v>
      </c>
      <c r="AM29" s="28">
        <v>1.2230000000000001</v>
      </c>
      <c r="AN29" s="37"/>
      <c r="AO29" s="37"/>
      <c r="AP29" s="37"/>
      <c r="AQ29" s="37"/>
      <c r="AR29" s="37"/>
      <c r="AS29" s="37"/>
      <c r="AT29" s="37"/>
      <c r="AU29" s="37"/>
      <c r="AV29" s="37"/>
      <c r="AW29" s="36">
        <v>0</v>
      </c>
      <c r="AX29" s="28">
        <v>0.52329999999999999</v>
      </c>
      <c r="AY29" s="28">
        <v>0.53149999999999997</v>
      </c>
      <c r="AZ29" s="28">
        <v>0.57250000000000001</v>
      </c>
      <c r="BA29" s="28">
        <f>AVERAGE(AX29:AZ29)</f>
        <v>0.54243333333333332</v>
      </c>
      <c r="BB29" s="28">
        <v>0.8458</v>
      </c>
      <c r="BC29" s="28">
        <v>0.82120000000000004</v>
      </c>
      <c r="BD29" s="28">
        <v>0.8367</v>
      </c>
      <c r="BE29" s="37">
        <f>AVERAGE(BB29:BD29)</f>
        <v>0.83456666666666679</v>
      </c>
      <c r="BG29" s="28">
        <v>3602</v>
      </c>
      <c r="BH29" s="28">
        <v>3446</v>
      </c>
      <c r="BI29" s="28">
        <v>3495</v>
      </c>
      <c r="BJ29" s="38">
        <f>GEOMEAN(BG29:BI29)</f>
        <v>3513.7327016515878</v>
      </c>
      <c r="BK29" s="39">
        <f>BJ29*20</f>
        <v>70274.654033031751</v>
      </c>
      <c r="BL29" s="28">
        <v>1898</v>
      </c>
      <c r="BM29" s="28">
        <v>1883</v>
      </c>
      <c r="BN29" s="28">
        <v>1807</v>
      </c>
      <c r="BO29" s="38">
        <f t="shared" si="11"/>
        <v>1862.2367527766153</v>
      </c>
      <c r="BP29" s="38">
        <f t="shared" si="12"/>
        <v>37244.735055532306</v>
      </c>
      <c r="BQ29" s="38">
        <f>ROUND(100*BO29/BJ29, 2)</f>
        <v>53</v>
      </c>
      <c r="BR29" s="43">
        <v>0.40643200000000002</v>
      </c>
      <c r="BS29" s="43">
        <v>151.38140000000001</v>
      </c>
      <c r="BT29" s="43">
        <v>74.912310000000005</v>
      </c>
      <c r="BU29" s="43">
        <v>33.740389999999998</v>
      </c>
      <c r="BV29" s="43">
        <v>1.7662359999999999</v>
      </c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</row>
    <row r="30" spans="1:104" ht="15">
      <c r="A30" s="27" t="str">
        <f t="shared" si="0"/>
        <v>D1H_060420_post</v>
      </c>
      <c r="B30" s="27" t="str">
        <f t="shared" si="1"/>
        <v>D1H_060420_post</v>
      </c>
      <c r="C30" s="28" t="s">
        <v>70</v>
      </c>
      <c r="D30" s="28" t="s">
        <v>86</v>
      </c>
      <c r="E30" s="27">
        <v>43986</v>
      </c>
      <c r="F30" s="27" t="str">
        <f t="shared" si="27"/>
        <v>6/4_post</v>
      </c>
      <c r="G30" s="28" t="str">
        <f t="shared" si="3"/>
        <v>post</v>
      </c>
      <c r="H30" s="27" t="str">
        <f t="shared" si="4"/>
        <v>6/4_post</v>
      </c>
      <c r="I30" s="28" t="s">
        <v>78</v>
      </c>
      <c r="J30" s="28" t="s">
        <v>91</v>
      </c>
      <c r="K30" s="28"/>
      <c r="L30" s="28">
        <v>3</v>
      </c>
      <c r="M30" s="28"/>
      <c r="N30" s="28"/>
      <c r="O30" s="29">
        <v>44532</v>
      </c>
      <c r="P30" s="28">
        <v>1</v>
      </c>
      <c r="Q30" s="28"/>
      <c r="R30" s="28">
        <v>2</v>
      </c>
      <c r="S30" s="28"/>
      <c r="T30" s="28"/>
      <c r="U30" s="31" t="s">
        <v>73</v>
      </c>
      <c r="V30" s="32">
        <v>79</v>
      </c>
      <c r="Y30" s="28">
        <v>10</v>
      </c>
      <c r="Z30" s="28">
        <v>1</v>
      </c>
      <c r="AB30" s="28">
        <v>0</v>
      </c>
      <c r="AD30" s="28" t="s">
        <v>80</v>
      </c>
      <c r="AE30" s="28" t="s">
        <v>81</v>
      </c>
      <c r="AF30" s="33">
        <v>0.64583333333333337</v>
      </c>
      <c r="AG30" s="28">
        <v>25</v>
      </c>
      <c r="AH30" s="28">
        <v>9.19</v>
      </c>
      <c r="AI30" s="28">
        <v>8.18</v>
      </c>
      <c r="AJ30" s="37"/>
      <c r="AK30" s="28">
        <v>1.61</v>
      </c>
      <c r="AL30" s="28">
        <v>0.1</v>
      </c>
      <c r="AN30" s="37"/>
      <c r="AO30" s="37"/>
      <c r="AP30" s="37"/>
      <c r="AQ30" s="37"/>
      <c r="AR30" s="37"/>
      <c r="AS30" s="37"/>
      <c r="AT30" s="37"/>
      <c r="AU30" s="37"/>
      <c r="AV30" s="37"/>
      <c r="AW30" s="36"/>
      <c r="AX30" s="37"/>
      <c r="AY30" s="37"/>
      <c r="AZ30" s="37"/>
      <c r="BA30" s="28"/>
      <c r="BB30" s="37"/>
      <c r="BC30" s="37"/>
      <c r="BD30" s="37"/>
      <c r="BE30" s="37"/>
      <c r="BF30" s="28">
        <v>0</v>
      </c>
      <c r="BG30" s="37"/>
      <c r="BH30" s="37"/>
      <c r="BI30" s="37"/>
      <c r="BJ30" s="38"/>
      <c r="BK30" s="28"/>
      <c r="BL30" s="28">
        <v>71</v>
      </c>
      <c r="BM30" s="28">
        <v>60</v>
      </c>
      <c r="BN30" s="28">
        <v>58</v>
      </c>
      <c r="BO30" s="38">
        <f t="shared" si="11"/>
        <v>62.74982672184867</v>
      </c>
      <c r="BP30" s="38">
        <f t="shared" si="12"/>
        <v>1254.9965344369734</v>
      </c>
      <c r="BQ30" s="37"/>
      <c r="BR30" s="43">
        <v>59.902850000000001</v>
      </c>
      <c r="BS30" s="43">
        <v>5597.3509999999997</v>
      </c>
      <c r="BT30" s="43">
        <v>46.797550000000001</v>
      </c>
      <c r="BU30" s="43">
        <v>11.29665</v>
      </c>
      <c r="BV30" s="43">
        <v>2.7556060000000002</v>
      </c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</row>
    <row r="31" spans="1:104" ht="15">
      <c r="A31" s="27" t="str">
        <f t="shared" si="0"/>
        <v>D3F_060420_pre</v>
      </c>
      <c r="B31" s="27" t="str">
        <f t="shared" si="1"/>
        <v>D3F_060420_pre</v>
      </c>
      <c r="C31" s="28" t="s">
        <v>70</v>
      </c>
      <c r="D31" s="28">
        <v>7.98</v>
      </c>
      <c r="E31" s="27">
        <v>43986</v>
      </c>
      <c r="F31" s="27" t="str">
        <f t="shared" si="27"/>
        <v>6/4_pre</v>
      </c>
      <c r="G31" s="28" t="str">
        <f t="shared" si="3"/>
        <v>pre</v>
      </c>
      <c r="H31" s="27" t="str">
        <f t="shared" si="4"/>
        <v>6/4_pre</v>
      </c>
      <c r="I31" s="28" t="s">
        <v>83</v>
      </c>
      <c r="J31" s="28" t="s">
        <v>72</v>
      </c>
      <c r="K31" s="29"/>
      <c r="L31" s="28">
        <v>3</v>
      </c>
      <c r="M31" s="30">
        <v>73.290547129011614</v>
      </c>
      <c r="N31" s="28" t="str">
        <f t="shared" ref="N31:N45" si="28">IF(NOT(ISBLANK(O31)), "Y", "")</f>
        <v>Y</v>
      </c>
      <c r="O31" s="29">
        <v>44377</v>
      </c>
      <c r="P31" s="28">
        <v>1</v>
      </c>
      <c r="Q31" s="28" t="s">
        <v>97</v>
      </c>
      <c r="R31" s="28">
        <v>2</v>
      </c>
      <c r="S31" s="28"/>
      <c r="T31" s="28"/>
      <c r="U31" s="31" t="s">
        <v>73</v>
      </c>
      <c r="V31" s="32">
        <v>79</v>
      </c>
      <c r="Y31" s="28">
        <v>0</v>
      </c>
      <c r="Z31" s="28">
        <v>3</v>
      </c>
      <c r="AB31" s="28">
        <v>14</v>
      </c>
      <c r="AD31" s="28" t="s">
        <v>75</v>
      </c>
      <c r="AE31" s="28" t="s">
        <v>85</v>
      </c>
      <c r="AF31" s="33">
        <v>0.34027777777777779</v>
      </c>
      <c r="AG31" s="28">
        <v>13.4</v>
      </c>
      <c r="AH31" s="28">
        <v>7.92</v>
      </c>
      <c r="AI31" s="28">
        <v>5.89</v>
      </c>
      <c r="AJ31" s="28">
        <v>82.52</v>
      </c>
      <c r="AK31" s="28">
        <v>0.01</v>
      </c>
      <c r="AL31" s="28">
        <v>0.04</v>
      </c>
      <c r="AM31" s="28">
        <v>1.167</v>
      </c>
      <c r="AN31" s="37"/>
      <c r="AO31" s="37"/>
      <c r="AP31" s="37"/>
      <c r="AQ31" s="37"/>
      <c r="AR31" s="37"/>
      <c r="AS31" s="37"/>
      <c r="AT31" s="37"/>
      <c r="AU31" s="37"/>
      <c r="AV31" s="37"/>
      <c r="AW31" s="36"/>
      <c r="AX31" s="37"/>
      <c r="AY31" s="37"/>
      <c r="AZ31" s="37"/>
      <c r="BA31" s="28"/>
      <c r="BB31" s="37"/>
      <c r="BC31" s="37"/>
      <c r="BD31" s="37"/>
      <c r="BE31" s="37"/>
      <c r="BF31" s="28">
        <v>0</v>
      </c>
      <c r="BG31" s="28">
        <v>26366</v>
      </c>
      <c r="BH31" s="28">
        <v>24501</v>
      </c>
      <c r="BI31" s="28">
        <v>26155</v>
      </c>
      <c r="BJ31" s="38">
        <f>GEOMEAN(BG31:BI31)</f>
        <v>25660.252612312001</v>
      </c>
      <c r="BK31" s="39">
        <f>BJ31*20</f>
        <v>513205.05224624003</v>
      </c>
      <c r="BL31" s="28">
        <v>18078</v>
      </c>
      <c r="BM31" s="28">
        <v>16898</v>
      </c>
      <c r="BN31" s="28">
        <v>16756</v>
      </c>
      <c r="BO31" s="38">
        <f t="shared" si="11"/>
        <v>17233.970551364098</v>
      </c>
      <c r="BP31" s="38">
        <f t="shared" si="12"/>
        <v>344679.41102728195</v>
      </c>
      <c r="BQ31" s="38">
        <f>ROUND(100*BO31/BJ31, 2)</f>
        <v>67.16</v>
      </c>
      <c r="BR31" s="43">
        <v>0.113437</v>
      </c>
      <c r="BS31" s="43">
        <v>20.673660000000002</v>
      </c>
      <c r="BT31" s="43">
        <v>110.38630000000001</v>
      </c>
      <c r="BU31" s="44"/>
      <c r="BV31" s="43">
        <v>6.0665999999999998E-2</v>
      </c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</row>
    <row r="32" spans="1:104" ht="15">
      <c r="A32" s="27" t="str">
        <f t="shared" si="0"/>
        <v>D3F_060420_post</v>
      </c>
      <c r="B32" s="27" t="str">
        <f t="shared" si="1"/>
        <v>D3F_060420_post</v>
      </c>
      <c r="C32" s="28" t="s">
        <v>70</v>
      </c>
      <c r="D32" s="28"/>
      <c r="E32" s="27">
        <v>43986</v>
      </c>
      <c r="F32" s="27" t="str">
        <f t="shared" si="27"/>
        <v>6/4_post</v>
      </c>
      <c r="G32" s="28" t="str">
        <f t="shared" si="3"/>
        <v>post</v>
      </c>
      <c r="H32" s="27" t="str">
        <f t="shared" si="4"/>
        <v>6/4_post</v>
      </c>
      <c r="I32" s="28" t="s">
        <v>83</v>
      </c>
      <c r="J32" s="28" t="s">
        <v>91</v>
      </c>
      <c r="K32" s="28"/>
      <c r="L32" s="28">
        <v>3</v>
      </c>
      <c r="M32" s="28"/>
      <c r="N32" s="28" t="str">
        <f t="shared" si="28"/>
        <v/>
      </c>
      <c r="O32" s="28"/>
      <c r="P32" s="28"/>
      <c r="Q32" s="28"/>
      <c r="R32" s="28"/>
      <c r="S32" s="28"/>
      <c r="T32" s="28"/>
      <c r="U32" s="31" t="s">
        <v>73</v>
      </c>
      <c r="V32" s="32">
        <v>79</v>
      </c>
      <c r="Y32" s="28">
        <v>10</v>
      </c>
      <c r="Z32" s="28">
        <v>3</v>
      </c>
      <c r="AB32" s="28">
        <v>0</v>
      </c>
      <c r="AD32" s="28" t="s">
        <v>75</v>
      </c>
      <c r="AE32" s="28" t="s">
        <v>85</v>
      </c>
      <c r="AF32" s="33">
        <v>0.6743055555555556</v>
      </c>
      <c r="AG32" s="28">
        <v>15.9</v>
      </c>
      <c r="AH32" s="28">
        <v>8.06</v>
      </c>
      <c r="AI32" s="28">
        <v>7.42</v>
      </c>
      <c r="AJ32" s="28">
        <v>70.75</v>
      </c>
      <c r="AK32" s="28">
        <v>0.39</v>
      </c>
      <c r="AL32" s="28">
        <v>0.15</v>
      </c>
      <c r="AN32" s="37"/>
      <c r="AO32" s="37"/>
      <c r="AP32" s="37"/>
      <c r="AQ32" s="37"/>
      <c r="AR32" s="37"/>
      <c r="AS32" s="37"/>
      <c r="AT32" s="37"/>
      <c r="AU32" s="37"/>
      <c r="AV32" s="37"/>
      <c r="AW32" s="36"/>
      <c r="AX32" s="37"/>
      <c r="AY32" s="37"/>
      <c r="AZ32" s="37"/>
      <c r="BA32" s="28"/>
      <c r="BB32" s="37"/>
      <c r="BC32" s="37"/>
      <c r="BD32" s="37"/>
      <c r="BE32" s="37"/>
      <c r="BG32" s="37"/>
      <c r="BH32" s="37"/>
      <c r="BI32" s="37"/>
      <c r="BJ32" s="38"/>
      <c r="BK32" s="28"/>
      <c r="BL32" s="28">
        <v>2522</v>
      </c>
      <c r="BM32" s="28">
        <v>2594</v>
      </c>
      <c r="BN32" s="28">
        <v>2448</v>
      </c>
      <c r="BO32" s="38">
        <f t="shared" si="11"/>
        <v>2520.6283844879513</v>
      </c>
      <c r="BP32" s="38">
        <f t="shared" si="12"/>
        <v>50412.567689759024</v>
      </c>
      <c r="BQ32" s="37"/>
      <c r="BR32" s="43">
        <v>0.82053500000000001</v>
      </c>
      <c r="BS32" s="43">
        <v>96.671530000000004</v>
      </c>
      <c r="BT32" s="43">
        <v>54.470300000000002</v>
      </c>
      <c r="BU32" s="43">
        <v>9.9864470000000001</v>
      </c>
      <c r="BV32" s="43">
        <v>0.25154700000000002</v>
      </c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</row>
    <row r="33" spans="1:104" ht="15">
      <c r="A33" s="27" t="str">
        <f t="shared" si="0"/>
        <v>D434_060420_pre</v>
      </c>
      <c r="B33" s="27" t="str">
        <f t="shared" si="1"/>
        <v>D434_060420_pre</v>
      </c>
      <c r="C33" s="28" t="s">
        <v>70</v>
      </c>
      <c r="D33" s="28" t="s">
        <v>86</v>
      </c>
      <c r="E33" s="27">
        <v>43986</v>
      </c>
      <c r="F33" s="27" t="str">
        <f t="shared" si="27"/>
        <v>6/4_pre</v>
      </c>
      <c r="G33" s="28" t="str">
        <f t="shared" si="3"/>
        <v>pre</v>
      </c>
      <c r="H33" s="27" t="str">
        <f t="shared" si="4"/>
        <v>6/4_pre</v>
      </c>
      <c r="I33" s="28" t="s">
        <v>87</v>
      </c>
      <c r="J33" s="28" t="s">
        <v>72</v>
      </c>
      <c r="K33" s="29"/>
      <c r="L33" s="28">
        <v>3</v>
      </c>
      <c r="M33" s="30">
        <v>73.290547129011614</v>
      </c>
      <c r="N33" s="28" t="str">
        <f t="shared" si="28"/>
        <v>Y</v>
      </c>
      <c r="O33" s="29">
        <v>44377</v>
      </c>
      <c r="P33" s="28">
        <v>1</v>
      </c>
      <c r="Q33" s="28" t="s">
        <v>97</v>
      </c>
      <c r="R33" s="28">
        <v>2</v>
      </c>
      <c r="S33" s="28"/>
      <c r="T33" s="28"/>
      <c r="U33" s="31" t="s">
        <v>73</v>
      </c>
      <c r="V33" s="32">
        <v>79</v>
      </c>
      <c r="Y33" s="28">
        <v>0</v>
      </c>
      <c r="Z33" s="28">
        <v>4</v>
      </c>
      <c r="AB33" s="28">
        <v>14</v>
      </c>
      <c r="AD33" s="28" t="s">
        <v>75</v>
      </c>
      <c r="AE33" s="28" t="s">
        <v>76</v>
      </c>
      <c r="AF33" s="33">
        <v>0.34861111111111109</v>
      </c>
      <c r="AG33" s="28">
        <v>24.2</v>
      </c>
      <c r="AH33" s="28">
        <v>9.08</v>
      </c>
      <c r="AI33" s="28">
        <v>9.19</v>
      </c>
      <c r="AJ33" s="28">
        <v>83.92</v>
      </c>
      <c r="AK33" s="28">
        <v>1</v>
      </c>
      <c r="AL33" s="28">
        <v>0.05</v>
      </c>
      <c r="AM33" s="28">
        <v>1.222</v>
      </c>
      <c r="AN33" s="37"/>
      <c r="AO33" s="37"/>
      <c r="AP33" s="37"/>
      <c r="AQ33" s="37"/>
      <c r="AR33" s="37"/>
      <c r="AS33" s="37"/>
      <c r="AT33" s="37"/>
      <c r="AU33" s="37"/>
      <c r="AV33" s="37"/>
      <c r="AW33" s="36"/>
      <c r="AX33" s="37"/>
      <c r="AY33" s="37"/>
      <c r="AZ33" s="37"/>
      <c r="BA33" s="28"/>
      <c r="BB33" s="37"/>
      <c r="BC33" s="37"/>
      <c r="BD33" s="37"/>
      <c r="BE33" s="37"/>
      <c r="BG33" s="28">
        <v>275</v>
      </c>
      <c r="BH33" s="28">
        <v>261</v>
      </c>
      <c r="BI33" s="28">
        <v>308</v>
      </c>
      <c r="BJ33" s="38">
        <f>GEOMEAN(BG33:BI33)</f>
        <v>280.65619904678476</v>
      </c>
      <c r="BK33" s="39">
        <f>BJ33*20</f>
        <v>5613.1239809356957</v>
      </c>
      <c r="BL33" s="28">
        <v>120</v>
      </c>
      <c r="BM33" s="28">
        <v>109</v>
      </c>
      <c r="BN33" s="28">
        <v>108</v>
      </c>
      <c r="BO33" s="38">
        <f t="shared" si="11"/>
        <v>112.20455813790878</v>
      </c>
      <c r="BP33" s="38">
        <f t="shared" si="12"/>
        <v>2244.0911627581754</v>
      </c>
      <c r="BQ33" s="38">
        <f>ROUND(100*BO33/BJ33, 2)</f>
        <v>39.979999999999997</v>
      </c>
      <c r="BR33" s="43">
        <v>9.7433000000000006E-2</v>
      </c>
      <c r="BS33" s="43">
        <v>20.898420000000002</v>
      </c>
      <c r="BT33" s="43">
        <v>28.107199999999999</v>
      </c>
      <c r="BU33" s="43">
        <v>31.5352</v>
      </c>
      <c r="BV33" s="43">
        <v>6.601642</v>
      </c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</row>
    <row r="34" spans="1:104" ht="15">
      <c r="A34" s="27" t="str">
        <f t="shared" si="0"/>
        <v>D434_060420_post</v>
      </c>
      <c r="B34" s="27" t="str">
        <f t="shared" si="1"/>
        <v>D434_060420_post</v>
      </c>
      <c r="C34" s="28" t="s">
        <v>70</v>
      </c>
      <c r="D34" s="28"/>
      <c r="E34" s="27">
        <v>43986</v>
      </c>
      <c r="F34" s="27" t="str">
        <f t="shared" si="27"/>
        <v>6/4_post</v>
      </c>
      <c r="G34" s="28" t="str">
        <f t="shared" si="3"/>
        <v>post</v>
      </c>
      <c r="H34" s="27" t="str">
        <f t="shared" si="4"/>
        <v>6/4_post</v>
      </c>
      <c r="I34" s="28" t="s">
        <v>87</v>
      </c>
      <c r="J34" s="28" t="s">
        <v>91</v>
      </c>
      <c r="K34" s="28"/>
      <c r="L34" s="28">
        <v>3</v>
      </c>
      <c r="M34" s="28"/>
      <c r="N34" s="28" t="str">
        <f t="shared" si="28"/>
        <v/>
      </c>
      <c r="O34" s="28"/>
      <c r="P34" s="28"/>
      <c r="Q34" s="28"/>
      <c r="R34" s="28"/>
      <c r="S34" s="28"/>
      <c r="T34" s="28"/>
      <c r="U34" s="31" t="s">
        <v>73</v>
      </c>
      <c r="V34" s="32">
        <v>79</v>
      </c>
      <c r="Y34" s="28">
        <v>10</v>
      </c>
      <c r="Z34" s="28">
        <v>4</v>
      </c>
      <c r="AB34" s="28">
        <v>0</v>
      </c>
      <c r="AD34" s="28" t="s">
        <v>75</v>
      </c>
      <c r="AE34" s="28" t="s">
        <v>76</v>
      </c>
      <c r="AF34" s="33">
        <v>0.67708333333333337</v>
      </c>
      <c r="AG34" s="28">
        <v>25.1</v>
      </c>
      <c r="AH34" s="28">
        <v>9.39</v>
      </c>
      <c r="AI34" s="28">
        <v>9.41</v>
      </c>
      <c r="AJ34" s="28">
        <v>81.64</v>
      </c>
      <c r="AK34" s="28">
        <v>2.5</v>
      </c>
      <c r="AL34" s="28">
        <v>0.44</v>
      </c>
      <c r="AN34" s="37"/>
      <c r="AO34" s="37"/>
      <c r="AP34" s="37"/>
      <c r="AQ34" s="37"/>
      <c r="AR34" s="37"/>
      <c r="AS34" s="37"/>
      <c r="AT34" s="37"/>
      <c r="AU34" s="37"/>
      <c r="AV34" s="37"/>
      <c r="AW34" s="36"/>
      <c r="AX34" s="37"/>
      <c r="AY34" s="37"/>
      <c r="AZ34" s="37"/>
      <c r="BA34" s="28"/>
      <c r="BB34" s="37"/>
      <c r="BC34" s="37"/>
      <c r="BD34" s="37"/>
      <c r="BE34" s="37"/>
      <c r="BG34" s="37"/>
      <c r="BH34" s="37"/>
      <c r="BI34" s="37"/>
      <c r="BJ34" s="38"/>
      <c r="BK34" s="28"/>
      <c r="BL34" s="28">
        <v>35</v>
      </c>
      <c r="BM34" s="28">
        <v>28</v>
      </c>
      <c r="BN34" s="28">
        <v>31</v>
      </c>
      <c r="BO34" s="38">
        <f t="shared" si="11"/>
        <v>31.202969254996624</v>
      </c>
      <c r="BP34" s="38">
        <f t="shared" si="12"/>
        <v>624.05938509993246</v>
      </c>
      <c r="BQ34" s="37"/>
      <c r="BR34" s="43">
        <v>0.13222700000000001</v>
      </c>
      <c r="BS34" s="43">
        <v>19.47936</v>
      </c>
      <c r="BT34" s="43">
        <v>22.893190000000001</v>
      </c>
      <c r="BU34" s="43">
        <v>7.4405239999999999</v>
      </c>
      <c r="BV34" s="43">
        <v>1.963422</v>
      </c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</row>
    <row r="35" spans="1:104" ht="15">
      <c r="A35" s="27" t="str">
        <f t="shared" si="0"/>
        <v>D5B_060420_pre</v>
      </c>
      <c r="B35" s="27" t="str">
        <f t="shared" si="1"/>
        <v>D5B_060420_pre</v>
      </c>
      <c r="C35" s="28" t="s">
        <v>70</v>
      </c>
      <c r="D35" s="28" t="s">
        <v>86</v>
      </c>
      <c r="E35" s="27">
        <v>43986</v>
      </c>
      <c r="F35" s="27" t="str">
        <f t="shared" si="27"/>
        <v>6/4_pre</v>
      </c>
      <c r="G35" s="28" t="str">
        <f t="shared" si="3"/>
        <v>pre</v>
      </c>
      <c r="H35" s="27" t="str">
        <f t="shared" si="4"/>
        <v>6/4_pre</v>
      </c>
      <c r="I35" s="28" t="s">
        <v>89</v>
      </c>
      <c r="J35" s="28" t="s">
        <v>72</v>
      </c>
      <c r="K35" s="29"/>
      <c r="L35" s="28">
        <v>3</v>
      </c>
      <c r="M35" s="30">
        <v>73.290547129011614</v>
      </c>
      <c r="N35" s="28" t="str">
        <f t="shared" si="28"/>
        <v>Y</v>
      </c>
      <c r="O35" s="29">
        <v>44377</v>
      </c>
      <c r="P35" s="28">
        <v>1</v>
      </c>
      <c r="Q35" s="28" t="s">
        <v>97</v>
      </c>
      <c r="R35" s="28">
        <v>2</v>
      </c>
      <c r="S35" s="28"/>
      <c r="T35" s="28"/>
      <c r="U35" s="31" t="s">
        <v>73</v>
      </c>
      <c r="V35" s="32">
        <v>79</v>
      </c>
      <c r="Y35" s="28">
        <v>0</v>
      </c>
      <c r="Z35" s="28">
        <v>5</v>
      </c>
      <c r="AB35" s="28">
        <v>14</v>
      </c>
      <c r="AD35" s="28" t="s">
        <v>80</v>
      </c>
      <c r="AE35" s="28" t="s">
        <v>81</v>
      </c>
      <c r="AF35" s="33">
        <v>0.38611111111111113</v>
      </c>
      <c r="AG35" s="28">
        <v>24.2</v>
      </c>
      <c r="AH35" s="28">
        <v>9.2899999999999991</v>
      </c>
      <c r="AI35" s="28">
        <v>9.09</v>
      </c>
      <c r="AJ35" s="28">
        <v>73.38</v>
      </c>
      <c r="AK35" s="28">
        <v>0.44</v>
      </c>
      <c r="AL35" s="28">
        <v>0.04</v>
      </c>
      <c r="AM35" s="28">
        <v>1.349</v>
      </c>
      <c r="AN35" s="37"/>
      <c r="AO35" s="37"/>
      <c r="AP35" s="37"/>
      <c r="AQ35" s="37"/>
      <c r="AR35" s="37"/>
      <c r="AS35" s="37"/>
      <c r="AT35" s="37"/>
      <c r="AU35" s="37"/>
      <c r="AV35" s="37"/>
      <c r="AW35" s="36"/>
      <c r="AX35" s="37"/>
      <c r="AY35" s="37"/>
      <c r="AZ35" s="37"/>
      <c r="BA35" s="28"/>
      <c r="BB35" s="37"/>
      <c r="BC35" s="37"/>
      <c r="BD35" s="37"/>
      <c r="BE35" s="37"/>
      <c r="BG35" s="28">
        <v>156</v>
      </c>
      <c r="BH35" s="28">
        <v>155</v>
      </c>
      <c r="BI35" s="28">
        <v>123</v>
      </c>
      <c r="BJ35" s="38">
        <f>GEOMEAN(BG35:BI35)</f>
        <v>143.8093541913106</v>
      </c>
      <c r="BK35" s="39">
        <f>BJ35*20</f>
        <v>2876.1870838262121</v>
      </c>
      <c r="BL35" s="28">
        <v>71</v>
      </c>
      <c r="BM35" s="28">
        <v>76</v>
      </c>
      <c r="BN35" s="28">
        <v>64</v>
      </c>
      <c r="BO35" s="38">
        <f t="shared" si="11"/>
        <v>70.159093924426358</v>
      </c>
      <c r="BP35" s="38">
        <f t="shared" si="12"/>
        <v>1403.1818784885272</v>
      </c>
      <c r="BQ35" s="38">
        <f>ROUND(100*BO35/BJ35, 2)</f>
        <v>48.79</v>
      </c>
      <c r="BR35" s="43">
        <v>0.27072099999999999</v>
      </c>
      <c r="BS35" s="43">
        <v>18.561060000000001</v>
      </c>
      <c r="BT35" s="43">
        <v>13.03622</v>
      </c>
      <c r="BU35" s="43">
        <v>6.961125</v>
      </c>
      <c r="BV35" s="43">
        <v>0.540265</v>
      </c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</row>
    <row r="36" spans="1:104" ht="15">
      <c r="A36" s="27" t="str">
        <f t="shared" si="0"/>
        <v>D5B_060420_post</v>
      </c>
      <c r="B36" s="27" t="str">
        <f t="shared" si="1"/>
        <v>D5B_060420_post</v>
      </c>
      <c r="C36" s="28" t="s">
        <v>70</v>
      </c>
      <c r="D36" s="28" t="s">
        <v>86</v>
      </c>
      <c r="E36" s="27">
        <v>43986</v>
      </c>
      <c r="F36" s="27" t="str">
        <f t="shared" si="27"/>
        <v>6/4_post</v>
      </c>
      <c r="G36" s="28" t="str">
        <f t="shared" si="3"/>
        <v>post</v>
      </c>
      <c r="H36" s="27" t="str">
        <f t="shared" si="4"/>
        <v>6/4_post</v>
      </c>
      <c r="I36" s="28" t="s">
        <v>89</v>
      </c>
      <c r="J36" s="28" t="s">
        <v>91</v>
      </c>
      <c r="K36" s="29"/>
      <c r="L36" s="28">
        <v>3</v>
      </c>
      <c r="M36" s="29"/>
      <c r="N36" s="28" t="str">
        <f t="shared" si="28"/>
        <v>Y</v>
      </c>
      <c r="O36" s="29">
        <v>44389</v>
      </c>
      <c r="P36" s="28">
        <v>1</v>
      </c>
      <c r="Q36" s="28" t="s">
        <v>97</v>
      </c>
      <c r="R36" s="28">
        <v>2</v>
      </c>
      <c r="S36" s="28"/>
      <c r="T36" s="28"/>
      <c r="U36" s="31" t="s">
        <v>73</v>
      </c>
      <c r="V36" s="32">
        <v>79</v>
      </c>
      <c r="Y36" s="28">
        <v>10</v>
      </c>
      <c r="Z36" s="28">
        <v>5</v>
      </c>
      <c r="AB36" s="28">
        <v>0</v>
      </c>
      <c r="AD36" s="28" t="s">
        <v>80</v>
      </c>
      <c r="AE36" s="28" t="s">
        <v>81</v>
      </c>
      <c r="AF36" s="33">
        <v>0.6875</v>
      </c>
      <c r="AG36" s="28">
        <v>29.9</v>
      </c>
      <c r="AH36" s="28">
        <v>9.25</v>
      </c>
      <c r="AI36" s="28">
        <v>8.11</v>
      </c>
      <c r="AJ36" s="28">
        <v>82.57</v>
      </c>
      <c r="AK36" s="28">
        <v>2.2000000000000002</v>
      </c>
      <c r="AL36" s="28">
        <v>0.17</v>
      </c>
      <c r="AM36" s="28">
        <v>1.296</v>
      </c>
      <c r="AN36" s="37"/>
      <c r="AO36" s="37"/>
      <c r="AP36" s="37"/>
      <c r="AQ36" s="37"/>
      <c r="AR36" s="37"/>
      <c r="AS36" s="37"/>
      <c r="AT36" s="37"/>
      <c r="AU36" s="37"/>
      <c r="AV36" s="37"/>
      <c r="AW36" s="36"/>
      <c r="AX36" s="37"/>
      <c r="AY36" s="37"/>
      <c r="AZ36" s="37"/>
      <c r="BA36" s="28"/>
      <c r="BB36" s="37"/>
      <c r="BC36" s="37"/>
      <c r="BD36" s="37"/>
      <c r="BE36" s="37"/>
      <c r="BF36" s="28">
        <v>0</v>
      </c>
      <c r="BG36" s="37"/>
      <c r="BH36" s="37"/>
      <c r="BI36" s="37"/>
      <c r="BJ36" s="38"/>
      <c r="BK36" s="28"/>
      <c r="BL36" s="28">
        <v>29</v>
      </c>
      <c r="BM36" s="28">
        <v>52</v>
      </c>
      <c r="BN36" s="28">
        <v>40</v>
      </c>
      <c r="BO36" s="38">
        <f t="shared" si="11"/>
        <v>39.218150694799093</v>
      </c>
      <c r="BP36" s="38">
        <f t="shared" si="12"/>
        <v>784.36301389598179</v>
      </c>
      <c r="BQ36" s="37"/>
      <c r="BR36" s="43">
        <v>0.103696</v>
      </c>
      <c r="BS36" s="43">
        <v>24.18552</v>
      </c>
      <c r="BT36" s="43">
        <v>18.535789999999999</v>
      </c>
      <c r="BU36" s="43">
        <v>2.9587530000000002</v>
      </c>
      <c r="BV36" s="43">
        <v>2.113953</v>
      </c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</row>
    <row r="37" spans="1:104" ht="15">
      <c r="A37" s="27" t="str">
        <f t="shared" si="0"/>
        <v>D641_060420_pre</v>
      </c>
      <c r="B37" s="27" t="str">
        <f t="shared" si="1"/>
        <v>D641_060420_pre</v>
      </c>
      <c r="C37" s="28" t="s">
        <v>70</v>
      </c>
      <c r="D37" s="28">
        <v>3.79</v>
      </c>
      <c r="E37" s="27">
        <v>43986</v>
      </c>
      <c r="F37" s="27" t="str">
        <f t="shared" si="27"/>
        <v>6/4_pre</v>
      </c>
      <c r="G37" s="28" t="str">
        <f t="shared" si="3"/>
        <v>pre</v>
      </c>
      <c r="H37" s="27" t="str">
        <f t="shared" si="4"/>
        <v>6/4_pre</v>
      </c>
      <c r="I37" s="28" t="s">
        <v>90</v>
      </c>
      <c r="J37" s="28" t="s">
        <v>72</v>
      </c>
      <c r="K37" s="29"/>
      <c r="L37" s="28">
        <v>3</v>
      </c>
      <c r="M37" s="30">
        <v>73.290547129011614</v>
      </c>
      <c r="N37" s="28" t="str">
        <f t="shared" si="28"/>
        <v>Y</v>
      </c>
      <c r="O37" s="29">
        <v>44377</v>
      </c>
      <c r="P37" s="28">
        <v>1</v>
      </c>
      <c r="Q37" s="28" t="s">
        <v>97</v>
      </c>
      <c r="R37" s="28">
        <v>2</v>
      </c>
      <c r="S37" s="28"/>
      <c r="T37" s="28"/>
      <c r="U37" s="31" t="s">
        <v>73</v>
      </c>
      <c r="V37" s="32">
        <v>79</v>
      </c>
      <c r="Y37" s="28">
        <v>0</v>
      </c>
      <c r="Z37" s="28">
        <v>6</v>
      </c>
      <c r="AB37" s="28">
        <v>14</v>
      </c>
      <c r="AD37" s="28" t="s">
        <v>75</v>
      </c>
      <c r="AE37" s="28" t="s">
        <v>76</v>
      </c>
      <c r="AF37" s="33">
        <v>0.37430555555555556</v>
      </c>
      <c r="AG37" s="28">
        <v>22.4</v>
      </c>
      <c r="AH37" s="28">
        <v>9.1999999999999993</v>
      </c>
      <c r="AI37" s="28">
        <v>8.5</v>
      </c>
      <c r="AJ37" s="28">
        <v>69.37</v>
      </c>
      <c r="AK37" s="28">
        <v>0.32</v>
      </c>
      <c r="AL37" s="28">
        <v>0.02</v>
      </c>
      <c r="AM37" s="28">
        <v>1.2529999999999999</v>
      </c>
      <c r="AN37" s="37"/>
      <c r="AO37" s="37"/>
      <c r="AP37" s="37"/>
      <c r="AQ37" s="37"/>
      <c r="AR37" s="37"/>
      <c r="AS37" s="37"/>
      <c r="AT37" s="37"/>
      <c r="AU37" s="37"/>
      <c r="AV37" s="37"/>
      <c r="AW37" s="36">
        <v>0</v>
      </c>
      <c r="AX37" s="28">
        <v>0.64190000000000003</v>
      </c>
      <c r="AY37" s="28">
        <v>0.29160000000000003</v>
      </c>
      <c r="AZ37" s="28">
        <v>0.27610000000000001</v>
      </c>
      <c r="BA37" s="28">
        <f t="shared" ref="BA37:BA38" si="29">AVERAGE(AX37:AZ37)</f>
        <v>0.4032</v>
      </c>
      <c r="BB37" s="28">
        <v>0.82920000000000005</v>
      </c>
      <c r="BC37" s="28">
        <v>0.83579999999999999</v>
      </c>
      <c r="BD37" s="28">
        <v>0.87439999999999996</v>
      </c>
      <c r="BE37" s="37">
        <f t="shared" ref="BE37:BE53" si="30">AVERAGE(BB37:BD37)</f>
        <v>0.8464666666666667</v>
      </c>
      <c r="BG37" s="28">
        <v>17868</v>
      </c>
      <c r="BH37" s="28">
        <v>18495</v>
      </c>
      <c r="BI37" s="28">
        <v>18049</v>
      </c>
      <c r="BJ37" s="38">
        <f t="shared" ref="BJ37:BJ39" si="31">GEOMEAN(BG37:BI37)</f>
        <v>18135.42794360681</v>
      </c>
      <c r="BK37" s="39">
        <f t="shared" ref="BK37:BK39" si="32">BJ37*20</f>
        <v>362708.55887213617</v>
      </c>
      <c r="BL37" s="28">
        <v>9883</v>
      </c>
      <c r="BM37" s="28">
        <v>9881</v>
      </c>
      <c r="BN37" s="28">
        <v>9928</v>
      </c>
      <c r="BO37" s="38">
        <f t="shared" si="11"/>
        <v>9897.3095690318551</v>
      </c>
      <c r="BP37" s="38">
        <f t="shared" si="12"/>
        <v>197946.19138063712</v>
      </c>
      <c r="BQ37" s="38">
        <f t="shared" ref="BQ37:BQ39" si="33">ROUND(100*BO37/BJ37, 2)</f>
        <v>54.57</v>
      </c>
      <c r="BR37" s="43">
        <v>8.2813999999999999E-2</v>
      </c>
      <c r="BS37" s="43">
        <v>12.826219999999999</v>
      </c>
      <c r="BT37" s="43">
        <v>35.254890000000003</v>
      </c>
      <c r="BU37" s="43">
        <v>16.338850000000001</v>
      </c>
      <c r="BV37" s="43">
        <v>2.8516460000000001</v>
      </c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</row>
    <row r="38" spans="1:104" ht="15">
      <c r="A38" s="27" t="str">
        <f t="shared" si="0"/>
        <v>D641_060420_post</v>
      </c>
      <c r="B38" s="27" t="str">
        <f t="shared" si="1"/>
        <v>D641_060420_post</v>
      </c>
      <c r="C38" s="28" t="s">
        <v>70</v>
      </c>
      <c r="D38" s="28"/>
      <c r="E38" s="27">
        <v>43986</v>
      </c>
      <c r="F38" s="27" t="str">
        <f t="shared" si="27"/>
        <v>6/4_post</v>
      </c>
      <c r="G38" s="28" t="str">
        <f t="shared" si="3"/>
        <v>post</v>
      </c>
      <c r="H38" s="27" t="str">
        <f t="shared" si="4"/>
        <v>6/4_post</v>
      </c>
      <c r="I38" s="28" t="s">
        <v>90</v>
      </c>
      <c r="J38" s="28" t="s">
        <v>91</v>
      </c>
      <c r="K38" s="28"/>
      <c r="L38" s="28">
        <v>3</v>
      </c>
      <c r="M38" s="28"/>
      <c r="N38" s="28" t="str">
        <f t="shared" si="28"/>
        <v/>
      </c>
      <c r="O38" s="28"/>
      <c r="P38" s="28"/>
      <c r="Q38" s="28"/>
      <c r="R38" s="28"/>
      <c r="S38" s="28"/>
      <c r="T38" s="28"/>
      <c r="U38" s="31" t="s">
        <v>73</v>
      </c>
      <c r="V38" s="32">
        <v>79</v>
      </c>
      <c r="Y38" s="28">
        <v>10</v>
      </c>
      <c r="Z38" s="28">
        <v>6</v>
      </c>
      <c r="AB38" s="28">
        <v>0</v>
      </c>
      <c r="AD38" s="28" t="s">
        <v>75</v>
      </c>
      <c r="AE38" s="28" t="s">
        <v>76</v>
      </c>
      <c r="AF38" s="33">
        <v>0.69513888888888886</v>
      </c>
      <c r="AG38" s="28">
        <v>24</v>
      </c>
      <c r="AH38" s="28">
        <v>9.34</v>
      </c>
      <c r="AI38" s="28">
        <v>8.8800000000000008</v>
      </c>
      <c r="AJ38" s="28">
        <v>73.400000000000006</v>
      </c>
      <c r="AK38" s="28">
        <v>2.6</v>
      </c>
      <c r="AL38" s="28">
        <v>0.1</v>
      </c>
      <c r="AN38" s="37"/>
      <c r="AO38" s="37"/>
      <c r="AP38" s="37"/>
      <c r="AQ38" s="37"/>
      <c r="AR38" s="37"/>
      <c r="AS38" s="37"/>
      <c r="AT38" s="37"/>
      <c r="AU38" s="37"/>
      <c r="AV38" s="37"/>
      <c r="AW38" s="36">
        <v>0</v>
      </c>
      <c r="AX38" s="28">
        <v>0.56110000000000004</v>
      </c>
      <c r="AY38" s="28">
        <v>0.56679999999999997</v>
      </c>
      <c r="AZ38" s="28">
        <v>0.56840000000000002</v>
      </c>
      <c r="BA38" s="28">
        <f t="shared" si="29"/>
        <v>0.56543333333333334</v>
      </c>
      <c r="BB38" s="28">
        <v>0.74509999999999998</v>
      </c>
      <c r="BC38" s="28">
        <v>0.75480000000000003</v>
      </c>
      <c r="BD38" s="28">
        <v>0.7681</v>
      </c>
      <c r="BE38" s="37">
        <f t="shared" si="30"/>
        <v>0.75599999999999989</v>
      </c>
      <c r="BG38" s="28">
        <v>312</v>
      </c>
      <c r="BH38" s="28">
        <v>258</v>
      </c>
      <c r="BI38" s="28">
        <v>271</v>
      </c>
      <c r="BJ38" s="38">
        <f t="shared" si="31"/>
        <v>279.41380765048018</v>
      </c>
      <c r="BK38" s="39">
        <f t="shared" si="32"/>
        <v>5588.2761530096031</v>
      </c>
      <c r="BL38" s="28">
        <v>53</v>
      </c>
      <c r="BM38" s="28">
        <v>44</v>
      </c>
      <c r="BN38" s="28">
        <v>44</v>
      </c>
      <c r="BO38" s="38">
        <f t="shared" si="11"/>
        <v>46.815939246533937</v>
      </c>
      <c r="BP38" s="38">
        <f t="shared" si="12"/>
        <v>936.3187849306787</v>
      </c>
      <c r="BQ38" s="38">
        <f t="shared" si="33"/>
        <v>16.760000000000002</v>
      </c>
      <c r="BR38" s="43">
        <v>0.53309799999999996</v>
      </c>
      <c r="BS38" s="43">
        <v>11.389290000000001</v>
      </c>
      <c r="BT38" s="43">
        <v>12.08882</v>
      </c>
      <c r="BU38" s="43">
        <v>3.5512190000000001</v>
      </c>
      <c r="BV38" s="43">
        <v>1.1345050000000001</v>
      </c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</row>
    <row r="39" spans="1:104" ht="15">
      <c r="A39" s="27" t="str">
        <f t="shared" si="0"/>
        <v>D6F_060420_pre</v>
      </c>
      <c r="B39" s="27" t="str">
        <f t="shared" si="1"/>
        <v>D6F_060420_pre</v>
      </c>
      <c r="C39" s="28" t="s">
        <v>70</v>
      </c>
      <c r="D39" s="28">
        <v>4.3</v>
      </c>
      <c r="E39" s="27">
        <v>43986</v>
      </c>
      <c r="F39" s="27" t="str">
        <f t="shared" si="27"/>
        <v>6/4_pre</v>
      </c>
      <c r="G39" s="28" t="str">
        <f t="shared" si="3"/>
        <v>pre</v>
      </c>
      <c r="H39" s="27" t="str">
        <f t="shared" si="4"/>
        <v>6/4_pre</v>
      </c>
      <c r="I39" s="28" t="s">
        <v>92</v>
      </c>
      <c r="J39" s="28" t="s">
        <v>72</v>
      </c>
      <c r="K39" s="29"/>
      <c r="L39" s="28">
        <v>3</v>
      </c>
      <c r="M39" s="30">
        <v>73.290547129011614</v>
      </c>
      <c r="N39" s="28" t="str">
        <f t="shared" si="28"/>
        <v>Y</v>
      </c>
      <c r="O39" s="29">
        <v>44377</v>
      </c>
      <c r="P39" s="28">
        <v>1</v>
      </c>
      <c r="Q39" s="28" t="s">
        <v>97</v>
      </c>
      <c r="R39" s="28">
        <v>2</v>
      </c>
      <c r="S39" s="28"/>
      <c r="T39" s="28"/>
      <c r="U39" s="31" t="s">
        <v>73</v>
      </c>
      <c r="V39" s="32">
        <v>79</v>
      </c>
      <c r="Y39" s="28">
        <v>0</v>
      </c>
      <c r="Z39" s="28">
        <v>6</v>
      </c>
      <c r="AB39" s="28">
        <v>14</v>
      </c>
      <c r="AD39" s="28" t="s">
        <v>75</v>
      </c>
      <c r="AE39" s="28" t="s">
        <v>85</v>
      </c>
      <c r="AF39" s="33">
        <v>0.3576388888888889</v>
      </c>
      <c r="AG39" s="28">
        <v>22.7</v>
      </c>
      <c r="AH39" s="28">
        <v>7.67</v>
      </c>
      <c r="AI39" s="28">
        <v>4.0999999999999996</v>
      </c>
      <c r="AJ39" s="28">
        <v>89.45</v>
      </c>
      <c r="AK39" s="28">
        <v>0</v>
      </c>
      <c r="AL39" s="28">
        <v>0.02</v>
      </c>
      <c r="AM39" s="28">
        <v>0.87439999999999996</v>
      </c>
      <c r="AN39" s="37"/>
      <c r="AO39" s="37"/>
      <c r="AP39" s="37"/>
      <c r="AQ39" s="37"/>
      <c r="AR39" s="37"/>
      <c r="AS39" s="37"/>
      <c r="AT39" s="37"/>
      <c r="AU39" s="37"/>
      <c r="AV39" s="37"/>
      <c r="AW39" s="36">
        <v>0</v>
      </c>
      <c r="AX39" s="37"/>
      <c r="AY39" s="37"/>
      <c r="AZ39" s="37"/>
      <c r="BA39" s="28">
        <v>0</v>
      </c>
      <c r="BB39" s="28">
        <v>1.7487999999999999</v>
      </c>
      <c r="BC39" s="28">
        <v>1.7650999999999999</v>
      </c>
      <c r="BD39" s="28">
        <v>1.7605999999999999</v>
      </c>
      <c r="BE39" s="37">
        <f t="shared" si="30"/>
        <v>1.7581666666666667</v>
      </c>
      <c r="BG39" s="28">
        <v>11372</v>
      </c>
      <c r="BH39" s="28">
        <v>10196</v>
      </c>
      <c r="BI39" s="28">
        <v>10390</v>
      </c>
      <c r="BJ39" s="38">
        <f t="shared" si="31"/>
        <v>10640.468289732768</v>
      </c>
      <c r="BK39" s="39">
        <f t="shared" si="32"/>
        <v>212809.36579465534</v>
      </c>
      <c r="BL39" s="28">
        <v>6785</v>
      </c>
      <c r="BM39" s="28">
        <v>7200</v>
      </c>
      <c r="BN39" s="28">
        <v>7373</v>
      </c>
      <c r="BO39" s="38">
        <f t="shared" si="11"/>
        <v>7115.0102069275927</v>
      </c>
      <c r="BP39" s="38">
        <f t="shared" si="12"/>
        <v>142300.20413855184</v>
      </c>
      <c r="BQ39" s="38">
        <f t="shared" si="33"/>
        <v>66.87</v>
      </c>
      <c r="BR39" s="43">
        <v>0.24984400000000001</v>
      </c>
      <c r="BS39" s="43">
        <v>13.61187</v>
      </c>
      <c r="BT39" s="43">
        <v>48.8429</v>
      </c>
      <c r="BU39" s="43">
        <v>137.7458</v>
      </c>
      <c r="BV39" s="43">
        <v>0.539852</v>
      </c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</row>
    <row r="40" spans="1:104" ht="15">
      <c r="A40" s="27" t="str">
        <f t="shared" si="0"/>
        <v>D6F_060420_post</v>
      </c>
      <c r="B40" s="27" t="str">
        <f t="shared" si="1"/>
        <v>D6F_060420_post</v>
      </c>
      <c r="C40" s="28" t="s">
        <v>70</v>
      </c>
      <c r="D40" s="28"/>
      <c r="E40" s="27">
        <v>43986</v>
      </c>
      <c r="F40" s="27" t="str">
        <f t="shared" si="27"/>
        <v>6/4_post</v>
      </c>
      <c r="G40" s="28" t="str">
        <f t="shared" si="3"/>
        <v>post</v>
      </c>
      <c r="H40" s="27" t="str">
        <f t="shared" si="4"/>
        <v>6/4_post</v>
      </c>
      <c r="I40" s="28" t="s">
        <v>92</v>
      </c>
      <c r="J40" s="28" t="s">
        <v>91</v>
      </c>
      <c r="K40" s="28"/>
      <c r="L40" s="28">
        <v>3</v>
      </c>
      <c r="M40" s="28"/>
      <c r="N40" s="28" t="str">
        <f t="shared" si="28"/>
        <v/>
      </c>
      <c r="O40" s="28"/>
      <c r="P40" s="28"/>
      <c r="Q40" s="28"/>
      <c r="R40" s="28"/>
      <c r="S40" s="28"/>
      <c r="T40" s="28"/>
      <c r="U40" s="31" t="s">
        <v>73</v>
      </c>
      <c r="V40" s="32">
        <v>79</v>
      </c>
      <c r="Y40" s="28">
        <v>10</v>
      </c>
      <c r="Z40" s="28">
        <v>6</v>
      </c>
      <c r="AB40" s="28">
        <v>0</v>
      </c>
      <c r="AD40" s="28" t="s">
        <v>75</v>
      </c>
      <c r="AE40" s="28" t="s">
        <v>85</v>
      </c>
      <c r="AF40" s="33">
        <v>0.72291666666666665</v>
      </c>
      <c r="AG40" s="28">
        <v>23</v>
      </c>
      <c r="AH40" s="28">
        <v>7.84</v>
      </c>
      <c r="AI40" s="28">
        <v>6.04</v>
      </c>
      <c r="AJ40" s="45">
        <v>73.459999999999994</v>
      </c>
      <c r="AK40" s="28">
        <v>0</v>
      </c>
      <c r="AL40" s="28">
        <v>0</v>
      </c>
      <c r="AN40" s="37"/>
      <c r="AO40" s="37"/>
      <c r="AP40" s="37"/>
      <c r="AQ40" s="37"/>
      <c r="AR40" s="37"/>
      <c r="AS40" s="37"/>
      <c r="AT40" s="37"/>
      <c r="AU40" s="37"/>
      <c r="AV40" s="37"/>
      <c r="AW40" s="36">
        <v>0</v>
      </c>
      <c r="AX40" s="37"/>
      <c r="AY40" s="37"/>
      <c r="AZ40" s="37"/>
      <c r="BA40" s="28">
        <v>0</v>
      </c>
      <c r="BB40" s="28">
        <v>2.0032999999999999</v>
      </c>
      <c r="BC40" s="28">
        <v>1.9771000000000001</v>
      </c>
      <c r="BD40" s="28">
        <v>1.9721</v>
      </c>
      <c r="BE40" s="37">
        <f t="shared" si="30"/>
        <v>1.9841666666666666</v>
      </c>
      <c r="BG40" s="37"/>
      <c r="BH40" s="37"/>
      <c r="BI40" s="37"/>
      <c r="BJ40" s="38"/>
      <c r="BK40" s="28"/>
      <c r="BL40" s="28">
        <v>992</v>
      </c>
      <c r="BM40" s="28">
        <v>1011</v>
      </c>
      <c r="BN40" s="28">
        <v>1001</v>
      </c>
      <c r="BO40" s="38">
        <f t="shared" si="11"/>
        <v>1001.3032714124162</v>
      </c>
      <c r="BP40" s="38">
        <f t="shared" si="12"/>
        <v>20026.065428248323</v>
      </c>
      <c r="BQ40" s="37"/>
      <c r="BR40" s="43">
        <v>9.1169E-2</v>
      </c>
      <c r="BS40" s="43">
        <v>19.930230000000002</v>
      </c>
      <c r="BT40" s="43">
        <v>10.968109999999999</v>
      </c>
      <c r="BU40" s="43">
        <v>31.246369999999999</v>
      </c>
      <c r="BV40" s="43">
        <v>0.21027399999999999</v>
      </c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</row>
    <row r="41" spans="1:104" ht="15">
      <c r="A41" s="27" t="str">
        <f t="shared" si="0"/>
        <v>D7C_060420_pre</v>
      </c>
      <c r="B41" s="27" t="str">
        <f t="shared" si="1"/>
        <v>D7C_060420_pre</v>
      </c>
      <c r="C41" s="28" t="s">
        <v>70</v>
      </c>
      <c r="D41" s="28">
        <v>3.26</v>
      </c>
      <c r="E41" s="27">
        <v>43986</v>
      </c>
      <c r="F41" s="27" t="str">
        <f t="shared" si="27"/>
        <v>6/4_pre</v>
      </c>
      <c r="G41" s="28" t="str">
        <f t="shared" si="3"/>
        <v>pre</v>
      </c>
      <c r="H41" s="27" t="str">
        <f t="shared" si="4"/>
        <v>6/4_pre</v>
      </c>
      <c r="I41" s="28" t="s">
        <v>93</v>
      </c>
      <c r="J41" s="28" t="s">
        <v>72</v>
      </c>
      <c r="K41" s="28"/>
      <c r="L41" s="28">
        <v>3</v>
      </c>
      <c r="M41" s="30">
        <v>73.290547129011614</v>
      </c>
      <c r="N41" s="28" t="str">
        <f t="shared" si="28"/>
        <v>Y</v>
      </c>
      <c r="O41" s="29">
        <v>44532</v>
      </c>
      <c r="P41" s="28">
        <v>1</v>
      </c>
      <c r="Q41" s="28"/>
      <c r="R41" s="28">
        <v>2</v>
      </c>
      <c r="S41" s="28"/>
      <c r="T41" s="28"/>
      <c r="U41" s="31" t="s">
        <v>73</v>
      </c>
      <c r="V41" s="32">
        <v>79</v>
      </c>
      <c r="Y41" s="28">
        <v>0</v>
      </c>
      <c r="Z41" s="28">
        <v>7</v>
      </c>
      <c r="AB41" s="28">
        <v>14</v>
      </c>
      <c r="AD41" s="28" t="s">
        <v>75</v>
      </c>
      <c r="AE41" s="28" t="s">
        <v>94</v>
      </c>
      <c r="AF41" s="33">
        <v>0.4</v>
      </c>
      <c r="AG41" s="28">
        <v>23.1</v>
      </c>
      <c r="AH41" s="28">
        <v>9.18</v>
      </c>
      <c r="AI41" s="28">
        <v>8.4</v>
      </c>
      <c r="AJ41" s="28">
        <v>79.78</v>
      </c>
      <c r="AK41" s="28">
        <v>0.75</v>
      </c>
      <c r="AL41" s="28">
        <v>0.4</v>
      </c>
      <c r="AM41" s="28">
        <v>1.3169999999999999</v>
      </c>
      <c r="AN41" s="37"/>
      <c r="AO41" s="37"/>
      <c r="AP41" s="37"/>
      <c r="AQ41" s="37"/>
      <c r="AR41" s="37"/>
      <c r="AS41" s="37"/>
      <c r="AT41" s="37"/>
      <c r="AU41" s="37"/>
      <c r="AV41" s="37"/>
      <c r="AW41" s="36">
        <v>0</v>
      </c>
      <c r="AX41" s="28">
        <v>0.26869999999999999</v>
      </c>
      <c r="AY41" s="28">
        <v>0.24390000000000001</v>
      </c>
      <c r="AZ41" s="28">
        <v>0.25419999999999998</v>
      </c>
      <c r="BA41" s="28">
        <f t="shared" ref="BA41:BA46" si="34">AVERAGE(AX41:AZ41)</f>
        <v>0.25559999999999999</v>
      </c>
      <c r="BB41" s="28">
        <v>1.0388999999999999</v>
      </c>
      <c r="BC41" s="28">
        <v>1.0091000000000001</v>
      </c>
      <c r="BD41" s="28">
        <v>1.0774999999999999</v>
      </c>
      <c r="BE41" s="37">
        <f t="shared" si="30"/>
        <v>1.0418333333333332</v>
      </c>
      <c r="BG41" s="28">
        <v>13487</v>
      </c>
      <c r="BH41" s="28">
        <v>13215</v>
      </c>
      <c r="BI41" s="28">
        <v>13419</v>
      </c>
      <c r="BJ41" s="38">
        <f>GEOMEAN(BG41:BI41)</f>
        <v>13373.165706038199</v>
      </c>
      <c r="BK41" s="39">
        <f>BJ41*20</f>
        <v>267463.31412076397</v>
      </c>
      <c r="BL41" s="28">
        <v>4570</v>
      </c>
      <c r="BM41" s="28">
        <v>4491</v>
      </c>
      <c r="BN41" s="28">
        <v>4619</v>
      </c>
      <c r="BO41" s="38">
        <f t="shared" si="11"/>
        <v>4559.6944292583512</v>
      </c>
      <c r="BP41" s="38">
        <f t="shared" si="12"/>
        <v>91193.88858516702</v>
      </c>
      <c r="BQ41" s="38">
        <f>ROUND(100*BO41/BJ41, 2)</f>
        <v>34.1</v>
      </c>
      <c r="BR41" s="43">
        <v>0.31387300000000001</v>
      </c>
      <c r="BS41" s="43">
        <v>51.136699999999998</v>
      </c>
      <c r="BT41" s="43">
        <v>32.89226</v>
      </c>
      <c r="BU41" s="43">
        <v>118.88849999999999</v>
      </c>
      <c r="BV41" s="43">
        <v>7.19482</v>
      </c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</row>
    <row r="42" spans="1:104" ht="15">
      <c r="A42" s="27" t="str">
        <f t="shared" si="0"/>
        <v>D7C_060420_post</v>
      </c>
      <c r="B42" s="27" t="str">
        <f t="shared" si="1"/>
        <v>D7C_060420_post</v>
      </c>
      <c r="C42" s="28" t="s">
        <v>70</v>
      </c>
      <c r="D42" s="28"/>
      <c r="E42" s="27">
        <v>43986</v>
      </c>
      <c r="F42" s="27" t="str">
        <f t="shared" si="27"/>
        <v>6/4_post</v>
      </c>
      <c r="G42" s="28" t="str">
        <f t="shared" si="3"/>
        <v>post</v>
      </c>
      <c r="H42" s="27" t="str">
        <f t="shared" si="4"/>
        <v>6/4_post</v>
      </c>
      <c r="I42" s="28" t="s">
        <v>93</v>
      </c>
      <c r="J42" s="28" t="s">
        <v>91</v>
      </c>
      <c r="K42" s="28"/>
      <c r="L42" s="28">
        <v>3</v>
      </c>
      <c r="M42" s="28"/>
      <c r="N42" s="28" t="str">
        <f t="shared" si="28"/>
        <v>Y</v>
      </c>
      <c r="O42" s="28" t="s">
        <v>88</v>
      </c>
      <c r="P42" s="28"/>
      <c r="Q42" s="28"/>
      <c r="R42" s="28"/>
      <c r="S42" s="28"/>
      <c r="T42" s="28"/>
      <c r="U42" s="31" t="s">
        <v>73</v>
      </c>
      <c r="V42" s="32">
        <v>79</v>
      </c>
      <c r="Y42" s="28">
        <v>10</v>
      </c>
      <c r="Z42" s="28">
        <v>7</v>
      </c>
      <c r="AB42" s="28">
        <v>0</v>
      </c>
      <c r="AD42" s="28" t="s">
        <v>75</v>
      </c>
      <c r="AE42" s="28" t="s">
        <v>94</v>
      </c>
      <c r="AF42" s="33">
        <v>0.70347222222222228</v>
      </c>
      <c r="AG42" s="28">
        <v>23.8</v>
      </c>
      <c r="AH42" s="28">
        <v>9.42</v>
      </c>
      <c r="AI42" s="28">
        <v>9.26</v>
      </c>
      <c r="AJ42" s="28">
        <v>76.12</v>
      </c>
      <c r="AK42" s="28">
        <v>2.16</v>
      </c>
      <c r="AL42" s="28">
        <v>0.08</v>
      </c>
      <c r="AN42" s="37"/>
      <c r="AO42" s="37"/>
      <c r="AP42" s="37"/>
      <c r="AQ42" s="37"/>
      <c r="AR42" s="37"/>
      <c r="AS42" s="37"/>
      <c r="AT42" s="37"/>
      <c r="AU42" s="37"/>
      <c r="AV42" s="37"/>
      <c r="AW42" s="36">
        <v>0</v>
      </c>
      <c r="AX42" s="28">
        <v>0.34870000000000001</v>
      </c>
      <c r="AY42" s="28">
        <v>0.32150000000000001</v>
      </c>
      <c r="AZ42" s="28">
        <v>0.34399999999999997</v>
      </c>
      <c r="BA42" s="28">
        <f t="shared" si="34"/>
        <v>0.33806666666666668</v>
      </c>
      <c r="BB42" s="28">
        <v>1.0210999999999999</v>
      </c>
      <c r="BC42" s="28">
        <v>0.98309999999999997</v>
      </c>
      <c r="BD42" s="28">
        <v>1.0086999999999999</v>
      </c>
      <c r="BE42" s="37">
        <f t="shared" si="30"/>
        <v>1.0043</v>
      </c>
      <c r="BG42" s="37"/>
      <c r="BH42" s="37"/>
      <c r="BI42" s="37"/>
      <c r="BJ42" s="38"/>
      <c r="BK42" s="28"/>
      <c r="BL42" s="28">
        <v>554</v>
      </c>
      <c r="BM42" s="28">
        <v>500</v>
      </c>
      <c r="BN42" s="28">
        <v>563</v>
      </c>
      <c r="BO42" s="38">
        <f t="shared" si="11"/>
        <v>538.26489261032373</v>
      </c>
      <c r="BP42" s="38">
        <f t="shared" si="12"/>
        <v>10765.297852206475</v>
      </c>
      <c r="BQ42" s="37"/>
      <c r="BR42" s="43">
        <v>2.866222</v>
      </c>
      <c r="BS42" s="43">
        <v>134.21270000000001</v>
      </c>
      <c r="BT42" s="43">
        <v>33.13955</v>
      </c>
      <c r="BU42" s="43">
        <v>15.7714</v>
      </c>
      <c r="BV42" s="43">
        <v>2.5940989999999999</v>
      </c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</row>
    <row r="43" spans="1:104" ht="15">
      <c r="A43" s="27" t="str">
        <f t="shared" si="0"/>
        <v>D7H_060420_pre</v>
      </c>
      <c r="B43" s="27" t="str">
        <f t="shared" si="1"/>
        <v>D7H_060420_pre</v>
      </c>
      <c r="C43" s="28" t="s">
        <v>70</v>
      </c>
      <c r="D43" s="28">
        <v>4.42</v>
      </c>
      <c r="E43" s="27">
        <v>43986</v>
      </c>
      <c r="F43" s="27" t="str">
        <f t="shared" si="27"/>
        <v>6/4_pre</v>
      </c>
      <c r="G43" s="28" t="str">
        <f t="shared" si="3"/>
        <v>pre</v>
      </c>
      <c r="H43" s="27" t="str">
        <f t="shared" si="4"/>
        <v>6/4_pre</v>
      </c>
      <c r="I43" s="28" t="s">
        <v>96</v>
      </c>
      <c r="J43" s="28" t="s">
        <v>72</v>
      </c>
      <c r="K43" s="29"/>
      <c r="L43" s="28">
        <v>3</v>
      </c>
      <c r="M43" s="30">
        <v>73.290547129011614</v>
      </c>
      <c r="N43" s="28" t="str">
        <f t="shared" si="28"/>
        <v>Y</v>
      </c>
      <c r="O43" s="29">
        <v>44377</v>
      </c>
      <c r="P43" s="28">
        <v>1</v>
      </c>
      <c r="Q43" s="28" t="s">
        <v>97</v>
      </c>
      <c r="R43" s="28">
        <v>2</v>
      </c>
      <c r="S43" s="28"/>
      <c r="T43" s="28"/>
      <c r="U43" s="31" t="s">
        <v>73</v>
      </c>
      <c r="V43" s="32">
        <v>79</v>
      </c>
      <c r="Y43" s="28">
        <v>0</v>
      </c>
      <c r="Z43" s="28">
        <v>7</v>
      </c>
      <c r="AB43" s="28">
        <v>14</v>
      </c>
      <c r="AD43" s="28" t="s">
        <v>80</v>
      </c>
      <c r="AE43" s="28" t="s">
        <v>81</v>
      </c>
      <c r="AF43" s="33">
        <v>0.38611111111111113</v>
      </c>
      <c r="AG43" s="28">
        <v>23.1</v>
      </c>
      <c r="AH43" s="28">
        <v>9.1999999999999993</v>
      </c>
      <c r="AI43" s="28">
        <v>8.73</v>
      </c>
      <c r="AJ43" s="28">
        <v>72.62</v>
      </c>
      <c r="AK43" s="28">
        <v>0.33</v>
      </c>
      <c r="AL43" s="28">
        <v>0</v>
      </c>
      <c r="AM43" s="28">
        <v>1.4</v>
      </c>
      <c r="AN43" s="37"/>
      <c r="AO43" s="37"/>
      <c r="AP43" s="37"/>
      <c r="AQ43" s="37"/>
      <c r="AR43" s="37"/>
      <c r="AS43" s="37"/>
      <c r="AT43" s="37"/>
      <c r="AU43" s="37"/>
      <c r="AV43" s="37"/>
      <c r="AW43" s="36">
        <v>0</v>
      </c>
      <c r="AX43" s="46">
        <v>0.54600000000000004</v>
      </c>
      <c r="AY43" s="46">
        <v>0.56699999999999995</v>
      </c>
      <c r="AZ43" s="46">
        <v>0.5655</v>
      </c>
      <c r="BA43" s="28">
        <f t="shared" si="34"/>
        <v>0.5595</v>
      </c>
      <c r="BB43" s="28">
        <v>0.77170000000000005</v>
      </c>
      <c r="BC43" s="28">
        <v>0.79249999999999998</v>
      </c>
      <c r="BD43" s="28">
        <v>0.77580000000000005</v>
      </c>
      <c r="BE43" s="37">
        <f t="shared" si="30"/>
        <v>0.77999999999999992</v>
      </c>
      <c r="BG43" s="28">
        <v>17712</v>
      </c>
      <c r="BH43" s="28">
        <v>18384</v>
      </c>
      <c r="BI43" s="28">
        <v>18029</v>
      </c>
      <c r="BJ43" s="38">
        <f>GEOMEAN(BG43:BI43)</f>
        <v>18039.57982761215</v>
      </c>
      <c r="BK43" s="39">
        <f>BJ43*20</f>
        <v>360791.59655224299</v>
      </c>
      <c r="BL43" s="28">
        <v>9624</v>
      </c>
      <c r="BM43" s="28">
        <v>9165</v>
      </c>
      <c r="BN43" s="28">
        <v>9319</v>
      </c>
      <c r="BO43" s="38">
        <f t="shared" si="11"/>
        <v>9367.4014285344983</v>
      </c>
      <c r="BP43" s="38">
        <f t="shared" si="12"/>
        <v>187348.02857068996</v>
      </c>
      <c r="BQ43" s="38">
        <f>ROUND(100*BO43/BJ43, 2)</f>
        <v>51.93</v>
      </c>
      <c r="BR43" s="43">
        <v>0.366066</v>
      </c>
      <c r="BS43" s="43">
        <v>34.818959999999997</v>
      </c>
      <c r="BT43" s="43">
        <v>25.503889999999998</v>
      </c>
      <c r="BU43" s="43">
        <v>81.434979999999996</v>
      </c>
      <c r="BV43" s="43">
        <v>0.24907000000000001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</row>
    <row r="44" spans="1:104" ht="15">
      <c r="A44" s="27" t="str">
        <f t="shared" si="0"/>
        <v>D7H_060420_post</v>
      </c>
      <c r="B44" s="27" t="str">
        <f t="shared" si="1"/>
        <v>D7H_060420_post</v>
      </c>
      <c r="C44" s="28" t="s">
        <v>70</v>
      </c>
      <c r="D44" s="28">
        <v>5.7000000000000002E-2</v>
      </c>
      <c r="E44" s="27">
        <v>43986</v>
      </c>
      <c r="F44" s="27" t="str">
        <f t="shared" si="27"/>
        <v>6/4_post</v>
      </c>
      <c r="G44" s="28" t="str">
        <f t="shared" si="3"/>
        <v>post</v>
      </c>
      <c r="H44" s="27" t="str">
        <f t="shared" si="4"/>
        <v>6/4_post</v>
      </c>
      <c r="I44" s="28" t="s">
        <v>96</v>
      </c>
      <c r="J44" s="28" t="s">
        <v>91</v>
      </c>
      <c r="K44" s="29"/>
      <c r="L44" s="28">
        <v>3</v>
      </c>
      <c r="M44" s="29"/>
      <c r="N44" s="28" t="str">
        <f t="shared" si="28"/>
        <v>Y</v>
      </c>
      <c r="O44" s="29">
        <v>44389</v>
      </c>
      <c r="P44" s="28">
        <v>1</v>
      </c>
      <c r="Q44" s="28" t="s">
        <v>79</v>
      </c>
      <c r="R44" s="28">
        <v>2</v>
      </c>
      <c r="S44" s="28"/>
      <c r="T44" s="28"/>
      <c r="U44" s="31" t="s">
        <v>73</v>
      </c>
      <c r="V44" s="32">
        <v>79</v>
      </c>
      <c r="Y44" s="28">
        <v>10</v>
      </c>
      <c r="Z44" s="28">
        <v>7</v>
      </c>
      <c r="AB44" s="28">
        <v>0</v>
      </c>
      <c r="AD44" s="28" t="s">
        <v>80</v>
      </c>
      <c r="AE44" s="28" t="s">
        <v>81</v>
      </c>
      <c r="AF44" s="33">
        <v>0.71944444444444444</v>
      </c>
      <c r="AG44" s="28">
        <v>28.2</v>
      </c>
      <c r="AH44" s="28">
        <v>9.32</v>
      </c>
      <c r="AI44" s="28">
        <v>8.57</v>
      </c>
      <c r="AJ44" s="28">
        <v>74.56</v>
      </c>
      <c r="AK44" s="28">
        <v>2.1800000000000002</v>
      </c>
      <c r="AL44" s="28">
        <v>0.12</v>
      </c>
      <c r="AM44" s="28">
        <v>1.635</v>
      </c>
      <c r="AN44" s="37"/>
      <c r="AO44" s="37"/>
      <c r="AP44" s="37"/>
      <c r="AQ44" s="37"/>
      <c r="AR44" s="37"/>
      <c r="AS44" s="37"/>
      <c r="AT44" s="37"/>
      <c r="AU44" s="37"/>
      <c r="AV44" s="37"/>
      <c r="AW44" s="36">
        <v>0</v>
      </c>
      <c r="AX44" s="47"/>
      <c r="AY44" s="46">
        <v>0.18390000000000001</v>
      </c>
      <c r="AZ44" s="46">
        <v>0.3896</v>
      </c>
      <c r="BA44" s="28">
        <f t="shared" si="34"/>
        <v>0.28675</v>
      </c>
      <c r="BB44" s="28">
        <v>0.76290000000000002</v>
      </c>
      <c r="BC44" s="28">
        <v>0.76649999999999996</v>
      </c>
      <c r="BD44" s="28">
        <v>0.7984</v>
      </c>
      <c r="BE44" s="37">
        <f t="shared" si="30"/>
        <v>0.77593333333333325</v>
      </c>
      <c r="BF44" s="28">
        <v>0</v>
      </c>
      <c r="BG44" s="37"/>
      <c r="BH44" s="37"/>
      <c r="BI44" s="37"/>
      <c r="BJ44" s="38"/>
      <c r="BK44" s="28"/>
      <c r="BL44" s="28">
        <v>241</v>
      </c>
      <c r="BM44" s="28">
        <v>239</v>
      </c>
      <c r="BN44" s="28">
        <v>241</v>
      </c>
      <c r="BO44" s="38">
        <f t="shared" si="11"/>
        <v>240.33148061579908</v>
      </c>
      <c r="BP44" s="38">
        <f t="shared" si="12"/>
        <v>4806.6296123159818</v>
      </c>
      <c r="BQ44" s="37"/>
      <c r="BR44" s="43">
        <v>1.081534</v>
      </c>
      <c r="BS44" s="43">
        <v>110.4392</v>
      </c>
      <c r="BT44" s="43">
        <v>54.21763</v>
      </c>
      <c r="BU44" s="43">
        <v>7.8541689999999997</v>
      </c>
      <c r="BV44" s="43">
        <v>9.6795419999999996</v>
      </c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</row>
    <row r="45" spans="1:104" ht="15">
      <c r="A45" s="27" t="str">
        <f t="shared" si="0"/>
        <v>D119_060520_pre</v>
      </c>
      <c r="B45" s="27" t="str">
        <f t="shared" si="1"/>
        <v>D119_060520_pre</v>
      </c>
      <c r="C45" s="28" t="s">
        <v>70</v>
      </c>
      <c r="D45" s="28">
        <v>0.157</v>
      </c>
      <c r="E45" s="27">
        <v>43987</v>
      </c>
      <c r="F45" s="27" t="str">
        <f t="shared" ref="F45:F53" si="35">"6/5_"&amp;J45</f>
        <v>6/5_pre</v>
      </c>
      <c r="G45" s="28" t="s">
        <v>99</v>
      </c>
      <c r="H45" s="27" t="str">
        <f t="shared" si="4"/>
        <v>6/5_pre</v>
      </c>
      <c r="I45" s="28" t="s">
        <v>71</v>
      </c>
      <c r="J45" s="28" t="s">
        <v>72</v>
      </c>
      <c r="K45" s="29"/>
      <c r="L45" s="28">
        <v>3</v>
      </c>
      <c r="M45" s="30">
        <v>74.145816329142804</v>
      </c>
      <c r="N45" s="28" t="str">
        <f t="shared" si="28"/>
        <v>Y</v>
      </c>
      <c r="O45" s="29">
        <v>44389</v>
      </c>
      <c r="P45" s="28">
        <v>1</v>
      </c>
      <c r="Q45" s="28" t="s">
        <v>97</v>
      </c>
      <c r="R45" s="28">
        <v>2</v>
      </c>
      <c r="S45" s="28"/>
      <c r="T45" s="28"/>
      <c r="U45" s="31" t="s">
        <v>73</v>
      </c>
      <c r="V45" s="32">
        <v>80</v>
      </c>
      <c r="Y45" s="28">
        <v>0</v>
      </c>
      <c r="Z45" s="28">
        <v>1</v>
      </c>
      <c r="AB45" s="28">
        <v>1</v>
      </c>
      <c r="AD45" s="28" t="s">
        <v>75</v>
      </c>
      <c r="AE45" s="28" t="s">
        <v>76</v>
      </c>
      <c r="AF45" s="33">
        <v>0.46597222222222223</v>
      </c>
      <c r="AG45" s="28">
        <v>24</v>
      </c>
      <c r="AH45" s="28">
        <v>9.26</v>
      </c>
      <c r="AI45" s="28">
        <v>9.07</v>
      </c>
      <c r="AJ45" s="28">
        <v>67.81</v>
      </c>
      <c r="AK45" s="28">
        <v>1.1499999999999999</v>
      </c>
      <c r="AL45" s="28">
        <v>0.06</v>
      </c>
      <c r="AN45" s="37"/>
      <c r="AO45" s="37"/>
      <c r="AP45" s="37"/>
      <c r="AQ45" s="37"/>
      <c r="AR45" s="37"/>
      <c r="AS45" s="37"/>
      <c r="AT45" s="28"/>
      <c r="AU45" s="28"/>
      <c r="AV45" s="28"/>
      <c r="AW45" s="36">
        <v>0</v>
      </c>
      <c r="AX45" s="28">
        <v>0.25900000000000001</v>
      </c>
      <c r="AY45" s="28">
        <v>0.29680000000000001</v>
      </c>
      <c r="AZ45" s="28">
        <v>0.26769999999999999</v>
      </c>
      <c r="BA45" s="28">
        <f t="shared" si="34"/>
        <v>0.27450000000000002</v>
      </c>
      <c r="BB45" s="28">
        <v>0.33700000000000002</v>
      </c>
      <c r="BC45" s="28">
        <v>0.32840000000000003</v>
      </c>
      <c r="BD45" s="28">
        <v>0.34410000000000002</v>
      </c>
      <c r="BE45" s="37">
        <f t="shared" si="30"/>
        <v>0.33650000000000002</v>
      </c>
      <c r="BG45" s="28">
        <v>2675</v>
      </c>
      <c r="BH45" s="28">
        <v>2822</v>
      </c>
      <c r="BI45" s="28">
        <v>2832</v>
      </c>
      <c r="BJ45" s="38">
        <f t="shared" ref="BJ45:BJ53" si="36">GEOMEAN(BG45:BI45)</f>
        <v>2775.3942334147055</v>
      </c>
      <c r="BK45" s="39">
        <f t="shared" ref="BK45:BK53" si="37">BJ45*20</f>
        <v>55507.884668294108</v>
      </c>
      <c r="BL45" s="28">
        <v>110</v>
      </c>
      <c r="BM45" s="28">
        <v>110</v>
      </c>
      <c r="BN45" s="28">
        <v>121</v>
      </c>
      <c r="BO45" s="38">
        <f t="shared" si="11"/>
        <v>113.55081270020038</v>
      </c>
      <c r="BP45" s="38">
        <f t="shared" si="12"/>
        <v>2271.0162540040078</v>
      </c>
      <c r="BQ45" s="38">
        <f t="shared" ref="BQ45:BQ53" si="38">ROUND(100*BO45/BJ45, 2)</f>
        <v>4.09</v>
      </c>
      <c r="BR45" s="43">
        <v>0.1371</v>
      </c>
      <c r="BS45" s="43">
        <v>27.991959999999999</v>
      </c>
      <c r="BT45" s="43">
        <v>42.232199999999999</v>
      </c>
      <c r="BU45" s="43">
        <v>17.74727</v>
      </c>
      <c r="BV45" s="43">
        <v>1.3591070000000001</v>
      </c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</row>
    <row r="46" spans="1:104" ht="15">
      <c r="A46" s="27" t="str">
        <f t="shared" si="0"/>
        <v>D1H_060520_pre</v>
      </c>
      <c r="B46" s="27" t="str">
        <f t="shared" si="1"/>
        <v>D1H_060520_pre</v>
      </c>
      <c r="C46" s="28" t="s">
        <v>70</v>
      </c>
      <c r="D46" s="28">
        <v>7.2999999999999995E-2</v>
      </c>
      <c r="E46" s="27">
        <v>43987</v>
      </c>
      <c r="F46" s="27" t="str">
        <f t="shared" si="35"/>
        <v>6/5_pre</v>
      </c>
      <c r="G46" s="28" t="s">
        <v>99</v>
      </c>
      <c r="H46" s="27" t="str">
        <f t="shared" si="4"/>
        <v>6/5_pre</v>
      </c>
      <c r="I46" s="28" t="s">
        <v>78</v>
      </c>
      <c r="J46" s="28" t="s">
        <v>72</v>
      </c>
      <c r="K46" s="29"/>
      <c r="L46" s="28">
        <v>3</v>
      </c>
      <c r="M46" s="29"/>
      <c r="N46" s="29"/>
      <c r="O46" s="29">
        <v>44393</v>
      </c>
      <c r="P46" s="28">
        <v>1</v>
      </c>
      <c r="R46" s="28">
        <v>2</v>
      </c>
      <c r="S46" s="28"/>
      <c r="T46" s="28"/>
      <c r="U46" s="31" t="s">
        <v>73</v>
      </c>
      <c r="V46" s="32">
        <v>80</v>
      </c>
      <c r="Y46" s="28">
        <v>0</v>
      </c>
      <c r="Z46" s="28">
        <v>1</v>
      </c>
      <c r="AB46" s="28">
        <v>1</v>
      </c>
      <c r="AD46" s="28" t="s">
        <v>80</v>
      </c>
      <c r="AE46" s="28" t="s">
        <v>81</v>
      </c>
      <c r="AF46" s="33">
        <v>0.44513888888888886</v>
      </c>
      <c r="AG46" s="28">
        <v>22.6</v>
      </c>
      <c r="AH46" s="28">
        <v>9.2100000000000009</v>
      </c>
      <c r="AI46" s="28">
        <v>8.51</v>
      </c>
      <c r="AJ46" s="28">
        <v>73.400000000000006</v>
      </c>
      <c r="AK46" s="28">
        <v>1.89</v>
      </c>
      <c r="AL46" s="28">
        <v>0.51</v>
      </c>
      <c r="AN46" s="37"/>
      <c r="AO46" s="37"/>
      <c r="AP46" s="37"/>
      <c r="AQ46" s="37"/>
      <c r="AR46" s="37"/>
      <c r="AS46" s="37"/>
      <c r="AT46" s="28"/>
      <c r="AU46" s="28"/>
      <c r="AV46" s="28"/>
      <c r="AW46" s="36">
        <v>0</v>
      </c>
      <c r="AX46" s="28">
        <v>0.1749</v>
      </c>
      <c r="AY46" s="28">
        <v>0.28220000000000001</v>
      </c>
      <c r="AZ46" s="28">
        <v>0.30059999999999998</v>
      </c>
      <c r="BA46" s="28">
        <f t="shared" si="34"/>
        <v>0.25256666666666666</v>
      </c>
      <c r="BB46" s="28">
        <v>0.25359999999999999</v>
      </c>
      <c r="BC46" s="28">
        <v>0.25130000000000002</v>
      </c>
      <c r="BD46" s="28">
        <v>0.2717</v>
      </c>
      <c r="BE46" s="37">
        <f t="shared" si="30"/>
        <v>0.25886666666666663</v>
      </c>
      <c r="BG46" s="28">
        <v>453</v>
      </c>
      <c r="BH46" s="28">
        <v>442</v>
      </c>
      <c r="BI46" s="28">
        <v>466</v>
      </c>
      <c r="BJ46" s="38">
        <f t="shared" si="36"/>
        <v>453.5607478266345</v>
      </c>
      <c r="BK46" s="39">
        <f t="shared" si="37"/>
        <v>9071.2149565326908</v>
      </c>
      <c r="BL46" s="28">
        <v>35</v>
      </c>
      <c r="BM46" s="28">
        <v>47</v>
      </c>
      <c r="BN46" s="28">
        <v>52</v>
      </c>
      <c r="BO46" s="38">
        <f t="shared" si="11"/>
        <v>44.061209576077921</v>
      </c>
      <c r="BP46" s="38">
        <f t="shared" si="12"/>
        <v>881.2241915215584</v>
      </c>
      <c r="BQ46" s="38">
        <f t="shared" si="38"/>
        <v>9.7100000000000009</v>
      </c>
      <c r="BR46" s="43">
        <v>3.840122</v>
      </c>
      <c r="BS46" s="43">
        <v>176.8827</v>
      </c>
      <c r="BT46" s="43">
        <v>76.395809999999997</v>
      </c>
      <c r="BU46" s="43">
        <v>146.07499999999999</v>
      </c>
      <c r="BV46" s="43">
        <v>22.8523</v>
      </c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</row>
    <row r="47" spans="1:104" ht="15">
      <c r="A47" s="27" t="str">
        <f t="shared" si="0"/>
        <v>D3F_060520_pre</v>
      </c>
      <c r="B47" s="27" t="str">
        <f t="shared" si="1"/>
        <v>D3F_060520_pre</v>
      </c>
      <c r="C47" s="28" t="s">
        <v>70</v>
      </c>
      <c r="D47" s="28">
        <v>1.39</v>
      </c>
      <c r="E47" s="27">
        <v>43987</v>
      </c>
      <c r="F47" s="27" t="str">
        <f t="shared" si="35"/>
        <v>6/5_pre</v>
      </c>
      <c r="G47" s="28" t="s">
        <v>99</v>
      </c>
      <c r="H47" s="27" t="str">
        <f t="shared" si="4"/>
        <v>6/5_pre</v>
      </c>
      <c r="I47" s="28" t="s">
        <v>83</v>
      </c>
      <c r="J47" s="28" t="s">
        <v>72</v>
      </c>
      <c r="K47" s="29"/>
      <c r="L47" s="28">
        <v>3</v>
      </c>
      <c r="M47" s="30">
        <v>74.145816329142804</v>
      </c>
      <c r="N47" s="28" t="str">
        <f t="shared" ref="N47:N53" si="39">IF(NOT(ISBLANK(O47)), "Y", "")</f>
        <v>Y</v>
      </c>
      <c r="O47" s="29">
        <v>44389</v>
      </c>
      <c r="P47" s="28">
        <v>1</v>
      </c>
      <c r="Q47" s="28" t="s">
        <v>97</v>
      </c>
      <c r="R47" s="28">
        <v>2</v>
      </c>
      <c r="S47" s="28"/>
      <c r="T47" s="28"/>
      <c r="U47" s="31" t="s">
        <v>73</v>
      </c>
      <c r="V47" s="32">
        <v>80</v>
      </c>
      <c r="Y47" s="28">
        <v>0</v>
      </c>
      <c r="Z47" s="28">
        <v>3</v>
      </c>
      <c r="AB47" s="28">
        <v>1</v>
      </c>
      <c r="AD47" s="28" t="s">
        <v>75</v>
      </c>
      <c r="AE47" s="28" t="s">
        <v>85</v>
      </c>
      <c r="AF47" s="33">
        <v>0.47916666666666669</v>
      </c>
      <c r="AG47" s="28">
        <v>15.5</v>
      </c>
      <c r="AH47" s="28">
        <v>8.02</v>
      </c>
      <c r="AI47" s="28">
        <v>7.87</v>
      </c>
      <c r="AJ47" s="28">
        <v>79.33</v>
      </c>
      <c r="AK47" s="28">
        <v>0.09</v>
      </c>
      <c r="AL47" s="28">
        <v>0.02</v>
      </c>
      <c r="AN47" s="37"/>
      <c r="AO47" s="37"/>
      <c r="AP47" s="37"/>
      <c r="AQ47" s="37"/>
      <c r="AR47" s="37"/>
      <c r="AS47" s="37"/>
      <c r="AT47" s="28"/>
      <c r="AU47" s="28"/>
      <c r="AV47" s="28"/>
      <c r="AW47" s="36">
        <v>0</v>
      </c>
      <c r="AX47" s="28"/>
      <c r="AY47" s="28"/>
      <c r="AZ47" s="28"/>
      <c r="BA47" s="28">
        <v>0</v>
      </c>
      <c r="BB47" s="28">
        <v>2.4923000000000002</v>
      </c>
      <c r="BC47" s="28">
        <v>2.5259999999999998</v>
      </c>
      <c r="BD47" s="28">
        <v>2.5663999999999998</v>
      </c>
      <c r="BE47" s="37">
        <f t="shared" si="30"/>
        <v>2.5282333333333331</v>
      </c>
      <c r="BG47" s="28">
        <v>9184</v>
      </c>
      <c r="BH47" s="28">
        <v>9355</v>
      </c>
      <c r="BI47" s="28">
        <v>9141</v>
      </c>
      <c r="BJ47" s="38">
        <f t="shared" si="36"/>
        <v>9226.2055347136975</v>
      </c>
      <c r="BK47" s="39">
        <f t="shared" si="37"/>
        <v>184524.11069427396</v>
      </c>
      <c r="BL47" s="28">
        <v>6107</v>
      </c>
      <c r="BM47" s="28">
        <v>5760</v>
      </c>
      <c r="BN47" s="28">
        <v>5565</v>
      </c>
      <c r="BO47" s="38">
        <f t="shared" si="11"/>
        <v>5806.3764671851923</v>
      </c>
      <c r="BP47" s="38">
        <f t="shared" si="12"/>
        <v>116127.52934370385</v>
      </c>
      <c r="BQ47" s="38">
        <f t="shared" si="38"/>
        <v>62.93</v>
      </c>
      <c r="BR47" s="43">
        <v>0.18094399999999999</v>
      </c>
      <c r="BS47" s="43">
        <v>29.787960000000002</v>
      </c>
      <c r="BT47" s="43">
        <v>65.555030000000002</v>
      </c>
      <c r="BU47" s="43">
        <v>0.97889800000000005</v>
      </c>
      <c r="BV47" s="43">
        <v>3.8793000000000001E-2</v>
      </c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</row>
    <row r="48" spans="1:104" ht="15">
      <c r="A48" s="27" t="str">
        <f t="shared" si="0"/>
        <v>D434_060520_pre</v>
      </c>
      <c r="B48" s="27" t="str">
        <f t="shared" si="1"/>
        <v>D434_060520_pre</v>
      </c>
      <c r="C48" s="28" t="s">
        <v>70</v>
      </c>
      <c r="D48" s="28" t="s">
        <v>86</v>
      </c>
      <c r="E48" s="27">
        <v>43987</v>
      </c>
      <c r="F48" s="27" t="str">
        <f t="shared" si="35"/>
        <v>6/5_pre</v>
      </c>
      <c r="G48" s="28" t="s">
        <v>99</v>
      </c>
      <c r="H48" s="27" t="str">
        <f t="shared" si="4"/>
        <v>6/5_pre</v>
      </c>
      <c r="I48" s="28" t="s">
        <v>87</v>
      </c>
      <c r="J48" s="28" t="s">
        <v>72</v>
      </c>
      <c r="K48" s="29"/>
      <c r="L48" s="28">
        <v>3</v>
      </c>
      <c r="M48" s="30">
        <v>74.145816329142804</v>
      </c>
      <c r="N48" s="28" t="str">
        <f t="shared" si="39"/>
        <v>Y</v>
      </c>
      <c r="O48" s="29">
        <v>44389</v>
      </c>
      <c r="P48" s="28">
        <v>1</v>
      </c>
      <c r="Q48" s="28" t="s">
        <v>97</v>
      </c>
      <c r="R48" s="28">
        <v>2</v>
      </c>
      <c r="S48" s="28"/>
      <c r="T48" s="28"/>
      <c r="U48" s="31" t="s">
        <v>73</v>
      </c>
      <c r="V48" s="32">
        <v>80</v>
      </c>
      <c r="Y48" s="28">
        <v>0</v>
      </c>
      <c r="Z48" s="28">
        <v>4</v>
      </c>
      <c r="AB48" s="28">
        <v>1</v>
      </c>
      <c r="AD48" s="28" t="s">
        <v>75</v>
      </c>
      <c r="AE48" s="28" t="s">
        <v>76</v>
      </c>
      <c r="AF48" s="33">
        <v>0.48819444444444443</v>
      </c>
      <c r="AG48" s="28">
        <v>24.6</v>
      </c>
      <c r="AH48" s="28">
        <v>8.7799999999999994</v>
      </c>
      <c r="AI48" s="28">
        <v>9.27</v>
      </c>
      <c r="AJ48" s="28">
        <v>76.17</v>
      </c>
      <c r="AK48" s="28">
        <v>2</v>
      </c>
      <c r="AL48" s="28">
        <v>7.0000000000000007E-2</v>
      </c>
      <c r="AN48" s="37"/>
      <c r="AO48" s="37"/>
      <c r="AP48" s="37"/>
      <c r="AQ48" s="37"/>
      <c r="AR48" s="37"/>
      <c r="AS48" s="37"/>
      <c r="AT48" s="28"/>
      <c r="AU48" s="28"/>
      <c r="AV48" s="28"/>
      <c r="AW48" s="36">
        <v>0</v>
      </c>
      <c r="AX48" s="28">
        <v>0.34910000000000002</v>
      </c>
      <c r="AY48" s="28">
        <v>0.35620000000000002</v>
      </c>
      <c r="AZ48" s="28">
        <v>0.36430000000000001</v>
      </c>
      <c r="BA48" s="28">
        <f t="shared" ref="BA48:BA50" si="40">AVERAGE(AX48:AZ48)</f>
        <v>0.35653333333333337</v>
      </c>
      <c r="BB48" s="28">
        <v>0.29709999999999998</v>
      </c>
      <c r="BC48" s="28">
        <v>0.24690000000000001</v>
      </c>
      <c r="BD48" s="28">
        <v>0.25819999999999999</v>
      </c>
      <c r="BE48" s="37">
        <f t="shared" si="30"/>
        <v>0.26740000000000003</v>
      </c>
      <c r="BG48" s="28">
        <v>92</v>
      </c>
      <c r="BH48" s="28">
        <v>108</v>
      </c>
      <c r="BI48" s="28">
        <v>94</v>
      </c>
      <c r="BJ48" s="38">
        <f t="shared" si="36"/>
        <v>97.74918508923966</v>
      </c>
      <c r="BK48" s="39">
        <f t="shared" si="37"/>
        <v>1954.9837017847931</v>
      </c>
      <c r="BL48" s="28">
        <v>14</v>
      </c>
      <c r="BM48" s="28">
        <v>24</v>
      </c>
      <c r="BN48" s="28">
        <v>25</v>
      </c>
      <c r="BO48" s="38">
        <f t="shared" si="11"/>
        <v>20.327927136297067</v>
      </c>
      <c r="BP48" s="38">
        <f t="shared" si="12"/>
        <v>406.55854272594132</v>
      </c>
      <c r="BQ48" s="38">
        <f t="shared" si="38"/>
        <v>20.8</v>
      </c>
      <c r="BR48" s="43">
        <v>0.11483</v>
      </c>
      <c r="BS48" s="43">
        <v>16.291730000000001</v>
      </c>
      <c r="BT48" s="43">
        <v>28.790410000000001</v>
      </c>
      <c r="BU48" s="43">
        <v>14.53871</v>
      </c>
      <c r="BV48" s="43">
        <v>4.736999</v>
      </c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</row>
    <row r="49" spans="1:104" ht="15">
      <c r="A49" s="27" t="str">
        <f t="shared" si="0"/>
        <v>D5B_060520_pre</v>
      </c>
      <c r="B49" s="27" t="str">
        <f t="shared" si="1"/>
        <v>D5B_060520_pre</v>
      </c>
      <c r="C49" s="28" t="s">
        <v>70</v>
      </c>
      <c r="D49" s="28" t="s">
        <v>86</v>
      </c>
      <c r="E49" s="27">
        <v>43987</v>
      </c>
      <c r="F49" s="27" t="str">
        <f t="shared" si="35"/>
        <v>6/5_pre</v>
      </c>
      <c r="G49" s="28" t="s">
        <v>99</v>
      </c>
      <c r="H49" s="27" t="str">
        <f t="shared" si="4"/>
        <v>6/5_pre</v>
      </c>
      <c r="I49" s="28" t="s">
        <v>89</v>
      </c>
      <c r="J49" s="28" t="s">
        <v>72</v>
      </c>
      <c r="K49" s="29"/>
      <c r="L49" s="28">
        <v>3</v>
      </c>
      <c r="M49" s="30">
        <v>74.145816329142804</v>
      </c>
      <c r="N49" s="28" t="str">
        <f t="shared" si="39"/>
        <v>Y</v>
      </c>
      <c r="O49" s="29">
        <v>44389</v>
      </c>
      <c r="P49" s="28">
        <v>1</v>
      </c>
      <c r="Q49" s="28" t="s">
        <v>97</v>
      </c>
      <c r="R49" s="28">
        <v>2</v>
      </c>
      <c r="S49" s="28"/>
      <c r="T49" s="28"/>
      <c r="U49" s="31" t="s">
        <v>73</v>
      </c>
      <c r="V49" s="32">
        <v>80</v>
      </c>
      <c r="Y49" s="28">
        <v>0</v>
      </c>
      <c r="Z49" s="28">
        <v>5</v>
      </c>
      <c r="AB49" s="28">
        <v>1</v>
      </c>
      <c r="AD49" s="28" t="s">
        <v>80</v>
      </c>
      <c r="AE49" s="28" t="s">
        <v>81</v>
      </c>
      <c r="AF49" s="33">
        <v>0.49513888888888891</v>
      </c>
      <c r="AG49" s="28">
        <v>23.4</v>
      </c>
      <c r="AH49" s="28">
        <v>7.71</v>
      </c>
      <c r="AI49" s="28">
        <v>9.35</v>
      </c>
      <c r="AJ49" s="28">
        <v>74.63</v>
      </c>
      <c r="AK49" s="28">
        <v>2.06</v>
      </c>
      <c r="AL49" s="28">
        <v>0.1</v>
      </c>
      <c r="AM49" s="28">
        <v>2.6219999999999999</v>
      </c>
      <c r="AN49" s="37"/>
      <c r="AO49" s="37"/>
      <c r="AP49" s="37"/>
      <c r="AQ49" s="37"/>
      <c r="AR49" s="37"/>
      <c r="AS49" s="37"/>
      <c r="AT49" s="28"/>
      <c r="AU49" s="28"/>
      <c r="AV49" s="28"/>
      <c r="AW49" s="36">
        <v>0</v>
      </c>
      <c r="AX49" s="28">
        <v>0.33639999999999998</v>
      </c>
      <c r="AY49" s="28">
        <v>0.34420000000000001</v>
      </c>
      <c r="AZ49" s="28">
        <v>0.2913</v>
      </c>
      <c r="BA49" s="28">
        <f t="shared" si="40"/>
        <v>0.32396666666666668</v>
      </c>
      <c r="BB49" s="28">
        <v>0.2571</v>
      </c>
      <c r="BC49" s="28">
        <v>0.25719999999999998</v>
      </c>
      <c r="BD49" s="28">
        <v>0.3044</v>
      </c>
      <c r="BE49" s="37">
        <f t="shared" si="30"/>
        <v>0.27289999999999998</v>
      </c>
      <c r="BG49" s="28">
        <v>72</v>
      </c>
      <c r="BH49" s="28">
        <v>98</v>
      </c>
      <c r="BI49" s="28">
        <v>113</v>
      </c>
      <c r="BJ49" s="38">
        <f t="shared" si="36"/>
        <v>92.728308680887167</v>
      </c>
      <c r="BK49" s="39">
        <f t="shared" si="37"/>
        <v>1854.5661736177433</v>
      </c>
      <c r="BL49" s="28">
        <v>18</v>
      </c>
      <c r="BM49" s="28">
        <v>12</v>
      </c>
      <c r="BN49" s="28">
        <v>40</v>
      </c>
      <c r="BO49" s="38">
        <f t="shared" si="11"/>
        <v>20.519711360120365</v>
      </c>
      <c r="BP49" s="38">
        <f t="shared" si="12"/>
        <v>410.39422720240731</v>
      </c>
      <c r="BQ49" s="38">
        <f t="shared" si="38"/>
        <v>22.13</v>
      </c>
      <c r="BR49" s="43">
        <v>0.27002399999999999</v>
      </c>
      <c r="BS49" s="43">
        <v>20.080079999999999</v>
      </c>
      <c r="BT49" s="43">
        <v>16.7317</v>
      </c>
      <c r="BU49" s="43">
        <v>3.4634360000000002</v>
      </c>
      <c r="BV49" s="43">
        <v>1.231115</v>
      </c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</row>
    <row r="50" spans="1:104" ht="15">
      <c r="A50" s="27" t="str">
        <f t="shared" si="0"/>
        <v>D641_060520_pre</v>
      </c>
      <c r="B50" s="27" t="str">
        <f t="shared" si="1"/>
        <v>D641_060520_pre</v>
      </c>
      <c r="C50" s="28" t="s">
        <v>70</v>
      </c>
      <c r="D50" s="28">
        <v>0.17899999999999999</v>
      </c>
      <c r="E50" s="27">
        <v>43987</v>
      </c>
      <c r="F50" s="27" t="str">
        <f t="shared" si="35"/>
        <v>6/5_pre</v>
      </c>
      <c r="G50" s="28" t="s">
        <v>99</v>
      </c>
      <c r="H50" s="27" t="str">
        <f t="shared" si="4"/>
        <v>6/5_pre</v>
      </c>
      <c r="I50" s="28" t="s">
        <v>90</v>
      </c>
      <c r="J50" s="28" t="s">
        <v>72</v>
      </c>
      <c r="K50" s="29"/>
      <c r="L50" s="28">
        <v>3</v>
      </c>
      <c r="M50" s="30">
        <v>74.145816329142804</v>
      </c>
      <c r="N50" s="28" t="str">
        <f t="shared" si="39"/>
        <v>Y</v>
      </c>
      <c r="O50" s="29">
        <v>44389</v>
      </c>
      <c r="P50" s="28">
        <v>1</v>
      </c>
      <c r="Q50" s="28" t="s">
        <v>97</v>
      </c>
      <c r="R50" s="28">
        <v>2</v>
      </c>
      <c r="S50" s="28"/>
      <c r="T50" s="28"/>
      <c r="U50" s="31" t="s">
        <v>73</v>
      </c>
      <c r="V50" s="32">
        <v>80</v>
      </c>
      <c r="Y50" s="28">
        <v>0</v>
      </c>
      <c r="Z50" s="28">
        <v>6</v>
      </c>
      <c r="AB50" s="28">
        <v>1</v>
      </c>
      <c r="AD50" s="28" t="s">
        <v>75</v>
      </c>
      <c r="AE50" s="28" t="s">
        <v>76</v>
      </c>
      <c r="AF50" s="33">
        <v>0.52013888888888893</v>
      </c>
      <c r="AG50" s="28">
        <v>21.2</v>
      </c>
      <c r="AH50" s="28">
        <v>6.85</v>
      </c>
      <c r="AI50" s="28">
        <v>9.02</v>
      </c>
      <c r="AJ50" s="28">
        <v>74.09</v>
      </c>
      <c r="AK50" s="28">
        <v>1.69</v>
      </c>
      <c r="AL50" s="28">
        <v>0.32</v>
      </c>
      <c r="AN50" s="37"/>
      <c r="AO50" s="37"/>
      <c r="AP50" s="37"/>
      <c r="AQ50" s="37"/>
      <c r="AR50" s="37"/>
      <c r="AS50" s="37"/>
      <c r="AT50" s="28"/>
      <c r="AU50" s="28"/>
      <c r="AV50" s="28"/>
      <c r="AW50" s="36">
        <v>0</v>
      </c>
      <c r="AX50" s="28">
        <v>0.48209999999999997</v>
      </c>
      <c r="AY50" s="28">
        <v>0.46310000000000001</v>
      </c>
      <c r="AZ50" s="28">
        <v>0.50839999999999996</v>
      </c>
      <c r="BA50" s="28">
        <f t="shared" si="40"/>
        <v>0.48453333333333332</v>
      </c>
      <c r="BB50" s="28">
        <v>0.41610000000000003</v>
      </c>
      <c r="BC50" s="28">
        <v>0.32840000000000003</v>
      </c>
      <c r="BD50" s="28">
        <v>0.37709999999999999</v>
      </c>
      <c r="BE50" s="37">
        <f t="shared" si="30"/>
        <v>0.37386666666666662</v>
      </c>
      <c r="BG50" s="28">
        <v>2230</v>
      </c>
      <c r="BH50" s="28">
        <v>2340</v>
      </c>
      <c r="BI50" s="28">
        <v>2397</v>
      </c>
      <c r="BJ50" s="38">
        <f t="shared" si="36"/>
        <v>2321.2909853109268</v>
      </c>
      <c r="BK50" s="39">
        <f t="shared" si="37"/>
        <v>46425.819706218535</v>
      </c>
      <c r="BL50" s="28">
        <v>315</v>
      </c>
      <c r="BM50" s="28">
        <v>253</v>
      </c>
      <c r="BN50" s="28">
        <v>251</v>
      </c>
      <c r="BO50" s="38">
        <f t="shared" si="11"/>
        <v>271.45734604587</v>
      </c>
      <c r="BP50" s="38">
        <f t="shared" si="12"/>
        <v>5429.1469209174002</v>
      </c>
      <c r="BQ50" s="38">
        <f t="shared" si="38"/>
        <v>11.69</v>
      </c>
      <c r="BR50" s="43">
        <v>0.12526799999999999</v>
      </c>
      <c r="BS50" s="43">
        <v>11.3203</v>
      </c>
      <c r="BT50" s="43">
        <v>27.9175</v>
      </c>
      <c r="BU50" s="43">
        <v>12.00075</v>
      </c>
      <c r="BV50" s="43">
        <v>1.145448</v>
      </c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</row>
    <row r="51" spans="1:104" ht="15">
      <c r="A51" s="27" t="str">
        <f t="shared" si="0"/>
        <v>D6F_060520_pre</v>
      </c>
      <c r="B51" s="27" t="str">
        <f t="shared" si="1"/>
        <v>D6F_060520_pre</v>
      </c>
      <c r="C51" s="28" t="s">
        <v>70</v>
      </c>
      <c r="D51" s="28">
        <v>0.65600000000000003</v>
      </c>
      <c r="E51" s="27">
        <v>43987</v>
      </c>
      <c r="F51" s="27" t="str">
        <f t="shared" si="35"/>
        <v>6/5_pre</v>
      </c>
      <c r="G51" s="28" t="s">
        <v>99</v>
      </c>
      <c r="H51" s="27" t="str">
        <f t="shared" si="4"/>
        <v>6/5_pre</v>
      </c>
      <c r="I51" s="28" t="s">
        <v>92</v>
      </c>
      <c r="J51" s="28" t="s">
        <v>72</v>
      </c>
      <c r="K51" s="29"/>
      <c r="L51" s="28">
        <v>3</v>
      </c>
      <c r="M51" s="30">
        <v>74.145816329142804</v>
      </c>
      <c r="N51" s="28" t="str">
        <f t="shared" si="39"/>
        <v>Y</v>
      </c>
      <c r="O51" s="29">
        <v>44389</v>
      </c>
      <c r="P51" s="28">
        <v>1</v>
      </c>
      <c r="Q51" s="28" t="s">
        <v>97</v>
      </c>
      <c r="R51" s="28">
        <v>2</v>
      </c>
      <c r="S51" s="28"/>
      <c r="T51" s="28"/>
      <c r="U51" s="31" t="s">
        <v>73</v>
      </c>
      <c r="V51" s="32">
        <v>80</v>
      </c>
      <c r="Y51" s="28">
        <v>0</v>
      </c>
      <c r="Z51" s="28">
        <v>6</v>
      </c>
      <c r="AB51" s="28">
        <v>1</v>
      </c>
      <c r="AD51" s="28" t="s">
        <v>75</v>
      </c>
      <c r="AE51" s="28" t="s">
        <v>85</v>
      </c>
      <c r="AF51" s="33">
        <v>0.50902777777777775</v>
      </c>
      <c r="AG51" s="28">
        <v>21.9</v>
      </c>
      <c r="AH51" s="28">
        <v>6.88</v>
      </c>
      <c r="AI51" s="28">
        <v>6.85</v>
      </c>
      <c r="AJ51" s="28">
        <v>76.89</v>
      </c>
      <c r="AK51" s="28">
        <v>0</v>
      </c>
      <c r="AL51" s="28">
        <v>0</v>
      </c>
      <c r="AN51" s="37"/>
      <c r="AO51" s="37"/>
      <c r="AP51" s="37"/>
      <c r="AQ51" s="37"/>
      <c r="AR51" s="37"/>
      <c r="AS51" s="37"/>
      <c r="AT51" s="28"/>
      <c r="AU51" s="28"/>
      <c r="AV51" s="28"/>
      <c r="AW51" s="36">
        <v>0</v>
      </c>
      <c r="AX51" s="28"/>
      <c r="AY51" s="28"/>
      <c r="AZ51" s="28"/>
      <c r="BA51" s="28">
        <v>0</v>
      </c>
      <c r="BB51" s="28">
        <v>2.2086000000000001</v>
      </c>
      <c r="BC51" s="28">
        <v>2.3018000000000001</v>
      </c>
      <c r="BD51" s="28">
        <v>2.218</v>
      </c>
      <c r="BE51" s="37">
        <f t="shared" si="30"/>
        <v>2.2428000000000003</v>
      </c>
      <c r="BG51" s="28">
        <v>2087</v>
      </c>
      <c r="BH51" s="28">
        <v>2066</v>
      </c>
      <c r="BI51" s="28">
        <v>2162</v>
      </c>
      <c r="BJ51" s="38">
        <f t="shared" si="36"/>
        <v>2104.5996085695533</v>
      </c>
      <c r="BK51" s="39">
        <f t="shared" si="37"/>
        <v>42091.992171391066</v>
      </c>
      <c r="BL51" s="28">
        <v>1323</v>
      </c>
      <c r="BM51" s="28">
        <v>1221</v>
      </c>
      <c r="BN51" s="28">
        <v>1292</v>
      </c>
      <c r="BO51" s="38">
        <f t="shared" si="11"/>
        <v>1277.946503083675</v>
      </c>
      <c r="BP51" s="38">
        <f t="shared" si="12"/>
        <v>25558.930061673498</v>
      </c>
      <c r="BQ51" s="38">
        <f t="shared" si="38"/>
        <v>60.72</v>
      </c>
      <c r="BR51" s="43">
        <v>9.7431000000000004E-2</v>
      </c>
      <c r="BS51" s="43">
        <v>9.7759920000000005</v>
      </c>
      <c r="BT51" s="43">
        <v>52.162129999999998</v>
      </c>
      <c r="BU51" s="43">
        <v>59.837679999999999</v>
      </c>
      <c r="BV51" s="43">
        <v>0.298599</v>
      </c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</row>
    <row r="52" spans="1:104" ht="15">
      <c r="A52" s="27" t="str">
        <f t="shared" si="0"/>
        <v>D7C_060520_pre</v>
      </c>
      <c r="B52" s="27" t="str">
        <f t="shared" si="1"/>
        <v>D7C_060520_pre</v>
      </c>
      <c r="C52" s="28" t="s">
        <v>70</v>
      </c>
      <c r="D52" s="28">
        <v>0.27200000000000002</v>
      </c>
      <c r="E52" s="27">
        <v>43987</v>
      </c>
      <c r="F52" s="27" t="str">
        <f t="shared" si="35"/>
        <v>6/5_pre</v>
      </c>
      <c r="G52" s="28" t="s">
        <v>99</v>
      </c>
      <c r="H52" s="27" t="str">
        <f t="shared" si="4"/>
        <v>6/5_pre</v>
      </c>
      <c r="I52" s="28" t="s">
        <v>93</v>
      </c>
      <c r="J52" s="28" t="s">
        <v>72</v>
      </c>
      <c r="K52" s="29"/>
      <c r="L52" s="28">
        <v>3</v>
      </c>
      <c r="M52" s="30">
        <v>74.145816329142804</v>
      </c>
      <c r="N52" s="28" t="str">
        <f t="shared" si="39"/>
        <v>Y</v>
      </c>
      <c r="O52" s="29">
        <v>44393</v>
      </c>
      <c r="P52" s="28">
        <v>1</v>
      </c>
      <c r="R52" s="28">
        <v>2</v>
      </c>
      <c r="S52" s="28"/>
      <c r="T52" s="28"/>
      <c r="U52" s="31" t="s">
        <v>73</v>
      </c>
      <c r="V52" s="32">
        <v>80</v>
      </c>
      <c r="Y52" s="28">
        <v>0</v>
      </c>
      <c r="Z52" s="28">
        <v>7</v>
      </c>
      <c r="AB52" s="28">
        <v>1</v>
      </c>
      <c r="AD52" s="28" t="s">
        <v>75</v>
      </c>
      <c r="AE52" s="28" t="s">
        <v>94</v>
      </c>
      <c r="AF52" s="33">
        <v>0.53819444444444442</v>
      </c>
      <c r="AG52" s="28">
        <v>21.8</v>
      </c>
      <c r="AH52" s="28">
        <v>7.4</v>
      </c>
      <c r="AI52" s="28">
        <v>9.14</v>
      </c>
      <c r="AJ52" s="28">
        <v>74.42</v>
      </c>
      <c r="AK52" s="28">
        <v>2.0299999999999998</v>
      </c>
      <c r="AL52" s="28">
        <v>0.11</v>
      </c>
      <c r="AN52" s="37"/>
      <c r="AO52" s="37"/>
      <c r="AP52" s="37"/>
      <c r="AQ52" s="37"/>
      <c r="AR52" s="37"/>
      <c r="AS52" s="37"/>
      <c r="AT52" s="28"/>
      <c r="AU52" s="28"/>
      <c r="AV52" s="28"/>
      <c r="AW52" s="36">
        <v>0</v>
      </c>
      <c r="AX52" s="28">
        <v>0.34079999999999999</v>
      </c>
      <c r="AY52" s="28">
        <v>0.2883</v>
      </c>
      <c r="AZ52" s="28">
        <v>0.28220000000000001</v>
      </c>
      <c r="BA52" s="28">
        <f t="shared" ref="BA52:BA57" si="41">AVERAGE(AX52:AZ52)</f>
        <v>0.30376666666666668</v>
      </c>
      <c r="BB52" s="28">
        <v>0.34320000000000001</v>
      </c>
      <c r="BC52" s="28">
        <v>0.32419999999999999</v>
      </c>
      <c r="BD52" s="28">
        <v>0.33460000000000001</v>
      </c>
      <c r="BE52" s="37">
        <f t="shared" si="30"/>
        <v>0.33400000000000002</v>
      </c>
      <c r="BG52" s="28">
        <v>4030</v>
      </c>
      <c r="BH52" s="28">
        <v>4096</v>
      </c>
      <c r="BI52" s="28">
        <v>3983</v>
      </c>
      <c r="BJ52" s="38">
        <f t="shared" si="36"/>
        <v>4036.0676175864246</v>
      </c>
      <c r="BK52" s="39">
        <f t="shared" si="37"/>
        <v>80721.352351728492</v>
      </c>
      <c r="BL52" s="28">
        <v>920</v>
      </c>
      <c r="BM52" s="28">
        <v>950</v>
      </c>
      <c r="BN52" s="28">
        <v>920</v>
      </c>
      <c r="BO52" s="38">
        <f t="shared" si="11"/>
        <v>929.89323166326517</v>
      </c>
      <c r="BP52" s="38">
        <f t="shared" si="12"/>
        <v>18597.864633265304</v>
      </c>
      <c r="BQ52" s="38">
        <f t="shared" si="38"/>
        <v>23.04</v>
      </c>
      <c r="BR52" s="43">
        <v>0.10786900000000001</v>
      </c>
      <c r="BS52" s="43">
        <v>19.926020000000001</v>
      </c>
      <c r="BT52" s="43">
        <v>23.000250000000001</v>
      </c>
      <c r="BU52" s="43">
        <v>13.37185</v>
      </c>
      <c r="BV52" s="43">
        <v>3.2282199999999999</v>
      </c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</row>
    <row r="53" spans="1:104" ht="15">
      <c r="A53" s="27" t="str">
        <f t="shared" si="0"/>
        <v>D7H_060520_pre</v>
      </c>
      <c r="B53" s="27" t="str">
        <f t="shared" si="1"/>
        <v>D7H_060520_pre</v>
      </c>
      <c r="C53" s="28" t="s">
        <v>70</v>
      </c>
      <c r="D53" s="28">
        <v>9.2999999999999999E-2</v>
      </c>
      <c r="E53" s="27">
        <v>43987</v>
      </c>
      <c r="F53" s="27" t="str">
        <f t="shared" si="35"/>
        <v>6/5_pre</v>
      </c>
      <c r="G53" s="28" t="s">
        <v>99</v>
      </c>
      <c r="H53" s="27" t="str">
        <f t="shared" si="4"/>
        <v>6/5_pre</v>
      </c>
      <c r="I53" s="28" t="s">
        <v>96</v>
      </c>
      <c r="J53" s="28" t="s">
        <v>72</v>
      </c>
      <c r="K53" s="29"/>
      <c r="L53" s="28">
        <v>3</v>
      </c>
      <c r="M53" s="30">
        <v>74.145816329142804</v>
      </c>
      <c r="N53" s="28" t="str">
        <f t="shared" si="39"/>
        <v>Y</v>
      </c>
      <c r="O53" s="29">
        <v>44389</v>
      </c>
      <c r="P53" s="28">
        <v>1</v>
      </c>
      <c r="Q53" s="28" t="s">
        <v>79</v>
      </c>
      <c r="R53" s="28">
        <v>2</v>
      </c>
      <c r="S53" s="28"/>
      <c r="T53" s="28"/>
      <c r="U53" s="31" t="s">
        <v>73</v>
      </c>
      <c r="V53" s="32">
        <v>80</v>
      </c>
      <c r="Y53" s="28">
        <v>0</v>
      </c>
      <c r="Z53" s="28">
        <v>7</v>
      </c>
      <c r="AB53" s="28">
        <v>1</v>
      </c>
      <c r="AD53" s="28" t="s">
        <v>80</v>
      </c>
      <c r="AE53" s="28" t="s">
        <v>81</v>
      </c>
      <c r="AF53" s="33">
        <v>0.52986111111111112</v>
      </c>
      <c r="AG53" s="28">
        <v>21.7</v>
      </c>
      <c r="AH53" s="28">
        <v>7.13</v>
      </c>
      <c r="AI53" s="28">
        <v>8.93</v>
      </c>
      <c r="AJ53" s="28">
        <v>74.64</v>
      </c>
      <c r="AK53" s="28">
        <v>1.56</v>
      </c>
      <c r="AL53" s="28">
        <v>0.04</v>
      </c>
      <c r="AM53" s="28">
        <v>1.5089999999999999</v>
      </c>
      <c r="AN53" s="37"/>
      <c r="AO53" s="37"/>
      <c r="AP53" s="37"/>
      <c r="AQ53" s="37"/>
      <c r="AR53" s="37"/>
      <c r="AS53" s="37"/>
      <c r="AT53" s="28"/>
      <c r="AU53" s="28"/>
      <c r="AV53" s="28"/>
      <c r="AW53" s="36">
        <v>0</v>
      </c>
      <c r="AX53" s="28">
        <v>1.1226</v>
      </c>
      <c r="AY53" s="28"/>
      <c r="AZ53" s="28">
        <v>0.4194</v>
      </c>
      <c r="BA53" s="28">
        <f t="shared" si="41"/>
        <v>0.77100000000000002</v>
      </c>
      <c r="BB53" s="28">
        <v>0.27550000000000002</v>
      </c>
      <c r="BC53" s="28">
        <v>0.27439999999999998</v>
      </c>
      <c r="BD53" s="28">
        <v>0.27400000000000002</v>
      </c>
      <c r="BE53" s="37">
        <f t="shared" si="30"/>
        <v>0.27463333333333334</v>
      </c>
      <c r="BF53" s="28">
        <v>0</v>
      </c>
      <c r="BG53" s="28">
        <v>5180</v>
      </c>
      <c r="BH53" s="28">
        <v>5188</v>
      </c>
      <c r="BI53" s="28">
        <v>5517</v>
      </c>
      <c r="BJ53" s="38">
        <f t="shared" si="36"/>
        <v>5292.7035621712166</v>
      </c>
      <c r="BK53" s="39">
        <f t="shared" si="37"/>
        <v>105854.07124342433</v>
      </c>
      <c r="BL53" s="28">
        <v>275</v>
      </c>
      <c r="BM53" s="28">
        <v>286</v>
      </c>
      <c r="BN53" s="28">
        <v>255</v>
      </c>
      <c r="BO53" s="38">
        <f t="shared" si="11"/>
        <v>271.6937423091756</v>
      </c>
      <c r="BP53" s="38">
        <f t="shared" si="12"/>
        <v>5433.8748461835121</v>
      </c>
      <c r="BQ53" s="38">
        <f t="shared" si="38"/>
        <v>5.13</v>
      </c>
      <c r="BR53" s="43">
        <v>0.26933099999999999</v>
      </c>
      <c r="BS53" s="43">
        <v>48.248829999999998</v>
      </c>
      <c r="BT53" s="43">
        <v>51.478929999999998</v>
      </c>
      <c r="BU53" s="43">
        <v>13.854789999999999</v>
      </c>
      <c r="BV53" s="43">
        <v>4.5363249999999997</v>
      </c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</row>
    <row r="54" spans="1:104" ht="15">
      <c r="A54" s="27" t="str">
        <f t="shared" si="0"/>
        <v>D1H_061120_post</v>
      </c>
      <c r="B54" s="27" t="str">
        <f t="shared" si="1"/>
        <v>D1H_061120_post</v>
      </c>
      <c r="C54" s="28" t="s">
        <v>70</v>
      </c>
      <c r="D54" s="28"/>
      <c r="E54" s="27">
        <v>43993</v>
      </c>
      <c r="F54" s="27" t="str">
        <f t="shared" ref="F54:F71" si="42">"6/11_"&amp;J54</f>
        <v>6/11_post</v>
      </c>
      <c r="G54" s="28" t="str">
        <f t="shared" ref="G54:G71" si="43">J54</f>
        <v>post</v>
      </c>
      <c r="H54" s="27" t="str">
        <f t="shared" si="4"/>
        <v>6/11_post</v>
      </c>
      <c r="I54" s="28" t="s">
        <v>78</v>
      </c>
      <c r="J54" s="28" t="s">
        <v>91</v>
      </c>
      <c r="K54" s="28"/>
      <c r="L54" s="28">
        <v>4</v>
      </c>
      <c r="M54" s="28"/>
      <c r="N54" s="28"/>
      <c r="O54" s="28" t="s">
        <v>88</v>
      </c>
      <c r="P54" s="28"/>
      <c r="Q54" s="28"/>
      <c r="R54" s="28"/>
      <c r="S54" s="28"/>
      <c r="T54" s="28"/>
      <c r="U54" s="31" t="s">
        <v>73</v>
      </c>
      <c r="V54" s="32">
        <v>86</v>
      </c>
      <c r="Y54" s="28">
        <v>10</v>
      </c>
      <c r="Z54" s="28">
        <v>1</v>
      </c>
      <c r="AD54" s="28" t="s">
        <v>80</v>
      </c>
      <c r="AE54" s="28" t="s">
        <v>81</v>
      </c>
      <c r="AF54" s="33">
        <v>0.62916666666666665</v>
      </c>
      <c r="AG54" s="28">
        <v>24.6</v>
      </c>
      <c r="AH54" s="28">
        <v>9.27</v>
      </c>
      <c r="AI54" s="28">
        <v>8.49</v>
      </c>
      <c r="AJ54" s="28">
        <v>77.84</v>
      </c>
      <c r="AK54" s="28">
        <v>1.6</v>
      </c>
      <c r="AL54" s="28">
        <v>0.14000000000000001</v>
      </c>
      <c r="AN54" s="37"/>
      <c r="AO54" s="37"/>
      <c r="AP54" s="37"/>
      <c r="AQ54" s="37"/>
      <c r="AR54" s="37"/>
      <c r="AS54" s="37"/>
      <c r="AT54" s="28"/>
      <c r="AU54" s="28"/>
      <c r="AV54" s="28"/>
      <c r="AW54" s="36">
        <v>0</v>
      </c>
      <c r="AX54" s="28">
        <v>0.33069999999999999</v>
      </c>
      <c r="AY54" s="28">
        <v>0.1704</v>
      </c>
      <c r="AZ54" s="28">
        <v>0.19289999999999999</v>
      </c>
      <c r="BA54" s="28">
        <f t="shared" si="41"/>
        <v>0.23133333333333331</v>
      </c>
      <c r="BB54" s="28"/>
      <c r="BC54" s="28"/>
      <c r="BD54" s="28"/>
      <c r="BE54" s="28">
        <v>0</v>
      </c>
      <c r="BG54" s="37"/>
      <c r="BH54" s="37"/>
      <c r="BI54" s="37"/>
      <c r="BJ54" s="38"/>
      <c r="BK54" s="28"/>
      <c r="BL54" s="28">
        <v>43</v>
      </c>
      <c r="BM54" s="28">
        <v>35</v>
      </c>
      <c r="BN54" s="28">
        <v>46</v>
      </c>
      <c r="BO54" s="38">
        <f t="shared" si="11"/>
        <v>41.061181708745167</v>
      </c>
      <c r="BP54" s="38">
        <f t="shared" si="12"/>
        <v>821.22363417490328</v>
      </c>
      <c r="BQ54" s="37"/>
      <c r="BR54" s="43">
        <v>0.16842199999999999</v>
      </c>
      <c r="BS54" s="43">
        <v>42.872520000000002</v>
      </c>
      <c r="BT54" s="43">
        <v>37.60501</v>
      </c>
      <c r="BU54" s="43">
        <v>2.4760089999999999</v>
      </c>
      <c r="BV54" s="43">
        <v>2.6597740000000001</v>
      </c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</row>
    <row r="55" spans="1:104" ht="15">
      <c r="A55" s="27" t="str">
        <f t="shared" si="0"/>
        <v>D1H_061120_pre</v>
      </c>
      <c r="B55" s="27" t="str">
        <f t="shared" si="1"/>
        <v>D1H_061120_pre</v>
      </c>
      <c r="C55" s="28" t="s">
        <v>70</v>
      </c>
      <c r="D55" s="28"/>
      <c r="E55" s="27">
        <v>43993</v>
      </c>
      <c r="F55" s="27" t="str">
        <f t="shared" si="42"/>
        <v>6/11_pre</v>
      </c>
      <c r="G55" s="28" t="str">
        <f t="shared" si="43"/>
        <v>pre</v>
      </c>
      <c r="H55" s="27" t="str">
        <f t="shared" si="4"/>
        <v>6/11_pre</v>
      </c>
      <c r="I55" s="28" t="s">
        <v>78</v>
      </c>
      <c r="J55" s="28" t="s">
        <v>72</v>
      </c>
      <c r="K55" s="28"/>
      <c r="L55" s="28">
        <v>4</v>
      </c>
      <c r="M55" s="28"/>
      <c r="N55" s="28"/>
      <c r="O55" s="28" t="s">
        <v>88</v>
      </c>
      <c r="P55" s="28"/>
      <c r="Q55" s="28"/>
      <c r="R55" s="28"/>
      <c r="S55" s="28"/>
      <c r="T55" s="28"/>
      <c r="U55" s="31" t="s">
        <v>73</v>
      </c>
      <c r="V55" s="32">
        <v>86</v>
      </c>
      <c r="Y55" s="28">
        <v>0</v>
      </c>
      <c r="Z55" s="28">
        <v>1</v>
      </c>
      <c r="AD55" s="28" t="s">
        <v>75</v>
      </c>
      <c r="AE55" s="28" t="s">
        <v>81</v>
      </c>
      <c r="AF55" s="33">
        <v>0.32361111111111113</v>
      </c>
      <c r="AG55" s="28">
        <v>22.8</v>
      </c>
      <c r="AH55" s="28">
        <v>9.2200000000000006</v>
      </c>
      <c r="AI55" s="28">
        <v>8.6300000000000008</v>
      </c>
      <c r="AJ55" s="28">
        <v>78.38</v>
      </c>
      <c r="AK55" s="28">
        <v>1.63</v>
      </c>
      <c r="AL55" s="28">
        <v>1.58</v>
      </c>
      <c r="AN55" s="37"/>
      <c r="AO55" s="37"/>
      <c r="AP55" s="37"/>
      <c r="AQ55" s="37"/>
      <c r="AR55" s="37"/>
      <c r="AS55" s="37"/>
      <c r="AT55" s="28"/>
      <c r="AU55" s="28"/>
      <c r="AV55" s="28"/>
      <c r="AW55" s="36">
        <v>0</v>
      </c>
      <c r="AX55" s="28">
        <v>0.27210000000000001</v>
      </c>
      <c r="AY55" s="28">
        <v>0.30640000000000001</v>
      </c>
      <c r="AZ55" s="28">
        <v>0.27639999999999998</v>
      </c>
      <c r="BA55" s="28">
        <f t="shared" si="41"/>
        <v>0.28496666666666665</v>
      </c>
      <c r="BB55" s="28"/>
      <c r="BC55" s="28"/>
      <c r="BD55" s="28"/>
      <c r="BE55" s="28">
        <v>0</v>
      </c>
      <c r="BG55" s="28">
        <v>670</v>
      </c>
      <c r="BH55" s="28">
        <v>637</v>
      </c>
      <c r="BI55" s="28">
        <v>695</v>
      </c>
      <c r="BJ55" s="38">
        <f t="shared" ref="BJ55:BJ56" si="44">GEOMEAN(BG55:BI55)</f>
        <v>666.90864410419761</v>
      </c>
      <c r="BK55" s="39">
        <f t="shared" ref="BK55:BK56" si="45">BJ55*20</f>
        <v>13338.172882083953</v>
      </c>
      <c r="BL55" s="28">
        <v>147</v>
      </c>
      <c r="BM55" s="28">
        <v>140</v>
      </c>
      <c r="BN55" s="28">
        <v>152</v>
      </c>
      <c r="BO55" s="38">
        <f t="shared" si="11"/>
        <v>146.25014975512462</v>
      </c>
      <c r="BP55" s="38">
        <f t="shared" si="12"/>
        <v>2925.0029951024926</v>
      </c>
      <c r="BQ55" s="38">
        <f t="shared" ref="BQ55:BQ56" si="46">ROUND(100*BO55/BJ55, 2)</f>
        <v>21.93</v>
      </c>
      <c r="BR55" s="43">
        <v>0.13292399999999999</v>
      </c>
      <c r="BS55" s="43">
        <v>61.323779999999999</v>
      </c>
      <c r="BT55" s="43">
        <v>36.788359999999997</v>
      </c>
      <c r="BU55" s="43">
        <v>10.513260000000001</v>
      </c>
      <c r="BV55" s="43">
        <v>0.82921900000000004</v>
      </c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</row>
    <row r="56" spans="1:104" ht="15">
      <c r="A56" s="27" t="str">
        <f t="shared" si="0"/>
        <v>D119_061120_pre</v>
      </c>
      <c r="B56" s="27" t="str">
        <f t="shared" si="1"/>
        <v>D119_061120_pre</v>
      </c>
      <c r="C56" s="28" t="s">
        <v>70</v>
      </c>
      <c r="D56" s="28">
        <v>1.31</v>
      </c>
      <c r="E56" s="27">
        <v>43993</v>
      </c>
      <c r="F56" s="27" t="str">
        <f t="shared" si="42"/>
        <v>6/11_pre</v>
      </c>
      <c r="G56" s="28" t="str">
        <f t="shared" si="43"/>
        <v>pre</v>
      </c>
      <c r="H56" s="27" t="str">
        <f t="shared" si="4"/>
        <v>6/11_pre</v>
      </c>
      <c r="I56" s="28" t="s">
        <v>71</v>
      </c>
      <c r="J56" s="28" t="s">
        <v>72</v>
      </c>
      <c r="K56" s="29"/>
      <c r="L56" s="28">
        <v>4</v>
      </c>
      <c r="M56" s="48">
        <v>79.277431529929999</v>
      </c>
      <c r="N56" s="28" t="str">
        <f t="shared" ref="N56:N72" si="47">IF(NOT(ISBLANK(O56)), "Y", "")</f>
        <v>Y</v>
      </c>
      <c r="O56" s="29">
        <v>44375</v>
      </c>
      <c r="P56" s="28">
        <v>1</v>
      </c>
      <c r="Q56" s="28"/>
      <c r="R56" s="28">
        <v>2</v>
      </c>
      <c r="S56" s="28"/>
      <c r="T56" s="28"/>
      <c r="U56" s="31" t="s">
        <v>73</v>
      </c>
      <c r="V56" s="32">
        <v>86</v>
      </c>
      <c r="Y56" s="28">
        <v>0</v>
      </c>
      <c r="Z56" s="28">
        <v>1</v>
      </c>
      <c r="AD56" s="28" t="s">
        <v>75</v>
      </c>
      <c r="AE56" s="28" t="s">
        <v>76</v>
      </c>
      <c r="AF56" s="33">
        <v>0.33750000000000002</v>
      </c>
      <c r="AG56" s="28">
        <v>24.2</v>
      </c>
      <c r="AH56" s="28">
        <v>9.1999999999999993</v>
      </c>
      <c r="AI56" s="28">
        <v>8.6999999999999993</v>
      </c>
      <c r="AJ56" s="28">
        <v>75.08</v>
      </c>
      <c r="AK56" s="28">
        <v>0.01</v>
      </c>
      <c r="AL56" s="28">
        <v>0</v>
      </c>
      <c r="AN56" s="37"/>
      <c r="AO56" s="37"/>
      <c r="AP56" s="37"/>
      <c r="AQ56" s="37"/>
      <c r="AR56" s="37"/>
      <c r="AS56" s="37"/>
      <c r="AT56" s="28"/>
      <c r="AU56" s="28"/>
      <c r="AV56" s="28"/>
      <c r="AW56" s="36">
        <v>0</v>
      </c>
      <c r="AX56" s="28">
        <v>0.18060000000000001</v>
      </c>
      <c r="AY56" s="28">
        <v>0.1759</v>
      </c>
      <c r="AZ56" s="28">
        <v>0.1522</v>
      </c>
      <c r="BA56" s="28">
        <f t="shared" si="41"/>
        <v>0.16956666666666667</v>
      </c>
      <c r="BB56" s="28">
        <v>2.69E-2</v>
      </c>
      <c r="BC56" s="28">
        <v>1.7299999999999999E-2</v>
      </c>
      <c r="BD56" s="28">
        <v>1.61E-2</v>
      </c>
      <c r="BE56" s="37">
        <f t="shared" ref="BE56:BE59" si="48">AVERAGE(BB56:BD56)</f>
        <v>2.0100000000000003E-2</v>
      </c>
      <c r="BG56" s="28">
        <v>8116</v>
      </c>
      <c r="BH56" s="28">
        <v>8864</v>
      </c>
      <c r="BI56" s="28">
        <v>8777</v>
      </c>
      <c r="BJ56" s="38">
        <f t="shared" si="44"/>
        <v>8579.0518911134695</v>
      </c>
      <c r="BK56" s="39">
        <f t="shared" si="45"/>
        <v>171581.0378222694</v>
      </c>
      <c r="BL56" s="28">
        <v>3472</v>
      </c>
      <c r="BM56" s="28">
        <v>3605</v>
      </c>
      <c r="BN56" s="28">
        <v>3560</v>
      </c>
      <c r="BO56" s="38">
        <f t="shared" si="11"/>
        <v>3545.234725111748</v>
      </c>
      <c r="BP56" s="38">
        <f t="shared" si="12"/>
        <v>70904.694502234954</v>
      </c>
      <c r="BQ56" s="38">
        <f t="shared" si="46"/>
        <v>41.32</v>
      </c>
      <c r="BR56" s="43">
        <v>0.105781</v>
      </c>
      <c r="BS56" s="43">
        <v>2.5810659999999999</v>
      </c>
      <c r="BT56" s="43">
        <v>32.938290000000002</v>
      </c>
      <c r="BU56" s="43">
        <v>17.659500000000001</v>
      </c>
      <c r="BV56" s="43">
        <v>0.42427900000000002</v>
      </c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</row>
    <row r="57" spans="1:104" ht="15">
      <c r="A57" s="27" t="str">
        <f t="shared" si="0"/>
        <v>D119_061120_post</v>
      </c>
      <c r="B57" s="27" t="str">
        <f t="shared" si="1"/>
        <v>D119_061120_post</v>
      </c>
      <c r="C57" s="28" t="s">
        <v>70</v>
      </c>
      <c r="D57" s="28"/>
      <c r="E57" s="27">
        <v>43993</v>
      </c>
      <c r="F57" s="27" t="str">
        <f t="shared" si="42"/>
        <v>6/11_post</v>
      </c>
      <c r="G57" s="28" t="str">
        <f t="shared" si="43"/>
        <v>post</v>
      </c>
      <c r="H57" s="27" t="str">
        <f t="shared" si="4"/>
        <v>6/11_post</v>
      </c>
      <c r="I57" s="28" t="s">
        <v>71</v>
      </c>
      <c r="J57" s="28" t="s">
        <v>91</v>
      </c>
      <c r="K57" s="28"/>
      <c r="L57" s="28">
        <v>4</v>
      </c>
      <c r="M57" s="28"/>
      <c r="N57" s="28" t="str">
        <f t="shared" si="47"/>
        <v/>
      </c>
      <c r="O57" s="28"/>
      <c r="P57" s="28"/>
      <c r="Q57" s="28"/>
      <c r="R57" s="28"/>
      <c r="S57" s="28"/>
      <c r="T57" s="28"/>
      <c r="U57" s="31" t="s">
        <v>73</v>
      </c>
      <c r="V57" s="32">
        <v>86</v>
      </c>
      <c r="Y57" s="28">
        <v>10</v>
      </c>
      <c r="Z57" s="28">
        <v>1</v>
      </c>
      <c r="AD57" s="28" t="s">
        <v>75</v>
      </c>
      <c r="AE57" s="28" t="s">
        <v>76</v>
      </c>
      <c r="AF57" s="33">
        <v>0.63402777777777775</v>
      </c>
      <c r="AG57" s="28">
        <v>24.5</v>
      </c>
      <c r="AH57" s="28">
        <v>9.2799999999999994</v>
      </c>
      <c r="AI57" s="28">
        <v>8.8800000000000008</v>
      </c>
      <c r="AJ57" s="28">
        <v>78.02</v>
      </c>
      <c r="AK57" s="28">
        <v>1.9</v>
      </c>
      <c r="AL57" s="28">
        <v>0.26</v>
      </c>
      <c r="AN57" s="37"/>
      <c r="AO57" s="37"/>
      <c r="AP57" s="37"/>
      <c r="AQ57" s="37"/>
      <c r="AR57" s="37"/>
      <c r="AS57" s="37"/>
      <c r="AT57" s="28"/>
      <c r="AU57" s="28"/>
      <c r="AV57" s="28"/>
      <c r="AW57" s="36">
        <v>0</v>
      </c>
      <c r="AX57" s="28">
        <v>0.39789999999999998</v>
      </c>
      <c r="AY57" s="28">
        <v>0.25530000000000003</v>
      </c>
      <c r="AZ57" s="28">
        <v>0.27810000000000001</v>
      </c>
      <c r="BA57" s="28">
        <f t="shared" si="41"/>
        <v>0.31043333333333334</v>
      </c>
      <c r="BB57" s="28">
        <v>0.20699999999999999</v>
      </c>
      <c r="BC57" s="28"/>
      <c r="BD57" s="28"/>
      <c r="BE57" s="37">
        <f t="shared" si="48"/>
        <v>0.20699999999999999</v>
      </c>
      <c r="BG57" s="37"/>
      <c r="BH57" s="37"/>
      <c r="BI57" s="37"/>
      <c r="BJ57" s="38"/>
      <c r="BK57" s="28"/>
      <c r="BL57" s="28">
        <v>188</v>
      </c>
      <c r="BM57" s="28">
        <v>153</v>
      </c>
      <c r="BN57" s="28">
        <v>179</v>
      </c>
      <c r="BO57" s="38">
        <f t="shared" si="11"/>
        <v>172.67684447458748</v>
      </c>
      <c r="BP57" s="38">
        <f t="shared" si="12"/>
        <v>3453.5368894917497</v>
      </c>
      <c r="BQ57" s="37"/>
      <c r="BR57" s="43">
        <v>0.237317</v>
      </c>
      <c r="BS57" s="43">
        <v>17.676279999999998</v>
      </c>
      <c r="BT57" s="43">
        <v>23.415939999999999</v>
      </c>
      <c r="BU57" s="43">
        <v>99.978440000000006</v>
      </c>
      <c r="BV57" s="43">
        <v>0.64139400000000002</v>
      </c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</row>
    <row r="58" spans="1:104" ht="15">
      <c r="A58" s="27" t="str">
        <f t="shared" si="0"/>
        <v>D3F_061120_pre</v>
      </c>
      <c r="B58" s="27" t="str">
        <f t="shared" si="1"/>
        <v>D3F_061120_pre</v>
      </c>
      <c r="C58" s="28" t="s">
        <v>70</v>
      </c>
      <c r="D58" s="28">
        <v>1.93</v>
      </c>
      <c r="E58" s="27">
        <v>43993</v>
      </c>
      <c r="F58" s="27" t="str">
        <f t="shared" si="42"/>
        <v>6/11_pre</v>
      </c>
      <c r="G58" s="28" t="str">
        <f t="shared" si="43"/>
        <v>pre</v>
      </c>
      <c r="H58" s="27" t="str">
        <f t="shared" si="4"/>
        <v>6/11_pre</v>
      </c>
      <c r="I58" s="28" t="s">
        <v>83</v>
      </c>
      <c r="J58" s="28" t="s">
        <v>72</v>
      </c>
      <c r="K58" s="29"/>
      <c r="L58" s="28">
        <v>4</v>
      </c>
      <c r="M58" s="48">
        <v>79.277431529929999</v>
      </c>
      <c r="N58" s="28" t="str">
        <f t="shared" si="47"/>
        <v>Y</v>
      </c>
      <c r="O58" s="29">
        <v>44375</v>
      </c>
      <c r="P58" s="28">
        <v>1</v>
      </c>
      <c r="Q58" s="28"/>
      <c r="R58" s="28">
        <v>2</v>
      </c>
      <c r="S58" s="28"/>
      <c r="T58" s="28"/>
      <c r="U58" s="31" t="s">
        <v>73</v>
      </c>
      <c r="V58" s="32">
        <v>86</v>
      </c>
      <c r="Y58" s="28">
        <v>0</v>
      </c>
      <c r="Z58" s="28">
        <v>3</v>
      </c>
      <c r="AD58" s="28" t="s">
        <v>75</v>
      </c>
      <c r="AE58" s="28" t="s">
        <v>85</v>
      </c>
      <c r="AF58" s="33">
        <v>0.34375</v>
      </c>
      <c r="AG58" s="28">
        <v>13.1</v>
      </c>
      <c r="AH58" s="28">
        <v>8.1999999999999993</v>
      </c>
      <c r="AI58" s="28">
        <v>7.66</v>
      </c>
      <c r="AJ58" s="28">
        <v>81.44</v>
      </c>
      <c r="AK58" s="28">
        <v>0.02</v>
      </c>
      <c r="AL58" s="28">
        <v>0</v>
      </c>
      <c r="AN58" s="37"/>
      <c r="AO58" s="37"/>
      <c r="AP58" s="37"/>
      <c r="AQ58" s="37"/>
      <c r="AR58" s="37"/>
      <c r="AS58" s="37"/>
      <c r="AT58" s="28"/>
      <c r="AU58" s="28"/>
      <c r="AV58" s="28"/>
      <c r="AW58" s="36">
        <v>0</v>
      </c>
      <c r="AX58" s="28"/>
      <c r="AY58" s="28"/>
      <c r="AZ58" s="28"/>
      <c r="BA58" s="28">
        <v>0</v>
      </c>
      <c r="BB58" s="28">
        <v>1.8766</v>
      </c>
      <c r="BC58" s="28">
        <v>0.26840000000000003</v>
      </c>
      <c r="BD58" s="28">
        <v>1.9191</v>
      </c>
      <c r="BE58" s="37">
        <f t="shared" si="48"/>
        <v>1.3547</v>
      </c>
      <c r="BG58" s="28">
        <v>10514</v>
      </c>
      <c r="BH58" s="28">
        <v>10318</v>
      </c>
      <c r="BI58" s="28">
        <v>10043</v>
      </c>
      <c r="BJ58" s="38">
        <f>GEOMEAN(BG58:BI58)</f>
        <v>10289.848635532418</v>
      </c>
      <c r="BK58" s="39">
        <f>BJ58*20</f>
        <v>205796.97271064838</v>
      </c>
      <c r="BL58" s="28">
        <v>6957</v>
      </c>
      <c r="BM58" s="28">
        <v>6769</v>
      </c>
      <c r="BN58" s="28">
        <v>6495</v>
      </c>
      <c r="BO58" s="38">
        <f t="shared" si="11"/>
        <v>6737.651716475325</v>
      </c>
      <c r="BP58" s="38">
        <f t="shared" si="12"/>
        <v>134753.03432950651</v>
      </c>
      <c r="BQ58" s="38">
        <f>ROUND(100*BO58/BJ58, 2)</f>
        <v>65.48</v>
      </c>
      <c r="BR58" s="44">
        <v>0</v>
      </c>
      <c r="BS58" s="43">
        <v>13.1808</v>
      </c>
      <c r="BT58" s="43">
        <v>87.350430000000003</v>
      </c>
      <c r="BU58" s="43">
        <v>0</v>
      </c>
      <c r="BV58" s="43">
        <v>0</v>
      </c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</row>
    <row r="59" spans="1:104" ht="15">
      <c r="A59" s="27" t="str">
        <f t="shared" si="0"/>
        <v>D3F_061120_post</v>
      </c>
      <c r="B59" s="27" t="str">
        <f t="shared" si="1"/>
        <v>D3F_061120_post</v>
      </c>
      <c r="C59" s="28" t="s">
        <v>70</v>
      </c>
      <c r="D59" s="28"/>
      <c r="E59" s="27">
        <v>43993</v>
      </c>
      <c r="F59" s="27" t="str">
        <f t="shared" si="42"/>
        <v>6/11_post</v>
      </c>
      <c r="G59" s="28" t="str">
        <f t="shared" si="43"/>
        <v>post</v>
      </c>
      <c r="H59" s="27" t="str">
        <f t="shared" si="4"/>
        <v>6/11_post</v>
      </c>
      <c r="I59" s="28" t="s">
        <v>83</v>
      </c>
      <c r="J59" s="28" t="s">
        <v>91</v>
      </c>
      <c r="K59" s="28"/>
      <c r="L59" s="28">
        <v>4</v>
      </c>
      <c r="M59" s="28"/>
      <c r="N59" s="28" t="str">
        <f t="shared" si="47"/>
        <v/>
      </c>
      <c r="O59" s="28"/>
      <c r="P59" s="28"/>
      <c r="Q59" s="28"/>
      <c r="R59" s="28"/>
      <c r="S59" s="28"/>
      <c r="T59" s="28"/>
      <c r="U59" s="31" t="s">
        <v>73</v>
      </c>
      <c r="V59" s="32">
        <v>86</v>
      </c>
      <c r="Y59" s="28">
        <v>10</v>
      </c>
      <c r="Z59" s="28">
        <v>3</v>
      </c>
      <c r="AD59" s="28" t="s">
        <v>75</v>
      </c>
      <c r="AE59" s="28" t="s">
        <v>85</v>
      </c>
      <c r="AF59" s="33">
        <v>0.64236111111111116</v>
      </c>
      <c r="AG59" s="28">
        <v>13.1</v>
      </c>
      <c r="AH59" s="28">
        <v>8.31</v>
      </c>
      <c r="AI59" s="28">
        <v>9.7100000000000009</v>
      </c>
      <c r="AJ59" s="28">
        <v>83.12</v>
      </c>
      <c r="AK59" s="28">
        <v>0.81</v>
      </c>
      <c r="AL59" s="28">
        <v>0.22</v>
      </c>
      <c r="AN59" s="37"/>
      <c r="AO59" s="37"/>
      <c r="AP59" s="37"/>
      <c r="AQ59" s="37"/>
      <c r="AR59" s="37"/>
      <c r="AS59" s="37"/>
      <c r="AT59" s="28"/>
      <c r="AU59" s="28"/>
      <c r="AV59" s="28"/>
      <c r="AW59" s="36">
        <v>0</v>
      </c>
      <c r="AX59" s="28">
        <v>0.32979999999999998</v>
      </c>
      <c r="AY59" s="28">
        <v>0.2878</v>
      </c>
      <c r="AZ59" s="28">
        <v>0.43469999999999998</v>
      </c>
      <c r="BA59" s="28">
        <f t="shared" ref="BA59:BA65" si="49">AVERAGE(AX59:AZ59)</f>
        <v>0.35076666666666662</v>
      </c>
      <c r="BB59" s="28">
        <v>0.30669999999999997</v>
      </c>
      <c r="BC59" s="28">
        <v>0.30430000000000001</v>
      </c>
      <c r="BD59" s="28">
        <v>0.3609</v>
      </c>
      <c r="BE59" s="37">
        <f t="shared" si="48"/>
        <v>0.32396666666666668</v>
      </c>
      <c r="BG59" s="37"/>
      <c r="BH59" s="37"/>
      <c r="BI59" s="37"/>
      <c r="BJ59" s="38"/>
      <c r="BK59" s="28"/>
      <c r="BL59" s="28">
        <v>399</v>
      </c>
      <c r="BM59" s="28">
        <v>486</v>
      </c>
      <c r="BN59" s="28">
        <v>416</v>
      </c>
      <c r="BO59" s="38">
        <f t="shared" si="11"/>
        <v>432.08331726339662</v>
      </c>
      <c r="BP59" s="38">
        <f t="shared" si="12"/>
        <v>8641.6663452679331</v>
      </c>
      <c r="BQ59" s="37"/>
      <c r="BR59" s="44">
        <v>0</v>
      </c>
      <c r="BS59" s="44">
        <v>0</v>
      </c>
      <c r="BT59" s="43">
        <v>52.429220000000001</v>
      </c>
      <c r="BU59" s="44">
        <v>0</v>
      </c>
      <c r="BV59" s="43">
        <v>0</v>
      </c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</row>
    <row r="60" spans="1:104" ht="15">
      <c r="A60" s="27" t="str">
        <f t="shared" si="0"/>
        <v>D434_061120_pre</v>
      </c>
      <c r="B60" s="27" t="str">
        <f t="shared" si="1"/>
        <v>D434_061120_pre</v>
      </c>
      <c r="C60" s="28" t="s">
        <v>70</v>
      </c>
      <c r="D60" s="28">
        <v>5.5E-2</v>
      </c>
      <c r="E60" s="27">
        <v>43993</v>
      </c>
      <c r="F60" s="27" t="str">
        <f t="shared" si="42"/>
        <v>6/11_pre</v>
      </c>
      <c r="G60" s="28" t="str">
        <f t="shared" si="43"/>
        <v>pre</v>
      </c>
      <c r="H60" s="27" t="str">
        <f t="shared" si="4"/>
        <v>6/11_pre</v>
      </c>
      <c r="I60" s="28" t="s">
        <v>87</v>
      </c>
      <c r="J60" s="28" t="s">
        <v>72</v>
      </c>
      <c r="K60" s="29"/>
      <c r="L60" s="28">
        <v>4</v>
      </c>
      <c r="M60" s="48">
        <v>79.277431529929999</v>
      </c>
      <c r="N60" s="28" t="str">
        <f t="shared" si="47"/>
        <v>Y</v>
      </c>
      <c r="O60" s="29">
        <v>44375</v>
      </c>
      <c r="P60" s="28">
        <v>1</v>
      </c>
      <c r="Q60" s="28"/>
      <c r="R60" s="28">
        <v>2</v>
      </c>
      <c r="S60" s="28"/>
      <c r="T60" s="28"/>
      <c r="U60" s="31" t="s">
        <v>73</v>
      </c>
      <c r="V60" s="32">
        <v>86</v>
      </c>
      <c r="Y60" s="28">
        <v>0</v>
      </c>
      <c r="Z60" s="28">
        <v>4</v>
      </c>
      <c r="AD60" s="28" t="s">
        <v>75</v>
      </c>
      <c r="AE60" s="28" t="s">
        <v>76</v>
      </c>
      <c r="AF60" s="33">
        <v>0.35138888888888886</v>
      </c>
      <c r="AG60" s="28">
        <v>24.1</v>
      </c>
      <c r="AH60" s="28">
        <v>9.32</v>
      </c>
      <c r="AI60" s="28">
        <v>9.08</v>
      </c>
      <c r="AJ60" s="28">
        <v>92.2</v>
      </c>
      <c r="AK60" s="28">
        <v>0.9</v>
      </c>
      <c r="AL60" s="28">
        <v>0.08</v>
      </c>
      <c r="AN60" s="37"/>
      <c r="AO60" s="37"/>
      <c r="AP60" s="37"/>
      <c r="AQ60" s="37"/>
      <c r="AR60" s="37"/>
      <c r="AS60" s="37"/>
      <c r="AT60" s="28"/>
      <c r="AU60" s="28"/>
      <c r="AV60" s="28"/>
      <c r="AW60" s="36">
        <v>0</v>
      </c>
      <c r="AX60" s="28">
        <v>0.30980000000000002</v>
      </c>
      <c r="AY60" s="28">
        <v>0.2482</v>
      </c>
      <c r="AZ60" s="28">
        <v>0.2419</v>
      </c>
      <c r="BA60" s="28">
        <f t="shared" si="49"/>
        <v>0.26663333333333333</v>
      </c>
      <c r="BB60" s="28"/>
      <c r="BC60" s="28"/>
      <c r="BD60" s="28"/>
      <c r="BE60" s="28">
        <v>0</v>
      </c>
      <c r="BG60" s="28">
        <v>664</v>
      </c>
      <c r="BH60" s="28">
        <v>590</v>
      </c>
      <c r="BI60" s="28">
        <v>611</v>
      </c>
      <c r="BJ60" s="38">
        <f>GEOMEAN(BG60:BI60)</f>
        <v>620.89824708489061</v>
      </c>
      <c r="BK60" s="39">
        <f>BJ60*20</f>
        <v>12417.964941697812</v>
      </c>
      <c r="BL60" s="28">
        <v>418</v>
      </c>
      <c r="BM60" s="28">
        <v>433</v>
      </c>
      <c r="BN60" s="28">
        <v>464</v>
      </c>
      <c r="BO60" s="38">
        <f t="shared" si="11"/>
        <v>437.91926675851744</v>
      </c>
      <c r="BP60" s="38">
        <f t="shared" si="12"/>
        <v>8758.3853351703492</v>
      </c>
      <c r="BQ60" s="38">
        <f>ROUND(100*BO60/BJ60, 2)</f>
        <v>70.53</v>
      </c>
      <c r="BR60" s="44">
        <v>0</v>
      </c>
      <c r="BS60" s="43">
        <v>3.4759999999999999E-3</v>
      </c>
      <c r="BT60" s="43">
        <v>25.604700000000001</v>
      </c>
      <c r="BU60" s="43">
        <v>28.407720000000001</v>
      </c>
      <c r="BV60" s="43">
        <v>9.0156930000000006</v>
      </c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</row>
    <row r="61" spans="1:104" ht="15">
      <c r="A61" s="27" t="str">
        <f t="shared" si="0"/>
        <v>D434_061120_post</v>
      </c>
      <c r="B61" s="27" t="str">
        <f t="shared" si="1"/>
        <v>D434_061120_post</v>
      </c>
      <c r="C61" s="28" t="s">
        <v>70</v>
      </c>
      <c r="D61" s="28"/>
      <c r="E61" s="27">
        <v>43993</v>
      </c>
      <c r="F61" s="27" t="str">
        <f t="shared" si="42"/>
        <v>6/11_post</v>
      </c>
      <c r="G61" s="28" t="str">
        <f t="shared" si="43"/>
        <v>post</v>
      </c>
      <c r="H61" s="27" t="str">
        <f t="shared" si="4"/>
        <v>6/11_post</v>
      </c>
      <c r="I61" s="28" t="s">
        <v>87</v>
      </c>
      <c r="J61" s="28" t="s">
        <v>91</v>
      </c>
      <c r="K61" s="28"/>
      <c r="L61" s="28">
        <v>4</v>
      </c>
      <c r="M61" s="28"/>
      <c r="N61" s="28" t="str">
        <f t="shared" si="47"/>
        <v/>
      </c>
      <c r="O61" s="28"/>
      <c r="P61" s="28"/>
      <c r="Q61" s="28"/>
      <c r="R61" s="28"/>
      <c r="S61" s="28"/>
      <c r="T61" s="28"/>
      <c r="U61" s="31" t="s">
        <v>73</v>
      </c>
      <c r="V61" s="32">
        <v>86</v>
      </c>
      <c r="Y61" s="28">
        <v>10</v>
      </c>
      <c r="Z61" s="28">
        <v>4</v>
      </c>
      <c r="AD61" s="28" t="s">
        <v>75</v>
      </c>
      <c r="AE61" s="28" t="s">
        <v>76</v>
      </c>
      <c r="AF61" s="33">
        <v>0.64930555555555558</v>
      </c>
      <c r="AG61" s="28">
        <v>23.5</v>
      </c>
      <c r="AH61" s="28">
        <v>9.34</v>
      </c>
      <c r="AI61" s="28">
        <v>8.98</v>
      </c>
      <c r="AJ61" s="28">
        <v>91.42</v>
      </c>
      <c r="AK61" s="28">
        <v>2.9</v>
      </c>
      <c r="AL61" s="28">
        <v>2.8</v>
      </c>
      <c r="AN61" s="37"/>
      <c r="AO61" s="37"/>
      <c r="AP61" s="37"/>
      <c r="AQ61" s="37"/>
      <c r="AR61" s="37"/>
      <c r="AS61" s="37"/>
      <c r="AT61" s="28"/>
      <c r="AU61" s="28"/>
      <c r="AV61" s="28"/>
      <c r="AW61" s="36">
        <v>0</v>
      </c>
      <c r="AX61" s="28">
        <v>0.50629999999999997</v>
      </c>
      <c r="AY61" s="28">
        <v>0.38590000000000002</v>
      </c>
      <c r="AZ61" s="28">
        <v>0.37959999999999999</v>
      </c>
      <c r="BA61" s="28">
        <f t="shared" si="49"/>
        <v>0.42393333333333333</v>
      </c>
      <c r="BB61" s="28"/>
      <c r="BC61" s="28">
        <v>3.95E-2</v>
      </c>
      <c r="BD61" s="28"/>
      <c r="BE61" s="37">
        <f>AVERAGE(BB61:BD61)</f>
        <v>3.95E-2</v>
      </c>
      <c r="BG61" s="37"/>
      <c r="BH61" s="37"/>
      <c r="BI61" s="37"/>
      <c r="BJ61" s="38"/>
      <c r="BK61" s="28"/>
      <c r="BL61" s="28">
        <v>18</v>
      </c>
      <c r="BM61" s="28">
        <v>24</v>
      </c>
      <c r="BN61" s="28">
        <v>24</v>
      </c>
      <c r="BO61" s="38">
        <f t="shared" si="11"/>
        <v>21.805447113985675</v>
      </c>
      <c r="BP61" s="38">
        <f t="shared" si="12"/>
        <v>436.10894227971352</v>
      </c>
      <c r="BQ61" s="37"/>
      <c r="BR61" s="44">
        <v>0</v>
      </c>
      <c r="BS61" s="44">
        <v>0</v>
      </c>
      <c r="BT61" s="43">
        <v>54.51435</v>
      </c>
      <c r="BU61" s="43">
        <v>24.772130000000001</v>
      </c>
      <c r="BV61" s="43">
        <v>3.7422059999999999</v>
      </c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</row>
    <row r="62" spans="1:104" ht="15">
      <c r="A62" s="27" t="str">
        <f t="shared" si="0"/>
        <v>D5B_061120_pre</v>
      </c>
      <c r="B62" s="27" t="str">
        <f t="shared" si="1"/>
        <v>D5B_061120_pre</v>
      </c>
      <c r="C62" s="28" t="s">
        <v>70</v>
      </c>
      <c r="D62" s="28" t="s">
        <v>86</v>
      </c>
      <c r="E62" s="27">
        <v>43993</v>
      </c>
      <c r="F62" s="27" t="str">
        <f t="shared" si="42"/>
        <v>6/11_pre</v>
      </c>
      <c r="G62" s="28" t="str">
        <f t="shared" si="43"/>
        <v>pre</v>
      </c>
      <c r="H62" s="27" t="str">
        <f t="shared" si="4"/>
        <v>6/11_pre</v>
      </c>
      <c r="I62" s="28" t="s">
        <v>89</v>
      </c>
      <c r="J62" s="28" t="s">
        <v>72</v>
      </c>
      <c r="K62" s="29"/>
      <c r="L62" s="28">
        <v>4</v>
      </c>
      <c r="M62" s="48">
        <v>79.277431529929999</v>
      </c>
      <c r="N62" s="28" t="str">
        <f t="shared" si="47"/>
        <v>Y</v>
      </c>
      <c r="O62" s="29">
        <v>44375</v>
      </c>
      <c r="P62" s="28">
        <v>1</v>
      </c>
      <c r="Q62" s="28"/>
      <c r="R62" s="28">
        <v>2</v>
      </c>
      <c r="S62" s="28"/>
      <c r="T62" s="28"/>
      <c r="U62" s="31" t="s">
        <v>73</v>
      </c>
      <c r="V62" s="32">
        <v>86</v>
      </c>
      <c r="Y62" s="28">
        <v>0</v>
      </c>
      <c r="Z62" s="28">
        <v>5</v>
      </c>
      <c r="AD62" s="28" t="s">
        <v>80</v>
      </c>
      <c r="AE62" s="28" t="s">
        <v>81</v>
      </c>
      <c r="AF62" s="33">
        <v>0.3576388888888889</v>
      </c>
      <c r="AG62" s="28">
        <v>26.4</v>
      </c>
      <c r="AH62" s="28">
        <v>9.26</v>
      </c>
      <c r="AI62" s="28">
        <v>9.02</v>
      </c>
      <c r="AJ62" s="28">
        <v>82.06</v>
      </c>
      <c r="AK62" s="28">
        <v>0.8</v>
      </c>
      <c r="AL62" s="28">
        <v>0.06</v>
      </c>
      <c r="AN62" s="37"/>
      <c r="AO62" s="37"/>
      <c r="AP62" s="37"/>
      <c r="AQ62" s="37"/>
      <c r="AR62" s="37"/>
      <c r="AS62" s="37"/>
      <c r="AT62" s="28"/>
      <c r="AU62" s="28"/>
      <c r="AV62" s="28"/>
      <c r="AW62" s="36">
        <v>0</v>
      </c>
      <c r="AX62" s="28">
        <v>0.4128</v>
      </c>
      <c r="AY62" s="28">
        <v>0.32090000000000002</v>
      </c>
      <c r="AZ62" s="28">
        <v>0.25219999999999998</v>
      </c>
      <c r="BA62" s="28">
        <f t="shared" si="49"/>
        <v>0.32863333333333333</v>
      </c>
      <c r="BB62" s="28"/>
      <c r="BC62" s="28"/>
      <c r="BD62" s="28"/>
      <c r="BE62" s="28">
        <v>0</v>
      </c>
      <c r="BG62" s="28">
        <v>68</v>
      </c>
      <c r="BH62" s="28">
        <v>55</v>
      </c>
      <c r="BI62" s="28">
        <v>56</v>
      </c>
      <c r="BJ62" s="38">
        <f>GEOMEAN(BG62:BI62)</f>
        <v>59.386337631806654</v>
      </c>
      <c r="BK62" s="39">
        <f>BJ62*20</f>
        <v>1187.7267526361331</v>
      </c>
      <c r="BL62" s="28">
        <v>16</v>
      </c>
      <c r="BM62" s="28">
        <v>13</v>
      </c>
      <c r="BN62" s="28">
        <v>23</v>
      </c>
      <c r="BO62" s="38">
        <f t="shared" si="11"/>
        <v>16.849889493767613</v>
      </c>
      <c r="BP62" s="38">
        <f t="shared" si="12"/>
        <v>336.99778987535228</v>
      </c>
      <c r="BQ62" s="38">
        <f>ROUND(100*BO62/BJ62, 2)</f>
        <v>28.37</v>
      </c>
      <c r="BR62" s="43">
        <v>6.2633999999999995E-2</v>
      </c>
      <c r="BS62" s="44">
        <v>0</v>
      </c>
      <c r="BT62" s="43">
        <v>10.858779999999999</v>
      </c>
      <c r="BU62" s="44">
        <v>0</v>
      </c>
      <c r="BV62" s="43">
        <v>0.37805</v>
      </c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</row>
    <row r="63" spans="1:104" ht="15">
      <c r="A63" s="27" t="str">
        <f t="shared" si="0"/>
        <v>D5B_061120_post</v>
      </c>
      <c r="B63" s="27" t="str">
        <f t="shared" si="1"/>
        <v>D5B_061120_post</v>
      </c>
      <c r="C63" s="28" t="s">
        <v>70</v>
      </c>
      <c r="D63" s="28"/>
      <c r="E63" s="27">
        <v>43993</v>
      </c>
      <c r="F63" s="27" t="str">
        <f t="shared" si="42"/>
        <v>6/11_post</v>
      </c>
      <c r="G63" s="28" t="str">
        <f t="shared" si="43"/>
        <v>post</v>
      </c>
      <c r="H63" s="27" t="str">
        <f t="shared" si="4"/>
        <v>6/11_post</v>
      </c>
      <c r="I63" s="28" t="s">
        <v>89</v>
      </c>
      <c r="J63" s="28" t="s">
        <v>91</v>
      </c>
      <c r="K63" s="28"/>
      <c r="L63" s="28">
        <v>4</v>
      </c>
      <c r="M63" s="28"/>
      <c r="N63" s="28" t="str">
        <f t="shared" si="47"/>
        <v/>
      </c>
      <c r="O63" s="28"/>
      <c r="P63" s="28"/>
      <c r="Q63" s="28"/>
      <c r="R63" s="28"/>
      <c r="S63" s="28"/>
      <c r="T63" s="28"/>
      <c r="U63" s="31" t="s">
        <v>73</v>
      </c>
      <c r="V63" s="32">
        <v>86</v>
      </c>
      <c r="Y63" s="28">
        <v>10</v>
      </c>
      <c r="Z63" s="28">
        <v>5</v>
      </c>
      <c r="AD63" s="28" t="s">
        <v>80</v>
      </c>
      <c r="AE63" s="28" t="s">
        <v>81</v>
      </c>
      <c r="AF63" s="33">
        <v>0.66041666666666665</v>
      </c>
      <c r="AG63" s="28">
        <v>30.3</v>
      </c>
      <c r="AH63" s="28">
        <v>9.19</v>
      </c>
      <c r="AI63" s="28">
        <v>8.5</v>
      </c>
      <c r="AJ63" s="28">
        <v>120.7</v>
      </c>
      <c r="AK63" s="28">
        <v>2.1</v>
      </c>
      <c r="AL63" s="28">
        <v>0.37</v>
      </c>
      <c r="AN63" s="37"/>
      <c r="AO63" s="37"/>
      <c r="AP63" s="37"/>
      <c r="AQ63" s="37"/>
      <c r="AR63" s="37"/>
      <c r="AS63" s="37"/>
      <c r="AT63" s="28"/>
      <c r="AU63" s="28"/>
      <c r="AV63" s="28"/>
      <c r="AW63" s="36">
        <v>0</v>
      </c>
      <c r="AX63" s="28">
        <v>0.28710000000000002</v>
      </c>
      <c r="AY63" s="28">
        <v>0.30599999999999999</v>
      </c>
      <c r="AZ63" s="28">
        <v>0.23119999999999999</v>
      </c>
      <c r="BA63" s="28">
        <f t="shared" si="49"/>
        <v>0.27476666666666666</v>
      </c>
      <c r="BB63" s="28"/>
      <c r="BC63" s="28"/>
      <c r="BD63" s="28"/>
      <c r="BE63" s="28">
        <v>0</v>
      </c>
      <c r="BG63" s="37"/>
      <c r="BH63" s="37"/>
      <c r="BI63" s="37"/>
      <c r="BJ63" s="38"/>
      <c r="BK63" s="28"/>
      <c r="BL63" s="28">
        <v>34</v>
      </c>
      <c r="BM63" s="28">
        <v>31</v>
      </c>
      <c r="BN63" s="28">
        <v>26</v>
      </c>
      <c r="BO63" s="38">
        <f t="shared" si="11"/>
        <v>30.148889471365024</v>
      </c>
      <c r="BP63" s="38">
        <f t="shared" si="12"/>
        <v>602.97778942730042</v>
      </c>
      <c r="BQ63" s="37"/>
      <c r="BR63" s="44">
        <v>0</v>
      </c>
      <c r="BS63" s="43">
        <v>0.70240199999999997</v>
      </c>
      <c r="BT63" s="43">
        <v>19.89668</v>
      </c>
      <c r="BU63" s="43">
        <v>1.120676</v>
      </c>
      <c r="BV63" s="43">
        <v>1.0684499999999999</v>
      </c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</row>
    <row r="64" spans="1:104" ht="15">
      <c r="A64" s="27" t="str">
        <f t="shared" si="0"/>
        <v>D641_061120_pre</v>
      </c>
      <c r="B64" s="27" t="str">
        <f t="shared" si="1"/>
        <v>D641_061120_pre</v>
      </c>
      <c r="C64" s="28" t="s">
        <v>70</v>
      </c>
      <c r="D64" s="28">
        <v>1</v>
      </c>
      <c r="E64" s="27">
        <v>43993</v>
      </c>
      <c r="F64" s="27" t="str">
        <f t="shared" si="42"/>
        <v>6/11_pre</v>
      </c>
      <c r="G64" s="28" t="str">
        <f t="shared" si="43"/>
        <v>pre</v>
      </c>
      <c r="H64" s="27" t="str">
        <f t="shared" si="4"/>
        <v>6/11_pre</v>
      </c>
      <c r="I64" s="28" t="s">
        <v>90</v>
      </c>
      <c r="J64" s="28" t="s">
        <v>72</v>
      </c>
      <c r="K64" s="29"/>
      <c r="L64" s="28">
        <v>4</v>
      </c>
      <c r="M64" s="48">
        <v>79.277431529929999</v>
      </c>
      <c r="N64" s="28" t="str">
        <f t="shared" si="47"/>
        <v>Y</v>
      </c>
      <c r="O64" s="29">
        <v>44376</v>
      </c>
      <c r="P64" s="28">
        <v>1</v>
      </c>
      <c r="Q64" s="28"/>
      <c r="R64" s="28">
        <v>2</v>
      </c>
      <c r="S64" s="28"/>
      <c r="T64" s="28"/>
      <c r="U64" s="31" t="s">
        <v>73</v>
      </c>
      <c r="V64" s="32">
        <v>86</v>
      </c>
      <c r="Y64" s="28">
        <v>0</v>
      </c>
      <c r="Z64" s="28">
        <v>6</v>
      </c>
      <c r="AD64" s="28" t="s">
        <v>75</v>
      </c>
      <c r="AE64" s="28" t="s">
        <v>76</v>
      </c>
      <c r="AF64" s="33">
        <v>0.37569444444444444</v>
      </c>
      <c r="AG64" s="28">
        <v>21.8</v>
      </c>
      <c r="AH64" s="28">
        <v>9.24</v>
      </c>
      <c r="AI64" s="28">
        <v>8.93</v>
      </c>
      <c r="AJ64" s="28">
        <v>76.349999999999994</v>
      </c>
      <c r="AK64" s="28">
        <v>0.95</v>
      </c>
      <c r="AL64" s="28">
        <v>0.42</v>
      </c>
      <c r="AN64" s="37"/>
      <c r="AO64" s="37"/>
      <c r="AP64" s="37"/>
      <c r="AQ64" s="37"/>
      <c r="AR64" s="37"/>
      <c r="AS64" s="37"/>
      <c r="AT64" s="28"/>
      <c r="AU64" s="28"/>
      <c r="AV64" s="28"/>
      <c r="AW64" s="36">
        <v>0</v>
      </c>
      <c r="AX64" s="28">
        <v>0.44309999999999999</v>
      </c>
      <c r="AY64" s="28">
        <v>0.30740000000000001</v>
      </c>
      <c r="AZ64" s="28">
        <v>0.44450000000000001</v>
      </c>
      <c r="BA64" s="28">
        <f t="shared" si="49"/>
        <v>0.39833333333333326</v>
      </c>
      <c r="BB64" s="28">
        <v>0.41739999999999999</v>
      </c>
      <c r="BC64" s="28">
        <v>0.4052</v>
      </c>
      <c r="BD64" s="28">
        <v>0.375</v>
      </c>
      <c r="BE64" s="37">
        <f t="shared" ref="BE64:BE81" si="50">AVERAGE(BB64:BD64)</f>
        <v>0.3992</v>
      </c>
      <c r="BG64" s="28">
        <v>9257</v>
      </c>
      <c r="BH64" s="28">
        <v>9069</v>
      </c>
      <c r="BI64" s="28">
        <v>9282</v>
      </c>
      <c r="BJ64" s="38">
        <f t="shared" ref="BJ64:BJ66" si="51">GEOMEAN(BG64:BI64)</f>
        <v>9202.1733432943947</v>
      </c>
      <c r="BK64" s="39">
        <f t="shared" ref="BK64:BK66" si="52">BJ64*20</f>
        <v>184043.46686588789</v>
      </c>
      <c r="BL64" s="28">
        <v>4932</v>
      </c>
      <c r="BM64" s="28">
        <v>4642</v>
      </c>
      <c r="BN64" s="28">
        <v>4804</v>
      </c>
      <c r="BO64" s="38">
        <f t="shared" si="11"/>
        <v>4791.1937578174675</v>
      </c>
      <c r="BP64" s="38">
        <f t="shared" si="12"/>
        <v>95823.875156349357</v>
      </c>
      <c r="BQ64" s="38">
        <f t="shared" ref="BQ64:BQ66" si="53">ROUND(100*BO64/BJ64, 2)</f>
        <v>52.07</v>
      </c>
      <c r="BR64" s="44">
        <v>0</v>
      </c>
      <c r="BS64" s="44">
        <v>0</v>
      </c>
      <c r="BT64" s="43">
        <v>25.860440000000001</v>
      </c>
      <c r="BU64" s="43">
        <v>7.72248</v>
      </c>
      <c r="BV64" s="43">
        <v>0.799288</v>
      </c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</row>
    <row r="65" spans="1:104" ht="15">
      <c r="A65" s="27" t="str">
        <f t="shared" si="0"/>
        <v>D641_061120_post</v>
      </c>
      <c r="B65" s="27" t="str">
        <f t="shared" si="1"/>
        <v>D641_061120_post</v>
      </c>
      <c r="C65" s="28" t="s">
        <v>70</v>
      </c>
      <c r="D65" s="28"/>
      <c r="E65" s="27">
        <v>43993</v>
      </c>
      <c r="F65" s="27" t="str">
        <f t="shared" si="42"/>
        <v>6/11_post</v>
      </c>
      <c r="G65" s="28" t="str">
        <f t="shared" si="43"/>
        <v>post</v>
      </c>
      <c r="H65" s="27" t="str">
        <f t="shared" si="4"/>
        <v>6/11_post</v>
      </c>
      <c r="I65" s="28" t="s">
        <v>90</v>
      </c>
      <c r="J65" s="28" t="s">
        <v>91</v>
      </c>
      <c r="K65" s="28"/>
      <c r="L65" s="28">
        <v>4</v>
      </c>
      <c r="M65" s="28"/>
      <c r="N65" s="28" t="str">
        <f t="shared" si="47"/>
        <v/>
      </c>
      <c r="O65" s="28"/>
      <c r="P65" s="28"/>
      <c r="Q65" s="28"/>
      <c r="R65" s="28"/>
      <c r="S65" s="28"/>
      <c r="T65" s="28"/>
      <c r="U65" s="31" t="s">
        <v>73</v>
      </c>
      <c r="V65" s="32">
        <v>86</v>
      </c>
      <c r="Y65" s="28">
        <v>10</v>
      </c>
      <c r="Z65" s="28">
        <v>6</v>
      </c>
      <c r="AD65" s="28" t="s">
        <v>75</v>
      </c>
      <c r="AE65" s="28" t="s">
        <v>76</v>
      </c>
      <c r="AF65" s="33">
        <v>0.67291666666666672</v>
      </c>
      <c r="AG65" s="28">
        <v>22.4</v>
      </c>
      <c r="AH65" s="28">
        <v>9.24</v>
      </c>
      <c r="AI65" s="28">
        <v>9.0500000000000007</v>
      </c>
      <c r="AJ65" s="28">
        <v>85.37</v>
      </c>
      <c r="AK65" s="28">
        <v>2</v>
      </c>
      <c r="AL65" s="28">
        <v>0.39</v>
      </c>
      <c r="AN65" s="37"/>
      <c r="AO65" s="37"/>
      <c r="AP65" s="37"/>
      <c r="AQ65" s="37"/>
      <c r="AR65" s="37"/>
      <c r="AS65" s="37"/>
      <c r="AT65" s="28"/>
      <c r="AU65" s="28"/>
      <c r="AV65" s="28"/>
      <c r="AW65" s="36">
        <v>0</v>
      </c>
      <c r="AX65" s="28">
        <v>0.502</v>
      </c>
      <c r="AY65" s="28">
        <v>0.47470000000000001</v>
      </c>
      <c r="AZ65" s="28">
        <v>0.4864</v>
      </c>
      <c r="BA65" s="28">
        <f t="shared" si="49"/>
        <v>0.48770000000000002</v>
      </c>
      <c r="BB65" s="28">
        <v>0.32440000000000002</v>
      </c>
      <c r="BC65" s="28">
        <v>0.32669999999999999</v>
      </c>
      <c r="BD65" s="28">
        <v>0.2853</v>
      </c>
      <c r="BE65" s="37">
        <f t="shared" si="50"/>
        <v>0.31213333333333332</v>
      </c>
      <c r="BG65" s="28">
        <v>2131</v>
      </c>
      <c r="BH65" s="28">
        <v>2118</v>
      </c>
      <c r="BI65" s="28">
        <v>2208</v>
      </c>
      <c r="BJ65" s="38">
        <f t="shared" si="51"/>
        <v>2151.9697300459811</v>
      </c>
      <c r="BK65" s="39">
        <f t="shared" si="52"/>
        <v>43039.394600919622</v>
      </c>
      <c r="BL65" s="28">
        <v>1307</v>
      </c>
      <c r="BM65" s="28">
        <v>1206</v>
      </c>
      <c r="BN65" s="28">
        <v>1392</v>
      </c>
      <c r="BO65" s="38">
        <f t="shared" si="11"/>
        <v>1299.4334541188023</v>
      </c>
      <c r="BP65" s="38">
        <f t="shared" si="12"/>
        <v>25988.669082376044</v>
      </c>
      <c r="BQ65" s="38">
        <f t="shared" si="53"/>
        <v>60.38</v>
      </c>
      <c r="BR65" s="43">
        <v>3.3959790000000001</v>
      </c>
      <c r="BS65" s="43">
        <v>8.9312529999999999</v>
      </c>
      <c r="BT65" s="43">
        <v>237.2139</v>
      </c>
      <c r="BU65" s="43">
        <v>16.6496</v>
      </c>
      <c r="BV65" s="43">
        <v>4.1895540000000002</v>
      </c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</row>
    <row r="66" spans="1:104" ht="15">
      <c r="A66" s="27" t="str">
        <f t="shared" si="0"/>
        <v>D6F_061120_pre</v>
      </c>
      <c r="B66" s="27" t="str">
        <f t="shared" si="1"/>
        <v>D6F_061120_pre</v>
      </c>
      <c r="C66" s="28" t="s">
        <v>70</v>
      </c>
      <c r="D66" s="28">
        <v>2.13</v>
      </c>
      <c r="E66" s="27">
        <v>43993</v>
      </c>
      <c r="F66" s="27" t="str">
        <f t="shared" si="42"/>
        <v>6/11_pre</v>
      </c>
      <c r="G66" s="28" t="str">
        <f t="shared" si="43"/>
        <v>pre</v>
      </c>
      <c r="H66" s="27" t="str">
        <f t="shared" si="4"/>
        <v>6/11_pre</v>
      </c>
      <c r="I66" s="28" t="s">
        <v>92</v>
      </c>
      <c r="J66" s="28" t="s">
        <v>72</v>
      </c>
      <c r="K66" s="29"/>
      <c r="L66" s="28">
        <v>4</v>
      </c>
      <c r="M66" s="48">
        <v>79.277431529929999</v>
      </c>
      <c r="N66" s="28" t="str">
        <f t="shared" si="47"/>
        <v>Y</v>
      </c>
      <c r="O66" s="29">
        <v>44376</v>
      </c>
      <c r="P66" s="28">
        <v>1</v>
      </c>
      <c r="Q66" s="28"/>
      <c r="R66" s="28">
        <v>2</v>
      </c>
      <c r="S66" s="28"/>
      <c r="T66" s="28"/>
      <c r="U66" s="31" t="s">
        <v>73</v>
      </c>
      <c r="V66" s="32">
        <v>86</v>
      </c>
      <c r="Y66" s="28">
        <v>0</v>
      </c>
      <c r="Z66" s="28">
        <v>6</v>
      </c>
      <c r="AD66" s="28" t="s">
        <v>75</v>
      </c>
      <c r="AE66" s="28" t="s">
        <v>85</v>
      </c>
      <c r="AF66" s="33">
        <v>0.36527777777777776</v>
      </c>
      <c r="AG66" s="28">
        <v>22.8</v>
      </c>
      <c r="AH66" s="28">
        <v>7.96</v>
      </c>
      <c r="AI66" s="28">
        <v>4.9000000000000004</v>
      </c>
      <c r="AJ66" s="28">
        <v>84.3</v>
      </c>
      <c r="AK66" s="28">
        <v>0</v>
      </c>
      <c r="AL66" s="28">
        <v>0.01</v>
      </c>
      <c r="AN66" s="37"/>
      <c r="AO66" s="37"/>
      <c r="AP66" s="37"/>
      <c r="AQ66" s="37"/>
      <c r="AR66" s="37"/>
      <c r="AS66" s="37"/>
      <c r="AT66" s="28"/>
      <c r="AU66" s="28"/>
      <c r="AV66" s="28"/>
      <c r="AW66" s="36">
        <v>0</v>
      </c>
      <c r="AX66" s="28"/>
      <c r="AY66" s="28"/>
      <c r="AZ66" s="28"/>
      <c r="BA66" s="28">
        <v>0</v>
      </c>
      <c r="BB66" s="28">
        <v>2.218</v>
      </c>
      <c r="BC66" s="28">
        <v>2.2324999999999999</v>
      </c>
      <c r="BD66" s="28">
        <v>2.2675000000000001</v>
      </c>
      <c r="BE66" s="37">
        <f t="shared" si="50"/>
        <v>2.2393333333333332</v>
      </c>
      <c r="BG66" s="28">
        <v>8222</v>
      </c>
      <c r="BH66" s="28">
        <v>7655</v>
      </c>
      <c r="BI66" s="28">
        <v>7819</v>
      </c>
      <c r="BJ66" s="38">
        <f t="shared" si="51"/>
        <v>7895.1059084639019</v>
      </c>
      <c r="BK66" s="39">
        <f t="shared" si="52"/>
        <v>157902.11816927802</v>
      </c>
      <c r="BL66" s="28">
        <v>5639</v>
      </c>
      <c r="BM66" s="28">
        <v>5499</v>
      </c>
      <c r="BN66" s="28">
        <v>5207</v>
      </c>
      <c r="BO66" s="38">
        <f t="shared" si="11"/>
        <v>5445.3332575867225</v>
      </c>
      <c r="BP66" s="38">
        <f t="shared" si="12"/>
        <v>108906.66515173446</v>
      </c>
      <c r="BQ66" s="38">
        <f t="shared" si="53"/>
        <v>68.97</v>
      </c>
      <c r="BR66" s="43">
        <v>6.2630000000000003E-3</v>
      </c>
      <c r="BS66" s="43">
        <v>2.1070950000000002</v>
      </c>
      <c r="BT66" s="43">
        <v>43.341900000000003</v>
      </c>
      <c r="BU66" s="43">
        <v>87.176010000000005</v>
      </c>
      <c r="BV66" s="43">
        <v>0.37413000000000002</v>
      </c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</row>
    <row r="67" spans="1:104" ht="15">
      <c r="A67" s="27" t="str">
        <f t="shared" si="0"/>
        <v>D6F_061120_post</v>
      </c>
      <c r="B67" s="27" t="str">
        <f t="shared" si="1"/>
        <v>D6F_061120_post</v>
      </c>
      <c r="C67" s="28" t="s">
        <v>70</v>
      </c>
      <c r="D67" s="28"/>
      <c r="E67" s="27">
        <v>43993</v>
      </c>
      <c r="F67" s="27" t="str">
        <f t="shared" si="42"/>
        <v>6/11_post</v>
      </c>
      <c r="G67" s="28" t="str">
        <f t="shared" si="43"/>
        <v>post</v>
      </c>
      <c r="H67" s="27" t="str">
        <f t="shared" si="4"/>
        <v>6/11_post</v>
      </c>
      <c r="I67" s="28" t="s">
        <v>92</v>
      </c>
      <c r="J67" s="28" t="s">
        <v>91</v>
      </c>
      <c r="K67" s="28"/>
      <c r="L67" s="28">
        <v>4</v>
      </c>
      <c r="M67" s="28"/>
      <c r="N67" s="28" t="str">
        <f t="shared" si="47"/>
        <v/>
      </c>
      <c r="O67" s="28"/>
      <c r="P67" s="28"/>
      <c r="Q67" s="28"/>
      <c r="R67" s="28"/>
      <c r="S67" s="28"/>
      <c r="T67" s="28"/>
      <c r="U67" s="31" t="s">
        <v>73</v>
      </c>
      <c r="V67" s="32">
        <v>86</v>
      </c>
      <c r="Y67" s="28">
        <v>10</v>
      </c>
      <c r="Z67" s="28">
        <v>6</v>
      </c>
      <c r="AD67" s="28" t="s">
        <v>75</v>
      </c>
      <c r="AE67" s="28" t="s">
        <v>85</v>
      </c>
      <c r="AF67" s="33">
        <v>0.66805555555555551</v>
      </c>
      <c r="AG67" s="28">
        <v>22.5</v>
      </c>
      <c r="AH67" s="28">
        <v>8</v>
      </c>
      <c r="AI67" s="28">
        <v>8.14</v>
      </c>
      <c r="AJ67" s="28">
        <v>85.46</v>
      </c>
      <c r="AK67" s="28">
        <v>0</v>
      </c>
      <c r="AL67" s="28">
        <v>0</v>
      </c>
      <c r="AN67" s="37"/>
      <c r="AO67" s="37"/>
      <c r="AP67" s="37"/>
      <c r="AQ67" s="37"/>
      <c r="AR67" s="37"/>
      <c r="AS67" s="37"/>
      <c r="AT67" s="28"/>
      <c r="AU67" s="28"/>
      <c r="AV67" s="28"/>
      <c r="AW67" s="36">
        <v>0</v>
      </c>
      <c r="AX67" s="28">
        <v>0.33879999999999999</v>
      </c>
      <c r="AY67" s="28">
        <v>0.2339</v>
      </c>
      <c r="AZ67" s="28">
        <v>0.25390000000000001</v>
      </c>
      <c r="BA67" s="28">
        <f>AVERAGE(AX67:AZ67)</f>
        <v>0.27553333333333335</v>
      </c>
      <c r="BB67" s="28">
        <v>0.51749999999999996</v>
      </c>
      <c r="BC67" s="28">
        <v>0.49969999999999998</v>
      </c>
      <c r="BD67" s="28">
        <v>0.49690000000000001</v>
      </c>
      <c r="BE67" s="37">
        <f t="shared" si="50"/>
        <v>0.50470000000000004</v>
      </c>
      <c r="BG67" s="37"/>
      <c r="BH67" s="37"/>
      <c r="BI67" s="37"/>
      <c r="BJ67" s="38"/>
      <c r="BK67" s="28"/>
      <c r="BL67" s="28">
        <v>1900</v>
      </c>
      <c r="BM67" s="28">
        <v>1979</v>
      </c>
      <c r="BN67" s="28">
        <v>1922</v>
      </c>
      <c r="BO67" s="38">
        <f t="shared" si="11"/>
        <v>1933.3816522472594</v>
      </c>
      <c r="BP67" s="38">
        <f t="shared" si="12"/>
        <v>38667.633044945185</v>
      </c>
      <c r="BQ67" s="37"/>
      <c r="BR67" s="44">
        <v>0</v>
      </c>
      <c r="BS67" s="44">
        <v>0</v>
      </c>
      <c r="BT67" s="43">
        <v>78.984909999999999</v>
      </c>
      <c r="BU67" s="43">
        <v>57.98048</v>
      </c>
      <c r="BV67" s="43">
        <v>0.24948400000000001</v>
      </c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</row>
    <row r="68" spans="1:104" ht="15">
      <c r="A68" s="27" t="str">
        <f t="shared" si="0"/>
        <v>D7C_061120_pre</v>
      </c>
      <c r="B68" s="27" t="str">
        <f t="shared" si="1"/>
        <v>D7C_061120_pre</v>
      </c>
      <c r="C68" s="28" t="s">
        <v>70</v>
      </c>
      <c r="D68" s="28">
        <v>1.44</v>
      </c>
      <c r="E68" s="27">
        <v>43993</v>
      </c>
      <c r="F68" s="27" t="str">
        <f t="shared" si="42"/>
        <v>6/11_pre</v>
      </c>
      <c r="G68" s="28" t="str">
        <f t="shared" si="43"/>
        <v>pre</v>
      </c>
      <c r="H68" s="27" t="str">
        <f t="shared" si="4"/>
        <v>6/11_pre</v>
      </c>
      <c r="I68" s="28" t="s">
        <v>93</v>
      </c>
      <c r="J68" s="28" t="s">
        <v>72</v>
      </c>
      <c r="K68" s="29"/>
      <c r="L68" s="28">
        <v>4</v>
      </c>
      <c r="M68" s="48">
        <v>79.277431529929999</v>
      </c>
      <c r="N68" s="28" t="str">
        <f t="shared" si="47"/>
        <v>Y</v>
      </c>
      <c r="O68" s="29">
        <v>44518</v>
      </c>
      <c r="P68" s="28">
        <v>1</v>
      </c>
      <c r="Q68" s="28" t="s">
        <v>97</v>
      </c>
      <c r="R68" s="28">
        <v>2</v>
      </c>
      <c r="S68" s="28"/>
      <c r="T68" s="28"/>
      <c r="U68" s="31" t="s">
        <v>73</v>
      </c>
      <c r="V68" s="32">
        <v>86</v>
      </c>
      <c r="Y68" s="28">
        <v>0</v>
      </c>
      <c r="Z68" s="28">
        <v>7</v>
      </c>
      <c r="AD68" s="28" t="s">
        <v>75</v>
      </c>
      <c r="AE68" s="28" t="s">
        <v>94</v>
      </c>
      <c r="AF68" s="33">
        <v>0.40277777777777779</v>
      </c>
      <c r="AG68" s="28">
        <v>22.2</v>
      </c>
      <c r="AH68" s="28">
        <v>9.32</v>
      </c>
      <c r="AI68" s="28">
        <v>8.9600000000000009</v>
      </c>
      <c r="AJ68" s="28">
        <v>76.91</v>
      </c>
      <c r="AK68" s="28">
        <v>1.33</v>
      </c>
      <c r="AL68" s="28">
        <v>0.03</v>
      </c>
      <c r="AN68" s="37"/>
      <c r="AO68" s="37"/>
      <c r="AP68" s="37"/>
      <c r="AQ68" s="37"/>
      <c r="AR68" s="37"/>
      <c r="AS68" s="37"/>
      <c r="AT68" s="28"/>
      <c r="AU68" s="28"/>
      <c r="AV68" s="28"/>
      <c r="AW68" s="36">
        <v>0</v>
      </c>
      <c r="AX68" s="28"/>
      <c r="AY68" s="28"/>
      <c r="AZ68" s="28"/>
      <c r="BA68" s="28">
        <v>0</v>
      </c>
      <c r="BB68" s="28">
        <v>2.218</v>
      </c>
      <c r="BC68" s="28">
        <v>2.2324999999999999</v>
      </c>
      <c r="BD68" s="28">
        <v>2.2675000000000001</v>
      </c>
      <c r="BE68" s="37">
        <f t="shared" si="50"/>
        <v>2.2393333333333332</v>
      </c>
      <c r="BG68" s="28">
        <v>10854</v>
      </c>
      <c r="BH68" s="28">
        <v>10408</v>
      </c>
      <c r="BI68" s="28">
        <v>10196</v>
      </c>
      <c r="BJ68" s="38">
        <f>GEOMEAN(BG68:BI68)</f>
        <v>10482.438164533154</v>
      </c>
      <c r="BK68" s="39">
        <f>BJ68*20</f>
        <v>209648.76329066308</v>
      </c>
      <c r="BL68" s="28">
        <v>3426</v>
      </c>
      <c r="BM68" s="28">
        <v>3488</v>
      </c>
      <c r="BN68" s="28">
        <v>3385</v>
      </c>
      <c r="BO68" s="38">
        <f t="shared" si="11"/>
        <v>3432.7394095863638</v>
      </c>
      <c r="BP68" s="38">
        <f t="shared" si="12"/>
        <v>68654.788191727275</v>
      </c>
      <c r="BQ68" s="38">
        <f>ROUND(100*BO68/BJ68, 2)</f>
        <v>32.75</v>
      </c>
      <c r="BR68" s="43">
        <v>8.9080000000000006E-2</v>
      </c>
      <c r="BS68" s="43">
        <v>11.185409999999999</v>
      </c>
      <c r="BT68" s="43">
        <v>23.934090000000001</v>
      </c>
      <c r="BU68" s="43">
        <v>30.632930000000002</v>
      </c>
      <c r="BV68" s="43">
        <v>4.9345920000000003</v>
      </c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</row>
    <row r="69" spans="1:104" ht="15">
      <c r="A69" s="27" t="str">
        <f t="shared" si="0"/>
        <v>D7C_061120_post</v>
      </c>
      <c r="B69" s="27" t="str">
        <f t="shared" si="1"/>
        <v>D7C_061120_post</v>
      </c>
      <c r="C69" s="28" t="s">
        <v>70</v>
      </c>
      <c r="D69" s="28"/>
      <c r="E69" s="27">
        <v>43993</v>
      </c>
      <c r="F69" s="27" t="str">
        <f t="shared" si="42"/>
        <v>6/11_post</v>
      </c>
      <c r="G69" s="28" t="str">
        <f t="shared" si="43"/>
        <v>post</v>
      </c>
      <c r="H69" s="27" t="str">
        <f t="shared" si="4"/>
        <v>6/11_post</v>
      </c>
      <c r="I69" s="28" t="s">
        <v>93</v>
      </c>
      <c r="J69" s="28" t="s">
        <v>91</v>
      </c>
      <c r="K69" s="28"/>
      <c r="L69" s="28">
        <v>4</v>
      </c>
      <c r="M69" s="28"/>
      <c r="N69" s="28" t="str">
        <f t="shared" si="47"/>
        <v>Y</v>
      </c>
      <c r="O69" s="28" t="s">
        <v>82</v>
      </c>
      <c r="P69" s="28"/>
      <c r="Q69" s="28"/>
      <c r="R69" s="28"/>
      <c r="S69" s="28"/>
      <c r="T69" s="28"/>
      <c r="U69" s="31" t="s">
        <v>73</v>
      </c>
      <c r="V69" s="32">
        <v>86</v>
      </c>
      <c r="Y69" s="28">
        <v>10</v>
      </c>
      <c r="Z69" s="28">
        <v>7</v>
      </c>
      <c r="AD69" s="28" t="s">
        <v>75</v>
      </c>
      <c r="AE69" s="28" t="s">
        <v>94</v>
      </c>
      <c r="AF69" s="33">
        <v>0.7270833333333333</v>
      </c>
      <c r="AG69" s="28">
        <v>24.8</v>
      </c>
      <c r="AH69" s="28">
        <v>9.1999999999999993</v>
      </c>
      <c r="AI69" s="28">
        <v>8.69</v>
      </c>
      <c r="AJ69" s="28">
        <v>86.12</v>
      </c>
      <c r="AK69" s="28">
        <v>2.5</v>
      </c>
      <c r="AL69" s="28">
        <v>0.19</v>
      </c>
      <c r="AN69" s="37"/>
      <c r="AO69" s="37"/>
      <c r="AP69" s="37"/>
      <c r="AQ69" s="37"/>
      <c r="AR69" s="37"/>
      <c r="AS69" s="37"/>
      <c r="AT69" s="28"/>
      <c r="AU69" s="28"/>
      <c r="AV69" s="28"/>
      <c r="AW69" s="36">
        <v>0</v>
      </c>
      <c r="AX69" s="28">
        <v>0.33879999999999999</v>
      </c>
      <c r="AY69" s="28">
        <v>0.2339</v>
      </c>
      <c r="AZ69" s="28">
        <v>0.25390000000000001</v>
      </c>
      <c r="BA69" s="28">
        <f t="shared" ref="BA69:BA73" si="54">AVERAGE(AX69:AZ69)</f>
        <v>0.27553333333333335</v>
      </c>
      <c r="BB69" s="28">
        <v>0.51749999999999996</v>
      </c>
      <c r="BC69" s="28">
        <v>0.49969999999999998</v>
      </c>
      <c r="BD69" s="28">
        <v>0.49690000000000001</v>
      </c>
      <c r="BE69" s="37">
        <f t="shared" si="50"/>
        <v>0.50470000000000004</v>
      </c>
      <c r="BG69" s="37"/>
      <c r="BH69" s="37"/>
      <c r="BI69" s="37"/>
      <c r="BJ69" s="38"/>
      <c r="BK69" s="28"/>
      <c r="BL69" s="28">
        <v>1839</v>
      </c>
      <c r="BM69" s="28">
        <v>1794</v>
      </c>
      <c r="BN69" s="28">
        <v>1751</v>
      </c>
      <c r="BO69" s="38">
        <f t="shared" si="11"/>
        <v>1794.3070823272371</v>
      </c>
      <c r="BP69" s="38">
        <f t="shared" si="12"/>
        <v>35886.14164654474</v>
      </c>
      <c r="BQ69" s="37"/>
      <c r="BR69" s="43">
        <v>8.8382000000000002E-2</v>
      </c>
      <c r="BS69" s="43">
        <v>2.554745</v>
      </c>
      <c r="BT69" s="43">
        <v>23.016380000000002</v>
      </c>
      <c r="BU69" s="43">
        <v>8.3218189999999996</v>
      </c>
      <c r="BV69" s="43">
        <v>5.3331270000000002</v>
      </c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</row>
    <row r="70" spans="1:104" ht="15">
      <c r="A70" s="27" t="str">
        <f t="shared" si="0"/>
        <v>D7H_061120_pre</v>
      </c>
      <c r="B70" s="27" t="str">
        <f t="shared" si="1"/>
        <v>D7H_061120_pre</v>
      </c>
      <c r="C70" s="28" t="s">
        <v>70</v>
      </c>
      <c r="D70" s="28">
        <v>1.08</v>
      </c>
      <c r="E70" s="27">
        <v>43993</v>
      </c>
      <c r="F70" s="27" t="str">
        <f t="shared" si="42"/>
        <v>6/11_pre</v>
      </c>
      <c r="G70" s="28" t="str">
        <f t="shared" si="43"/>
        <v>pre</v>
      </c>
      <c r="H70" s="27" t="str">
        <f t="shared" si="4"/>
        <v>6/11_pre</v>
      </c>
      <c r="I70" s="28" t="s">
        <v>96</v>
      </c>
      <c r="J70" s="28" t="s">
        <v>72</v>
      </c>
      <c r="K70" s="29"/>
      <c r="L70" s="28">
        <v>4</v>
      </c>
      <c r="M70" s="48">
        <v>79.277431529929999</v>
      </c>
      <c r="N70" s="28" t="str">
        <f t="shared" si="47"/>
        <v>Y</v>
      </c>
      <c r="O70" s="29">
        <v>44413</v>
      </c>
      <c r="P70" s="28">
        <v>1</v>
      </c>
      <c r="Q70" s="28"/>
      <c r="R70" s="28">
        <v>2</v>
      </c>
      <c r="S70" s="28"/>
      <c r="T70" s="28"/>
      <c r="U70" s="31" t="s">
        <v>73</v>
      </c>
      <c r="V70" s="32">
        <v>86</v>
      </c>
      <c r="Y70" s="28">
        <v>0</v>
      </c>
      <c r="Z70" s="28">
        <v>7</v>
      </c>
      <c r="AD70" s="28" t="s">
        <v>80</v>
      </c>
      <c r="AE70" s="28" t="s">
        <v>81</v>
      </c>
      <c r="AF70" s="33">
        <v>0.38541666666666669</v>
      </c>
      <c r="AG70" s="28">
        <v>22.5</v>
      </c>
      <c r="AH70" s="28">
        <v>9.2799999999999994</v>
      </c>
      <c r="AI70" s="28">
        <v>8.91</v>
      </c>
      <c r="AJ70" s="28">
        <v>77.34</v>
      </c>
      <c r="AK70" s="28">
        <v>0.65</v>
      </c>
      <c r="AL70" s="28">
        <v>0.03</v>
      </c>
      <c r="AN70" s="37"/>
      <c r="AO70" s="37"/>
      <c r="AP70" s="37"/>
      <c r="AQ70" s="37"/>
      <c r="AR70" s="37"/>
      <c r="AS70" s="37"/>
      <c r="AT70" s="28"/>
      <c r="AU70" s="28"/>
      <c r="AV70" s="28"/>
      <c r="AW70" s="36">
        <v>0</v>
      </c>
      <c r="AX70" s="28">
        <v>0.52410000000000001</v>
      </c>
      <c r="AY70" s="28">
        <v>0.49569999999999997</v>
      </c>
      <c r="AZ70" s="28">
        <v>0.51619999999999999</v>
      </c>
      <c r="BA70" s="28">
        <f t="shared" si="54"/>
        <v>0.51200000000000001</v>
      </c>
      <c r="BB70" s="28">
        <v>0.28949999999999998</v>
      </c>
      <c r="BC70" s="28">
        <v>0.29780000000000001</v>
      </c>
      <c r="BD70" s="28">
        <v>0.2949</v>
      </c>
      <c r="BE70" s="37">
        <f t="shared" si="50"/>
        <v>0.29406666666666664</v>
      </c>
      <c r="BG70" s="28">
        <v>8978</v>
      </c>
      <c r="BH70" s="28">
        <v>8472</v>
      </c>
      <c r="BI70" s="28">
        <v>8734</v>
      </c>
      <c r="BJ70" s="38">
        <f>GEOMEAN(BG70:BI70)</f>
        <v>8725.5520175486126</v>
      </c>
      <c r="BK70" s="39">
        <f>BJ70*20</f>
        <v>174511.04035097227</v>
      </c>
      <c r="BL70" s="28">
        <v>3601</v>
      </c>
      <c r="BM70" s="28">
        <v>3684</v>
      </c>
      <c r="BN70" s="28">
        <v>3894</v>
      </c>
      <c r="BO70" s="38">
        <f t="shared" si="11"/>
        <v>3724.3134892921967</v>
      </c>
      <c r="BP70" s="38">
        <f t="shared" si="12"/>
        <v>74486.269785843935</v>
      </c>
      <c r="BQ70" s="38">
        <f>ROUND(100*BO70/BJ70, 2)</f>
        <v>42.68</v>
      </c>
      <c r="BR70" s="44">
        <v>0</v>
      </c>
      <c r="BS70" s="43">
        <v>6.0443110000000004</v>
      </c>
      <c r="BT70" s="43">
        <v>28.958349999999999</v>
      </c>
      <c r="BU70" s="43">
        <v>3.9799790000000002</v>
      </c>
      <c r="BV70" s="43">
        <v>0.92107000000000006</v>
      </c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</row>
    <row r="71" spans="1:104" ht="15">
      <c r="A71" s="27" t="str">
        <f t="shared" si="0"/>
        <v>D7H_061120_post</v>
      </c>
      <c r="B71" s="27" t="str">
        <f t="shared" si="1"/>
        <v>D7H_061120_post</v>
      </c>
      <c r="C71" s="28" t="s">
        <v>70</v>
      </c>
      <c r="D71" s="28"/>
      <c r="E71" s="27">
        <v>43993</v>
      </c>
      <c r="F71" s="27" t="str">
        <f t="shared" si="42"/>
        <v>6/11_post</v>
      </c>
      <c r="G71" s="28" t="str">
        <f t="shared" si="43"/>
        <v>post</v>
      </c>
      <c r="H71" s="27" t="str">
        <f t="shared" si="4"/>
        <v>6/11_post</v>
      </c>
      <c r="I71" s="28" t="s">
        <v>96</v>
      </c>
      <c r="J71" s="28" t="s">
        <v>91</v>
      </c>
      <c r="K71" s="28"/>
      <c r="L71" s="28">
        <v>4</v>
      </c>
      <c r="N71" s="28" t="str">
        <f t="shared" si="47"/>
        <v>Y</v>
      </c>
      <c r="O71" s="28" t="s">
        <v>82</v>
      </c>
      <c r="P71" s="28"/>
      <c r="Q71" s="28"/>
      <c r="R71" s="28"/>
      <c r="S71" s="28"/>
      <c r="T71" s="28"/>
      <c r="U71" s="31" t="s">
        <v>73</v>
      </c>
      <c r="V71" s="32">
        <v>86</v>
      </c>
      <c r="Y71" s="28">
        <v>10</v>
      </c>
      <c r="Z71" s="28">
        <v>7</v>
      </c>
      <c r="AD71" s="28" t="s">
        <v>80</v>
      </c>
      <c r="AE71" s="28" t="s">
        <v>81</v>
      </c>
      <c r="AF71" s="33">
        <v>0.68263888888888891</v>
      </c>
      <c r="AG71" s="28">
        <v>24.9</v>
      </c>
      <c r="AH71" s="28">
        <v>8.8699999999999992</v>
      </c>
      <c r="AI71" s="28">
        <v>9.5299999999999994</v>
      </c>
      <c r="AJ71" s="28">
        <v>79.78</v>
      </c>
      <c r="AK71" s="28">
        <v>1.65</v>
      </c>
      <c r="AL71" s="28">
        <v>0.17</v>
      </c>
      <c r="AN71" s="37"/>
      <c r="AO71" s="37"/>
      <c r="AP71" s="37"/>
      <c r="AQ71" s="37"/>
      <c r="AR71" s="37"/>
      <c r="AS71" s="37"/>
      <c r="AT71" s="28"/>
      <c r="AU71" s="28"/>
      <c r="AV71" s="28"/>
      <c r="AW71" s="36">
        <v>0</v>
      </c>
      <c r="AX71" s="28">
        <v>0.42520000000000002</v>
      </c>
      <c r="AY71" s="28">
        <v>0.38550000000000001</v>
      </c>
      <c r="AZ71" s="28">
        <v>0.41099999999999998</v>
      </c>
      <c r="BA71" s="28">
        <f t="shared" si="54"/>
        <v>0.40723333333333334</v>
      </c>
      <c r="BB71" s="28">
        <v>0.29360000000000003</v>
      </c>
      <c r="BC71" s="28">
        <v>0.29360000000000003</v>
      </c>
      <c r="BD71" s="28">
        <v>0.30280000000000001</v>
      </c>
      <c r="BE71" s="37">
        <f t="shared" si="50"/>
        <v>0.29666666666666669</v>
      </c>
      <c r="BG71" s="37"/>
      <c r="BH71" s="37"/>
      <c r="BI71" s="37"/>
      <c r="BJ71" s="38"/>
      <c r="BK71" s="28"/>
      <c r="BL71" s="28">
        <v>904</v>
      </c>
      <c r="BM71" s="28">
        <v>869</v>
      </c>
      <c r="BN71" s="28">
        <v>845</v>
      </c>
      <c r="BO71" s="38">
        <f t="shared" si="11"/>
        <v>872.33166759367191</v>
      </c>
      <c r="BP71" s="38">
        <f t="shared" si="12"/>
        <v>17446.633351873439</v>
      </c>
      <c r="BQ71" s="37"/>
      <c r="BR71" s="43">
        <v>2.6445E-2</v>
      </c>
      <c r="BS71" s="43">
        <v>10.17578</v>
      </c>
      <c r="BT71" s="43">
        <v>38.021079999999998</v>
      </c>
      <c r="BU71" s="44">
        <v>0</v>
      </c>
      <c r="BV71" s="43">
        <v>1.240197</v>
      </c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</row>
    <row r="72" spans="1:104" ht="15">
      <c r="A72" s="27" t="str">
        <f t="shared" si="0"/>
        <v>D119_061220_pre</v>
      </c>
      <c r="B72" s="27" t="str">
        <f t="shared" si="1"/>
        <v>D119_061220_pre</v>
      </c>
      <c r="C72" s="28" t="s">
        <v>70</v>
      </c>
      <c r="D72" s="28" t="s">
        <v>86</v>
      </c>
      <c r="E72" s="27">
        <v>43994</v>
      </c>
      <c r="F72" s="27" t="str">
        <f t="shared" ref="F72:F80" si="55">"6/12_"&amp;J72</f>
        <v>6/12_pre</v>
      </c>
      <c r="G72" s="28" t="s">
        <v>99</v>
      </c>
      <c r="H72" s="27" t="str">
        <f t="shared" si="4"/>
        <v>6/12_pre</v>
      </c>
      <c r="I72" s="28" t="s">
        <v>71</v>
      </c>
      <c r="J72" s="28" t="s">
        <v>72</v>
      </c>
      <c r="K72" s="29"/>
      <c r="L72" s="28">
        <v>4</v>
      </c>
      <c r="M72" s="30">
        <v>80.132700730061202</v>
      </c>
      <c r="N72" s="28" t="str">
        <f t="shared" si="47"/>
        <v>Y</v>
      </c>
      <c r="O72" s="29">
        <v>44371</v>
      </c>
      <c r="P72" s="28">
        <v>1</v>
      </c>
      <c r="Q72" s="28" t="s">
        <v>97</v>
      </c>
      <c r="R72" s="28">
        <v>2</v>
      </c>
      <c r="S72" s="28"/>
      <c r="T72" s="28"/>
      <c r="U72" s="31" t="s">
        <v>73</v>
      </c>
      <c r="V72" s="32">
        <v>87</v>
      </c>
      <c r="Y72" s="28">
        <v>0</v>
      </c>
      <c r="Z72" s="28">
        <v>1</v>
      </c>
      <c r="AD72" s="28" t="s">
        <v>75</v>
      </c>
      <c r="AE72" s="28" t="s">
        <v>76</v>
      </c>
      <c r="AF72" s="33">
        <v>0.43819444444444444</v>
      </c>
      <c r="AG72" s="28">
        <v>23.4</v>
      </c>
      <c r="AH72" s="28">
        <v>9.26</v>
      </c>
      <c r="AI72" s="28">
        <v>8.92</v>
      </c>
      <c r="AJ72" s="28">
        <v>79.8</v>
      </c>
      <c r="AK72" s="28">
        <v>1.42</v>
      </c>
      <c r="AL72" s="28">
        <v>0.06</v>
      </c>
      <c r="AM72" s="28">
        <v>1.7010000000000001</v>
      </c>
      <c r="AN72" s="37"/>
      <c r="AO72" s="37"/>
      <c r="AP72" s="37"/>
      <c r="AQ72" s="37"/>
      <c r="AR72" s="37"/>
      <c r="AS72" s="37"/>
      <c r="AT72" s="28"/>
      <c r="AU72" s="28"/>
      <c r="AV72" s="28"/>
      <c r="AW72" s="36">
        <v>0</v>
      </c>
      <c r="AX72" s="28">
        <v>0.34210000000000002</v>
      </c>
      <c r="AY72" s="28">
        <v>0.38740000000000002</v>
      </c>
      <c r="AZ72" s="28">
        <v>0.3427</v>
      </c>
      <c r="BA72" s="28">
        <f t="shared" si="54"/>
        <v>0.3574</v>
      </c>
      <c r="BB72" s="28">
        <v>0.39500000000000002</v>
      </c>
      <c r="BC72" s="28">
        <v>0.39050000000000001</v>
      </c>
      <c r="BD72" s="28">
        <v>0.38009999999999999</v>
      </c>
      <c r="BE72" s="37">
        <f t="shared" si="50"/>
        <v>0.38853333333333334</v>
      </c>
      <c r="BG72" s="28">
        <v>788</v>
      </c>
      <c r="BH72" s="28">
        <v>888</v>
      </c>
      <c r="BI72" s="28">
        <v>873</v>
      </c>
      <c r="BJ72" s="38">
        <f t="shared" ref="BJ72:BJ80" si="56">GEOMEAN(BG72:BI72)</f>
        <v>848.49862392271143</v>
      </c>
      <c r="BK72" s="39">
        <f t="shared" ref="BK72:BK80" si="57">BJ72*20</f>
        <v>16969.972478454227</v>
      </c>
      <c r="BL72" s="28">
        <v>62</v>
      </c>
      <c r="BM72" s="28">
        <v>43</v>
      </c>
      <c r="BN72" s="28">
        <v>56</v>
      </c>
      <c r="BO72" s="38">
        <f t="shared" si="11"/>
        <v>53.049674562127379</v>
      </c>
      <c r="BP72" s="38">
        <f t="shared" si="12"/>
        <v>1060.9934912425476</v>
      </c>
      <c r="BQ72" s="38">
        <f t="shared" ref="BQ72:BQ80" si="58">ROUND(100*BO72/BJ72, 2)</f>
        <v>6.25</v>
      </c>
      <c r="BR72" s="44">
        <v>0</v>
      </c>
      <c r="BS72" s="43">
        <v>16.535640000000001</v>
      </c>
      <c r="BT72" s="43">
        <v>40.317019999999999</v>
      </c>
      <c r="BU72" s="43">
        <v>4.1588950000000002</v>
      </c>
      <c r="BV72" s="43">
        <v>0.45028299999999999</v>
      </c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</row>
    <row r="73" spans="1:104" ht="15">
      <c r="A73" s="27" t="str">
        <f t="shared" si="0"/>
        <v>D1H_061220_pre</v>
      </c>
      <c r="B73" s="27" t="str">
        <f t="shared" si="1"/>
        <v>D1H_061220_pre</v>
      </c>
      <c r="C73" s="28" t="s">
        <v>70</v>
      </c>
      <c r="D73" s="28" t="s">
        <v>86</v>
      </c>
      <c r="E73" s="27">
        <v>43994</v>
      </c>
      <c r="F73" s="27" t="str">
        <f t="shared" si="55"/>
        <v>6/12_pre</v>
      </c>
      <c r="G73" s="28" t="s">
        <v>99</v>
      </c>
      <c r="H73" s="27" t="str">
        <f t="shared" si="4"/>
        <v>6/12_pre</v>
      </c>
      <c r="I73" s="28" t="s">
        <v>78</v>
      </c>
      <c r="J73" s="28" t="s">
        <v>72</v>
      </c>
      <c r="K73" s="28"/>
      <c r="L73" s="28">
        <v>4</v>
      </c>
      <c r="M73" s="28"/>
      <c r="N73" s="28"/>
      <c r="O73" s="29">
        <v>44532</v>
      </c>
      <c r="P73" s="28">
        <v>1</v>
      </c>
      <c r="Q73" s="28" t="s">
        <v>79</v>
      </c>
      <c r="R73" s="28">
        <v>2</v>
      </c>
      <c r="S73" s="28"/>
      <c r="T73" s="28"/>
      <c r="U73" s="31" t="s">
        <v>73</v>
      </c>
      <c r="V73" s="32">
        <v>87</v>
      </c>
      <c r="Y73" s="28">
        <v>0</v>
      </c>
      <c r="Z73" s="28">
        <v>1</v>
      </c>
      <c r="AD73" s="28" t="s">
        <v>80</v>
      </c>
      <c r="AE73" s="28" t="s">
        <v>81</v>
      </c>
      <c r="AF73" s="33">
        <v>0.42430555555555555</v>
      </c>
      <c r="AG73" s="28">
        <v>22.7</v>
      </c>
      <c r="AH73" s="28">
        <v>9.23</v>
      </c>
      <c r="AI73" s="28">
        <v>8.7100000000000009</v>
      </c>
      <c r="AJ73" s="28">
        <v>86.16</v>
      </c>
      <c r="AK73" s="28">
        <v>1.54</v>
      </c>
      <c r="AL73" s="28">
        <v>0.08</v>
      </c>
      <c r="AM73" s="28">
        <v>6.1390000000000002</v>
      </c>
      <c r="AN73" s="37"/>
      <c r="AO73" s="37"/>
      <c r="AP73" s="37"/>
      <c r="AQ73" s="37"/>
      <c r="AR73" s="37"/>
      <c r="AS73" s="37"/>
      <c r="AT73" s="28"/>
      <c r="AU73" s="28"/>
      <c r="AV73" s="28"/>
      <c r="AW73" s="36">
        <v>0</v>
      </c>
      <c r="AX73" s="28">
        <v>0.43590000000000001</v>
      </c>
      <c r="AY73" s="28">
        <v>0.48259999999999997</v>
      </c>
      <c r="AZ73" s="28">
        <v>0.34539999999999998</v>
      </c>
      <c r="BA73" s="28">
        <f t="shared" si="54"/>
        <v>0.42130000000000001</v>
      </c>
      <c r="BB73" s="28">
        <v>0.37340000000000001</v>
      </c>
      <c r="BC73" s="28">
        <v>0.35630000000000001</v>
      </c>
      <c r="BD73" s="28">
        <v>0.36549999999999999</v>
      </c>
      <c r="BE73" s="37">
        <f t="shared" si="50"/>
        <v>0.36506666666666665</v>
      </c>
      <c r="BG73" s="28">
        <v>408</v>
      </c>
      <c r="BH73" s="28">
        <v>542</v>
      </c>
      <c r="BI73" s="28">
        <v>503</v>
      </c>
      <c r="BJ73" s="38">
        <f t="shared" si="56"/>
        <v>480.9232923292214</v>
      </c>
      <c r="BK73" s="39">
        <f t="shared" si="57"/>
        <v>9618.4658465844277</v>
      </c>
      <c r="BL73" s="28">
        <v>57</v>
      </c>
      <c r="BM73" s="28">
        <v>74</v>
      </c>
      <c r="BN73" s="28">
        <v>58</v>
      </c>
      <c r="BO73" s="38">
        <f t="shared" si="11"/>
        <v>62.542925178781843</v>
      </c>
      <c r="BP73" s="38">
        <f t="shared" si="12"/>
        <v>1250.8585035756369</v>
      </c>
      <c r="BQ73" s="38">
        <f t="shared" si="58"/>
        <v>13</v>
      </c>
      <c r="BR73" s="43">
        <v>4.5932000000000001E-2</v>
      </c>
      <c r="BS73" s="43">
        <v>52.216360000000002</v>
      </c>
      <c r="BT73" s="43">
        <v>34.144880000000001</v>
      </c>
      <c r="BU73" s="43">
        <v>3.1731180000000001</v>
      </c>
      <c r="BV73" s="43">
        <v>1.5368599999999999</v>
      </c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</row>
    <row r="74" spans="1:104" ht="15">
      <c r="A74" s="27" t="str">
        <f t="shared" si="0"/>
        <v>D3F_061220_pre</v>
      </c>
      <c r="B74" s="27" t="str">
        <f t="shared" si="1"/>
        <v>D3F_061220_pre</v>
      </c>
      <c r="C74" s="28" t="s">
        <v>70</v>
      </c>
      <c r="D74" s="28">
        <v>1.31</v>
      </c>
      <c r="E74" s="27">
        <v>43994</v>
      </c>
      <c r="F74" s="27" t="str">
        <f t="shared" si="55"/>
        <v>6/12_pre</v>
      </c>
      <c r="G74" s="28" t="s">
        <v>99</v>
      </c>
      <c r="H74" s="27" t="str">
        <f t="shared" si="4"/>
        <v>6/12_pre</v>
      </c>
      <c r="I74" s="28" t="s">
        <v>83</v>
      </c>
      <c r="J74" s="28" t="s">
        <v>72</v>
      </c>
      <c r="K74" s="29"/>
      <c r="L74" s="28">
        <v>4</v>
      </c>
      <c r="M74" s="30">
        <v>80.132700730061202</v>
      </c>
      <c r="N74" s="28" t="str">
        <f t="shared" ref="N74:N80" si="59">IF(NOT(ISBLANK(O74)), "Y", "")</f>
        <v>Y</v>
      </c>
      <c r="O74" s="29">
        <v>44376</v>
      </c>
      <c r="P74" s="28">
        <v>1</v>
      </c>
      <c r="Q74" s="28"/>
      <c r="R74" s="28">
        <v>2</v>
      </c>
      <c r="S74" s="28"/>
      <c r="T74" s="28"/>
      <c r="U74" s="31" t="s">
        <v>73</v>
      </c>
      <c r="V74" s="32">
        <v>87</v>
      </c>
      <c r="Y74" s="28">
        <v>0</v>
      </c>
      <c r="Z74" s="28">
        <v>3</v>
      </c>
      <c r="AD74" s="28" t="s">
        <v>75</v>
      </c>
      <c r="AE74" s="28" t="s">
        <v>85</v>
      </c>
      <c r="AF74" s="33">
        <v>0.44444444444444442</v>
      </c>
      <c r="AG74" s="28">
        <v>13.7</v>
      </c>
      <c r="AH74" s="28">
        <v>8.06</v>
      </c>
      <c r="AI74" s="28">
        <v>7.4</v>
      </c>
      <c r="AJ74" s="28">
        <v>98.05</v>
      </c>
      <c r="AK74" s="28">
        <v>0.06</v>
      </c>
      <c r="AL74" s="28">
        <v>0</v>
      </c>
      <c r="AM74" s="28">
        <v>1.0529999999999999</v>
      </c>
      <c r="AN74" s="37"/>
      <c r="AO74" s="37"/>
      <c r="AP74" s="37"/>
      <c r="AQ74" s="37"/>
      <c r="AR74" s="37"/>
      <c r="AS74" s="37"/>
      <c r="AT74" s="28"/>
      <c r="AU74" s="28"/>
      <c r="AV74" s="28"/>
      <c r="AW74" s="36">
        <v>0</v>
      </c>
      <c r="AX74" s="28"/>
      <c r="AY74" s="28"/>
      <c r="AZ74" s="28"/>
      <c r="BA74" s="28">
        <v>0</v>
      </c>
      <c r="BB74" s="28">
        <v>2.8754</v>
      </c>
      <c r="BC74" s="28">
        <v>2.8997000000000002</v>
      </c>
      <c r="BD74" s="28">
        <v>2.8666</v>
      </c>
      <c r="BE74" s="37">
        <f t="shared" si="50"/>
        <v>2.8805666666666667</v>
      </c>
      <c r="BG74" s="28">
        <v>7211</v>
      </c>
      <c r="BH74" s="28">
        <v>7634</v>
      </c>
      <c r="BI74" s="28">
        <v>7473</v>
      </c>
      <c r="BJ74" s="38">
        <f t="shared" si="56"/>
        <v>7437.2813520947575</v>
      </c>
      <c r="BK74" s="39">
        <f t="shared" si="57"/>
        <v>148745.62704189515</v>
      </c>
      <c r="BL74" s="28">
        <v>4479</v>
      </c>
      <c r="BM74" s="28">
        <v>4427</v>
      </c>
      <c r="BN74" s="28">
        <v>4099</v>
      </c>
      <c r="BO74" s="38">
        <f t="shared" si="11"/>
        <v>4331.6780217433561</v>
      </c>
      <c r="BP74" s="38">
        <f t="shared" si="12"/>
        <v>86633.560434867119</v>
      </c>
      <c r="BQ74" s="38">
        <f t="shared" si="58"/>
        <v>58.24</v>
      </c>
      <c r="BR74" s="44">
        <v>0</v>
      </c>
      <c r="BS74" s="44">
        <v>0</v>
      </c>
      <c r="BT74" s="43">
        <v>96.347250000000003</v>
      </c>
      <c r="BU74" s="44">
        <v>0</v>
      </c>
      <c r="BV74" s="43">
        <v>0</v>
      </c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</row>
    <row r="75" spans="1:104" ht="15">
      <c r="A75" s="27" t="str">
        <f t="shared" si="0"/>
        <v>D434_061220_pre</v>
      </c>
      <c r="B75" s="27" t="str">
        <f t="shared" si="1"/>
        <v>D434_061220_pre</v>
      </c>
      <c r="C75" s="28" t="s">
        <v>70</v>
      </c>
      <c r="D75" s="28" t="s">
        <v>86</v>
      </c>
      <c r="E75" s="27">
        <v>43994</v>
      </c>
      <c r="F75" s="27" t="str">
        <f t="shared" si="55"/>
        <v>6/12_pre</v>
      </c>
      <c r="G75" s="28" t="s">
        <v>99</v>
      </c>
      <c r="H75" s="27" t="str">
        <f t="shared" si="4"/>
        <v>6/12_pre</v>
      </c>
      <c r="I75" s="28" t="s">
        <v>87</v>
      </c>
      <c r="J75" s="28" t="s">
        <v>72</v>
      </c>
      <c r="K75" s="29"/>
      <c r="L75" s="28">
        <v>4</v>
      </c>
      <c r="M75" s="30">
        <v>80.132700730061202</v>
      </c>
      <c r="N75" s="28" t="str">
        <f t="shared" si="59"/>
        <v>Y</v>
      </c>
      <c r="O75" s="29">
        <v>44396</v>
      </c>
      <c r="P75" s="28">
        <v>1</v>
      </c>
      <c r="Q75" s="28" t="s">
        <v>97</v>
      </c>
      <c r="R75" s="28">
        <v>2</v>
      </c>
      <c r="S75" s="28"/>
      <c r="T75" s="28"/>
      <c r="U75" s="31" t="s">
        <v>73</v>
      </c>
      <c r="V75" s="32">
        <v>87</v>
      </c>
      <c r="Y75" s="28">
        <v>0</v>
      </c>
      <c r="Z75" s="28">
        <v>4</v>
      </c>
      <c r="AD75" s="28" t="s">
        <v>75</v>
      </c>
      <c r="AE75" s="28" t="s">
        <v>76</v>
      </c>
      <c r="AF75" s="33">
        <v>0.49791666666666667</v>
      </c>
      <c r="AG75" s="28">
        <v>24.1</v>
      </c>
      <c r="AH75" s="28">
        <v>9.07</v>
      </c>
      <c r="AI75" s="28">
        <v>9.18</v>
      </c>
      <c r="AJ75" s="28">
        <v>88.74</v>
      </c>
      <c r="AK75" s="28">
        <v>2.4</v>
      </c>
      <c r="AL75" s="28">
        <v>0.17</v>
      </c>
      <c r="AM75" s="28">
        <v>1.5740000000000001</v>
      </c>
      <c r="AN75" s="37"/>
      <c r="AO75" s="37"/>
      <c r="AP75" s="37"/>
      <c r="AQ75" s="37"/>
      <c r="AR75" s="37"/>
      <c r="AS75" s="37"/>
      <c r="AT75" s="28"/>
      <c r="AU75" s="28"/>
      <c r="AV75" s="28"/>
      <c r="AW75" s="36">
        <v>0</v>
      </c>
      <c r="AX75" s="28">
        <v>0.48080000000000001</v>
      </c>
      <c r="AY75" s="28">
        <v>0.371</v>
      </c>
      <c r="AZ75" s="28">
        <v>0.66859999999999997</v>
      </c>
      <c r="BA75" s="28">
        <f t="shared" ref="BA75:BA77" si="60">AVERAGE(AX75:AZ75)</f>
        <v>0.50680000000000003</v>
      </c>
      <c r="BB75" s="28">
        <v>0.3271</v>
      </c>
      <c r="BC75" s="28">
        <v>0.33329999999999999</v>
      </c>
      <c r="BD75" s="28">
        <v>0.318</v>
      </c>
      <c r="BE75" s="37">
        <f t="shared" si="50"/>
        <v>0.32613333333333333</v>
      </c>
      <c r="BG75" s="28">
        <v>264</v>
      </c>
      <c r="BH75" s="28">
        <v>273</v>
      </c>
      <c r="BI75" s="28">
        <v>259</v>
      </c>
      <c r="BJ75" s="38">
        <f t="shared" si="56"/>
        <v>265.27039210290314</v>
      </c>
      <c r="BK75" s="39">
        <f t="shared" si="57"/>
        <v>5305.4078420580627</v>
      </c>
      <c r="BL75" s="28">
        <v>29</v>
      </c>
      <c r="BM75" s="28">
        <v>26</v>
      </c>
      <c r="BN75" s="28">
        <v>46</v>
      </c>
      <c r="BO75" s="38">
        <f t="shared" si="11"/>
        <v>32.611921819292391</v>
      </c>
      <c r="BP75" s="38">
        <f t="shared" si="12"/>
        <v>652.23843638584776</v>
      </c>
      <c r="BQ75" s="38">
        <f t="shared" si="58"/>
        <v>12.29</v>
      </c>
      <c r="BR75" s="44">
        <v>0</v>
      </c>
      <c r="BS75" s="44">
        <v>0</v>
      </c>
      <c r="BT75" s="43">
        <v>25.374079999999999</v>
      </c>
      <c r="BU75" s="43">
        <v>4.4965060000000001</v>
      </c>
      <c r="BV75" s="43">
        <v>4.1817019999999996</v>
      </c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</row>
    <row r="76" spans="1:104" ht="15">
      <c r="A76" s="27" t="str">
        <f t="shared" si="0"/>
        <v>D5B_061220_pre</v>
      </c>
      <c r="B76" s="27" t="str">
        <f t="shared" si="1"/>
        <v>D5B_061220_pre</v>
      </c>
      <c r="C76" s="28" t="s">
        <v>70</v>
      </c>
      <c r="D76" s="28" t="s">
        <v>86</v>
      </c>
      <c r="E76" s="27">
        <v>43994</v>
      </c>
      <c r="F76" s="27" t="str">
        <f t="shared" si="55"/>
        <v>6/12_pre</v>
      </c>
      <c r="G76" s="28" t="s">
        <v>99</v>
      </c>
      <c r="H76" s="27" t="str">
        <f t="shared" si="4"/>
        <v>6/12_pre</v>
      </c>
      <c r="I76" s="28" t="s">
        <v>89</v>
      </c>
      <c r="J76" s="28" t="s">
        <v>72</v>
      </c>
      <c r="K76" s="29"/>
      <c r="L76" s="28">
        <v>4</v>
      </c>
      <c r="M76" s="30">
        <v>80.132700730061202</v>
      </c>
      <c r="N76" s="28" t="str">
        <f t="shared" si="59"/>
        <v>Y</v>
      </c>
      <c r="O76" s="29">
        <v>44413</v>
      </c>
      <c r="P76" s="28">
        <v>1</v>
      </c>
      <c r="Q76" s="28"/>
      <c r="R76" s="28">
        <v>1</v>
      </c>
      <c r="S76" s="28"/>
      <c r="T76" s="28"/>
      <c r="U76" s="31" t="s">
        <v>73</v>
      </c>
      <c r="V76" s="32">
        <v>87</v>
      </c>
      <c r="Y76" s="28">
        <v>0</v>
      </c>
      <c r="Z76" s="28">
        <v>5</v>
      </c>
      <c r="AD76" s="28" t="s">
        <v>80</v>
      </c>
      <c r="AE76" s="28" t="s">
        <v>81</v>
      </c>
      <c r="AF76" s="33">
        <v>0.50694444444444442</v>
      </c>
      <c r="AG76" s="28">
        <v>31.6</v>
      </c>
      <c r="AH76" s="28">
        <v>8.9</v>
      </c>
      <c r="AI76" s="28">
        <v>8.7200000000000006</v>
      </c>
      <c r="AJ76" s="28">
        <v>104.3</v>
      </c>
      <c r="AK76" s="28">
        <v>1.98</v>
      </c>
      <c r="AL76" s="28">
        <v>0.14000000000000001</v>
      </c>
      <c r="AM76" s="28">
        <v>2.1509999999999998</v>
      </c>
      <c r="AN76" s="37"/>
      <c r="AO76" s="37"/>
      <c r="AP76" s="37"/>
      <c r="AQ76" s="37"/>
      <c r="AR76" s="37"/>
      <c r="AS76" s="37"/>
      <c r="AT76" s="28"/>
      <c r="AU76" s="28"/>
      <c r="AV76" s="28"/>
      <c r="AW76" s="36">
        <v>0</v>
      </c>
      <c r="AX76" s="28">
        <v>0.33960000000000001</v>
      </c>
      <c r="AY76" s="28">
        <v>0.28999999999999998</v>
      </c>
      <c r="AZ76" s="28">
        <v>0.59160000000000001</v>
      </c>
      <c r="BA76" s="28">
        <f t="shared" si="60"/>
        <v>0.40706666666666669</v>
      </c>
      <c r="BB76" s="28">
        <v>0.317</v>
      </c>
      <c r="BC76" s="28">
        <v>0.32719999999999999</v>
      </c>
      <c r="BD76" s="28">
        <v>0.31919999999999998</v>
      </c>
      <c r="BE76" s="37">
        <f t="shared" si="50"/>
        <v>0.32113333333333333</v>
      </c>
      <c r="BG76" s="28">
        <v>43</v>
      </c>
      <c r="BH76" s="28">
        <v>62</v>
      </c>
      <c r="BI76" s="28">
        <v>76</v>
      </c>
      <c r="BJ76" s="38">
        <f t="shared" si="56"/>
        <v>58.734225431371186</v>
      </c>
      <c r="BK76" s="39">
        <f t="shared" si="57"/>
        <v>1174.6845086274238</v>
      </c>
      <c r="BL76" s="28">
        <v>19</v>
      </c>
      <c r="BM76" s="28">
        <v>8</v>
      </c>
      <c r="BN76" s="28">
        <v>11</v>
      </c>
      <c r="BO76" s="38">
        <f t="shared" si="11"/>
        <v>11.868944280799884</v>
      </c>
      <c r="BP76" s="38">
        <f t="shared" si="12"/>
        <v>237.37888561599766</v>
      </c>
      <c r="BQ76" s="38">
        <f t="shared" si="58"/>
        <v>20.21</v>
      </c>
      <c r="BR76" s="44">
        <v>0</v>
      </c>
      <c r="BS76" s="44">
        <v>0</v>
      </c>
      <c r="BT76" s="43">
        <v>13.33555</v>
      </c>
      <c r="BU76" s="44">
        <v>0</v>
      </c>
      <c r="BV76" s="43">
        <v>0.51137100000000002</v>
      </c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</row>
    <row r="77" spans="1:104" ht="15">
      <c r="A77" s="27" t="str">
        <f t="shared" si="0"/>
        <v>D641_061220_pre</v>
      </c>
      <c r="B77" s="27" t="str">
        <f t="shared" si="1"/>
        <v>D641_061220_pre</v>
      </c>
      <c r="C77" s="28" t="s">
        <v>70</v>
      </c>
      <c r="D77" s="28">
        <v>8.5000000000000006E-2</v>
      </c>
      <c r="E77" s="27">
        <v>43994</v>
      </c>
      <c r="F77" s="27" t="str">
        <f t="shared" si="55"/>
        <v>6/12_pre</v>
      </c>
      <c r="G77" s="28" t="s">
        <v>99</v>
      </c>
      <c r="H77" s="27" t="str">
        <f t="shared" si="4"/>
        <v>6/12_pre</v>
      </c>
      <c r="I77" s="28" t="s">
        <v>90</v>
      </c>
      <c r="J77" s="28" t="s">
        <v>72</v>
      </c>
      <c r="K77" s="29"/>
      <c r="L77" s="28">
        <v>4</v>
      </c>
      <c r="M77" s="30">
        <v>80.132700730061202</v>
      </c>
      <c r="N77" s="28" t="str">
        <f t="shared" si="59"/>
        <v>Y</v>
      </c>
      <c r="O77" s="29">
        <v>44396</v>
      </c>
      <c r="P77" s="28">
        <v>1</v>
      </c>
      <c r="Q77" s="28" t="s">
        <v>97</v>
      </c>
      <c r="R77" s="28">
        <v>2</v>
      </c>
      <c r="S77" s="28"/>
      <c r="T77" s="28"/>
      <c r="U77" s="31" t="s">
        <v>73</v>
      </c>
      <c r="V77" s="32">
        <v>87</v>
      </c>
      <c r="Y77" s="28">
        <v>0</v>
      </c>
      <c r="Z77" s="28">
        <v>6</v>
      </c>
      <c r="AD77" s="28" t="s">
        <v>75</v>
      </c>
      <c r="AE77" s="28" t="s">
        <v>76</v>
      </c>
      <c r="AF77" s="33">
        <v>0.46527777777777779</v>
      </c>
      <c r="AG77" s="28">
        <v>21.5</v>
      </c>
      <c r="AH77" s="28">
        <v>8.73</v>
      </c>
      <c r="AI77" s="28">
        <v>9.1300000000000008</v>
      </c>
      <c r="AJ77" s="28">
        <v>86.8</v>
      </c>
      <c r="AK77" s="28">
        <v>1.91</v>
      </c>
      <c r="AL77" s="28">
        <v>0.18</v>
      </c>
      <c r="AM77" s="28">
        <v>1.2350000000000001</v>
      </c>
      <c r="AN77" s="37"/>
      <c r="AO77" s="37"/>
      <c r="AP77" s="37"/>
      <c r="AQ77" s="37"/>
      <c r="AR77" s="37"/>
      <c r="AS77" s="37"/>
      <c r="AT77" s="28"/>
      <c r="AU77" s="28"/>
      <c r="AV77" s="28"/>
      <c r="AW77" s="36">
        <v>0</v>
      </c>
      <c r="AX77" s="28">
        <v>0.70899999999999996</v>
      </c>
      <c r="AY77" s="28">
        <v>0.67579999999999996</v>
      </c>
      <c r="AZ77" s="28">
        <v>0.41520000000000001</v>
      </c>
      <c r="BA77" s="28">
        <f t="shared" si="60"/>
        <v>0.6</v>
      </c>
      <c r="BB77" s="28">
        <v>0.3982</v>
      </c>
      <c r="BC77" s="28">
        <v>0.38319999999999999</v>
      </c>
      <c r="BD77" s="28">
        <v>0.39460000000000001</v>
      </c>
      <c r="BE77" s="37">
        <f t="shared" si="50"/>
        <v>0.39199999999999996</v>
      </c>
      <c r="BG77" s="28">
        <v>1815</v>
      </c>
      <c r="BH77" s="28">
        <v>1899</v>
      </c>
      <c r="BI77" s="28">
        <v>2033</v>
      </c>
      <c r="BJ77" s="38">
        <f t="shared" si="56"/>
        <v>1913.5786825322282</v>
      </c>
      <c r="BK77" s="39">
        <f t="shared" si="57"/>
        <v>38271.573650644561</v>
      </c>
      <c r="BL77" s="28">
        <v>364</v>
      </c>
      <c r="BM77" s="28">
        <v>383</v>
      </c>
      <c r="BN77" s="28">
        <v>374</v>
      </c>
      <c r="BO77" s="38">
        <f t="shared" si="11"/>
        <v>373.58599464209033</v>
      </c>
      <c r="BP77" s="38">
        <f t="shared" si="12"/>
        <v>7471.7198928418065</v>
      </c>
      <c r="BQ77" s="38">
        <f t="shared" si="58"/>
        <v>19.52</v>
      </c>
      <c r="BR77" s="43">
        <v>5.0105999999999998E-2</v>
      </c>
      <c r="BS77" s="44">
        <v>0</v>
      </c>
      <c r="BT77" s="43">
        <v>40.663589999999999</v>
      </c>
      <c r="BU77" s="43">
        <v>43.895040000000002</v>
      </c>
      <c r="BV77" s="43">
        <v>0.15043000000000001</v>
      </c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</row>
    <row r="78" spans="1:104" ht="15">
      <c r="A78" s="27" t="str">
        <f t="shared" si="0"/>
        <v>D6F_061220_pre</v>
      </c>
      <c r="B78" s="27" t="str">
        <f t="shared" si="1"/>
        <v>D6F_061220_pre</v>
      </c>
      <c r="C78" s="28" t="s">
        <v>70</v>
      </c>
      <c r="D78" s="28">
        <v>0.622</v>
      </c>
      <c r="E78" s="27">
        <v>43994</v>
      </c>
      <c r="F78" s="27" t="str">
        <f t="shared" si="55"/>
        <v>6/12_pre</v>
      </c>
      <c r="G78" s="28" t="s">
        <v>99</v>
      </c>
      <c r="H78" s="27" t="str">
        <f t="shared" si="4"/>
        <v>6/12_pre</v>
      </c>
      <c r="I78" s="28" t="s">
        <v>92</v>
      </c>
      <c r="J78" s="28" t="s">
        <v>72</v>
      </c>
      <c r="K78" s="29"/>
      <c r="L78" s="28">
        <v>4</v>
      </c>
      <c r="M78" s="30">
        <v>80.132700730061202</v>
      </c>
      <c r="N78" s="28" t="str">
        <f t="shared" si="59"/>
        <v>Y</v>
      </c>
      <c r="O78" s="29">
        <v>44372</v>
      </c>
      <c r="P78" s="28">
        <v>1</v>
      </c>
      <c r="Q78" s="28" t="s">
        <v>97</v>
      </c>
      <c r="R78" s="28">
        <v>2</v>
      </c>
      <c r="S78" s="28"/>
      <c r="T78" s="28"/>
      <c r="U78" s="31" t="s">
        <v>73</v>
      </c>
      <c r="V78" s="32">
        <v>87</v>
      </c>
      <c r="Y78" s="28">
        <v>0</v>
      </c>
      <c r="Z78" s="28">
        <v>6</v>
      </c>
      <c r="AD78" s="28" t="s">
        <v>75</v>
      </c>
      <c r="AE78" s="28" t="s">
        <v>85</v>
      </c>
      <c r="AF78" s="33">
        <v>0.4548611111111111</v>
      </c>
      <c r="AG78" s="28">
        <v>21.7</v>
      </c>
      <c r="AH78" s="28">
        <v>7.9</v>
      </c>
      <c r="AI78" s="28">
        <v>6.3</v>
      </c>
      <c r="AJ78" s="28">
        <v>96.2</v>
      </c>
      <c r="AK78" s="28">
        <v>0</v>
      </c>
      <c r="AL78" s="28">
        <v>0</v>
      </c>
      <c r="AM78" s="28">
        <v>0.4269</v>
      </c>
      <c r="AN78" s="37"/>
      <c r="AO78" s="37"/>
      <c r="AP78" s="37"/>
      <c r="AQ78" s="37"/>
      <c r="AR78" s="37"/>
      <c r="AS78" s="37"/>
      <c r="AT78" s="28"/>
      <c r="AU78" s="28">
        <v>2.23E-2</v>
      </c>
      <c r="AV78" s="28">
        <v>1.84E-2</v>
      </c>
      <c r="AW78" s="36">
        <f>AVERAGE(AT78:AV78)</f>
        <v>2.035E-2</v>
      </c>
      <c r="AX78" s="28"/>
      <c r="AY78" s="28"/>
      <c r="AZ78" s="28"/>
      <c r="BA78" s="28">
        <v>0</v>
      </c>
      <c r="BB78" s="28">
        <v>2.1842000000000001</v>
      </c>
      <c r="BC78" s="28">
        <v>2.1711</v>
      </c>
      <c r="BD78" s="28">
        <v>2.1909000000000001</v>
      </c>
      <c r="BE78" s="37">
        <f t="shared" si="50"/>
        <v>2.1820666666666666</v>
      </c>
      <c r="BG78" s="28">
        <v>2055</v>
      </c>
      <c r="BH78" s="28">
        <v>2132</v>
      </c>
      <c r="BI78" s="28">
        <v>2098</v>
      </c>
      <c r="BJ78" s="38">
        <f t="shared" si="56"/>
        <v>2094.7627226369123</v>
      </c>
      <c r="BK78" s="39">
        <f t="shared" si="57"/>
        <v>41895.254452738242</v>
      </c>
      <c r="BL78" s="28">
        <v>1377</v>
      </c>
      <c r="BM78" s="28">
        <v>1309</v>
      </c>
      <c r="BN78" s="28">
        <v>1366</v>
      </c>
      <c r="BO78" s="38">
        <f t="shared" si="11"/>
        <v>1350.3347021964307</v>
      </c>
      <c r="BP78" s="38">
        <f t="shared" si="12"/>
        <v>27006.694043928615</v>
      </c>
      <c r="BQ78" s="38">
        <f t="shared" si="58"/>
        <v>64.459999999999994</v>
      </c>
      <c r="BR78" s="44">
        <v>0</v>
      </c>
      <c r="BS78" s="44">
        <v>0</v>
      </c>
      <c r="BT78" s="43">
        <v>25.283660000000001</v>
      </c>
      <c r="BU78" s="43">
        <v>1.709719</v>
      </c>
      <c r="BV78" s="43">
        <v>0.89196600000000004</v>
      </c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</row>
    <row r="79" spans="1:104" ht="15">
      <c r="A79" s="27" t="str">
        <f t="shared" si="0"/>
        <v>D7C_061220_pre</v>
      </c>
      <c r="B79" s="27" t="str">
        <f t="shared" si="1"/>
        <v>D7C_061220_pre</v>
      </c>
      <c r="C79" s="28" t="s">
        <v>70</v>
      </c>
      <c r="D79" s="28">
        <v>8.3000000000000004E-2</v>
      </c>
      <c r="E79" s="27">
        <v>43994</v>
      </c>
      <c r="F79" s="27" t="str">
        <f t="shared" si="55"/>
        <v>6/12_pre</v>
      </c>
      <c r="G79" s="28" t="s">
        <v>99</v>
      </c>
      <c r="H79" s="27" t="str">
        <f t="shared" si="4"/>
        <v>6/12_pre</v>
      </c>
      <c r="I79" s="28" t="s">
        <v>93</v>
      </c>
      <c r="J79" s="28" t="s">
        <v>72</v>
      </c>
      <c r="K79" s="28"/>
      <c r="L79" s="28">
        <v>4</v>
      </c>
      <c r="M79" s="30">
        <v>80.132700730061202</v>
      </c>
      <c r="N79" s="28" t="str">
        <f t="shared" si="59"/>
        <v>Y</v>
      </c>
      <c r="O79" s="29">
        <v>44532</v>
      </c>
      <c r="P79" s="28">
        <v>1</v>
      </c>
      <c r="Q79" s="28"/>
      <c r="R79" s="28">
        <v>2</v>
      </c>
      <c r="S79" s="28"/>
      <c r="T79" s="28"/>
      <c r="U79" s="31" t="s">
        <v>73</v>
      </c>
      <c r="V79" s="32">
        <v>87</v>
      </c>
      <c r="Y79" s="28">
        <v>0</v>
      </c>
      <c r="Z79" s="28">
        <v>7</v>
      </c>
      <c r="AD79" s="28" t="s">
        <v>75</v>
      </c>
      <c r="AE79" s="28" t="s">
        <v>94</v>
      </c>
      <c r="AF79" s="33">
        <v>0.4826388888888889</v>
      </c>
      <c r="AG79" s="28">
        <v>21.7</v>
      </c>
      <c r="AH79" s="28">
        <v>9.1999999999999993</v>
      </c>
      <c r="AI79" s="28">
        <v>8.8699999999999992</v>
      </c>
      <c r="AJ79" s="28">
        <v>86.9</v>
      </c>
      <c r="AK79" s="28">
        <v>2.0699999999999998</v>
      </c>
      <c r="AL79" s="28">
        <v>0.4</v>
      </c>
      <c r="AM79" s="28">
        <v>1.36</v>
      </c>
      <c r="AN79" s="37"/>
      <c r="AO79" s="37"/>
      <c r="AP79" s="37"/>
      <c r="AQ79" s="37"/>
      <c r="AR79" s="37"/>
      <c r="AS79" s="37"/>
      <c r="AT79" s="28"/>
      <c r="AU79" s="28"/>
      <c r="AV79" s="28"/>
      <c r="AW79" s="36">
        <v>0</v>
      </c>
      <c r="AX79" s="28">
        <v>0.4879</v>
      </c>
      <c r="AY79" s="28">
        <v>0.37</v>
      </c>
      <c r="AZ79" s="28">
        <v>0.55679999999999996</v>
      </c>
      <c r="BA79" s="28">
        <f t="shared" ref="BA79:BA81" si="61">AVERAGE(AX79:AZ79)</f>
        <v>0.47156666666666663</v>
      </c>
      <c r="BB79" s="28">
        <v>0.32979999999999998</v>
      </c>
      <c r="BC79" s="28">
        <v>0.33479999999999999</v>
      </c>
      <c r="BD79" s="28">
        <v>0.31130000000000002</v>
      </c>
      <c r="BE79" s="37">
        <f t="shared" si="50"/>
        <v>0.32529999999999998</v>
      </c>
      <c r="BG79" s="28">
        <v>1634</v>
      </c>
      <c r="BH79" s="28">
        <v>1654</v>
      </c>
      <c r="BI79" s="28">
        <v>966</v>
      </c>
      <c r="BJ79" s="38">
        <f t="shared" si="56"/>
        <v>1376.9607510242058</v>
      </c>
      <c r="BK79" s="39">
        <f t="shared" si="57"/>
        <v>27539.215020484116</v>
      </c>
      <c r="BL79" s="28">
        <v>148</v>
      </c>
      <c r="BM79" s="28">
        <v>169</v>
      </c>
      <c r="BN79" s="28">
        <v>149</v>
      </c>
      <c r="BO79" s="38">
        <f t="shared" si="11"/>
        <v>155.04040569913963</v>
      </c>
      <c r="BP79" s="38">
        <f t="shared" si="12"/>
        <v>3100.8081139827927</v>
      </c>
      <c r="BQ79" s="38">
        <f t="shared" si="58"/>
        <v>11.26</v>
      </c>
      <c r="BR79" s="44">
        <v>0</v>
      </c>
      <c r="BS79" s="43">
        <v>2.96225</v>
      </c>
      <c r="BT79" s="43">
        <v>37.960720000000002</v>
      </c>
      <c r="BU79" s="44">
        <v>0</v>
      </c>
      <c r="BV79" s="43">
        <v>0.642015</v>
      </c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</row>
    <row r="80" spans="1:104" ht="15">
      <c r="A80" s="27" t="str">
        <f t="shared" si="0"/>
        <v>D7H_061220_pre</v>
      </c>
      <c r="B80" s="27" t="str">
        <f t="shared" si="1"/>
        <v>D7H_061220_pre</v>
      </c>
      <c r="C80" s="28" t="s">
        <v>70</v>
      </c>
      <c r="D80" s="28">
        <v>0.215</v>
      </c>
      <c r="E80" s="27">
        <v>43994</v>
      </c>
      <c r="F80" s="27" t="str">
        <f t="shared" si="55"/>
        <v>6/12_pre</v>
      </c>
      <c r="G80" s="28" t="s">
        <v>99</v>
      </c>
      <c r="H80" s="27" t="str">
        <f t="shared" si="4"/>
        <v>6/12_pre</v>
      </c>
      <c r="I80" s="28" t="s">
        <v>96</v>
      </c>
      <c r="J80" s="28" t="s">
        <v>72</v>
      </c>
      <c r="K80" s="29"/>
      <c r="L80" s="28">
        <v>4</v>
      </c>
      <c r="M80" s="30">
        <v>80.132700730061202</v>
      </c>
      <c r="N80" s="28" t="str">
        <f t="shared" si="59"/>
        <v>Y</v>
      </c>
      <c r="O80" s="29">
        <v>44396</v>
      </c>
      <c r="P80" s="28">
        <v>1</v>
      </c>
      <c r="Q80" s="28" t="s">
        <v>97</v>
      </c>
      <c r="R80" s="28">
        <v>2</v>
      </c>
      <c r="S80" s="28"/>
      <c r="T80" s="28"/>
      <c r="U80" s="31" t="s">
        <v>73</v>
      </c>
      <c r="V80" s="32">
        <v>87</v>
      </c>
      <c r="Y80" s="28">
        <v>0</v>
      </c>
      <c r="Z80" s="28">
        <v>7</v>
      </c>
      <c r="AD80" s="28" t="s">
        <v>80</v>
      </c>
      <c r="AE80" s="28" t="s">
        <v>81</v>
      </c>
      <c r="AF80" s="33">
        <v>0.47222222222222221</v>
      </c>
      <c r="AG80" s="28">
        <v>22.1</v>
      </c>
      <c r="AH80" s="28">
        <v>9.31</v>
      </c>
      <c r="AI80" s="28">
        <v>8.9600000000000009</v>
      </c>
      <c r="AJ80" s="28">
        <v>86.81</v>
      </c>
      <c r="AK80" s="28">
        <v>1.94</v>
      </c>
      <c r="AL80" s="28">
        <v>0.09</v>
      </c>
      <c r="AM80" s="28">
        <v>1.712</v>
      </c>
      <c r="AN80" s="37"/>
      <c r="AO80" s="37"/>
      <c r="AP80" s="37"/>
      <c r="AQ80" s="37"/>
      <c r="AR80" s="37"/>
      <c r="AS80" s="37"/>
      <c r="AT80" s="28"/>
      <c r="AU80" s="28"/>
      <c r="AV80" s="28"/>
      <c r="AW80" s="36">
        <v>0</v>
      </c>
      <c r="AX80" s="28">
        <v>0.32529999999999998</v>
      </c>
      <c r="AY80" s="28">
        <v>0.48399999999999999</v>
      </c>
      <c r="AZ80" s="28">
        <v>0.32900000000000001</v>
      </c>
      <c r="BA80" s="28">
        <f t="shared" si="61"/>
        <v>0.37943333333333329</v>
      </c>
      <c r="BB80" s="28">
        <v>0.47739999999999999</v>
      </c>
      <c r="BC80" s="28">
        <v>0.54790000000000005</v>
      </c>
      <c r="BD80" s="28">
        <v>0.49730000000000002</v>
      </c>
      <c r="BE80" s="37">
        <f t="shared" si="50"/>
        <v>0.50753333333333339</v>
      </c>
      <c r="BG80" s="28">
        <v>3345</v>
      </c>
      <c r="BH80" s="28">
        <v>3432</v>
      </c>
      <c r="BI80" s="28">
        <v>3317</v>
      </c>
      <c r="BJ80" s="38">
        <f t="shared" si="56"/>
        <v>3364.3122035976321</v>
      </c>
      <c r="BK80" s="39">
        <f t="shared" si="57"/>
        <v>67286.244071952649</v>
      </c>
      <c r="BL80" s="28">
        <v>1142</v>
      </c>
      <c r="BM80" s="28">
        <v>1127</v>
      </c>
      <c r="BN80" s="28">
        <v>1103</v>
      </c>
      <c r="BO80" s="38">
        <f t="shared" si="11"/>
        <v>1123.8849203364684</v>
      </c>
      <c r="BP80" s="38">
        <f t="shared" si="12"/>
        <v>22477.698406729367</v>
      </c>
      <c r="BQ80" s="38">
        <f t="shared" si="58"/>
        <v>33.409999999999997</v>
      </c>
      <c r="BR80" s="43">
        <v>5.1499999999999997E-2</v>
      </c>
      <c r="BS80" s="43">
        <v>14.867179999999999</v>
      </c>
      <c r="BT80" s="43">
        <v>22.705480000000001</v>
      </c>
      <c r="BU80" s="43">
        <v>4.9471889999999998</v>
      </c>
      <c r="BV80" s="43">
        <v>2.5416400000000001</v>
      </c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</row>
    <row r="81" spans="1:104" ht="15">
      <c r="A81" s="27" t="str">
        <f t="shared" si="0"/>
        <v>DMain_061120_main</v>
      </c>
      <c r="B81" s="27" t="str">
        <f t="shared" si="1"/>
        <v>DMain_061120_main</v>
      </c>
      <c r="C81" s="28" t="s">
        <v>70</v>
      </c>
      <c r="D81" s="28" t="s">
        <v>86</v>
      </c>
      <c r="E81" s="27">
        <v>43993</v>
      </c>
      <c r="F81" s="27" t="str">
        <f>"6/11_pre"</f>
        <v>6/11_pre</v>
      </c>
      <c r="G81" s="28" t="str">
        <f t="shared" ref="G81:G161" si="62">J81</f>
        <v>main</v>
      </c>
      <c r="H81" s="28" t="s">
        <v>102</v>
      </c>
      <c r="I81" s="28" t="s">
        <v>100</v>
      </c>
      <c r="J81" s="28" t="s">
        <v>101</v>
      </c>
      <c r="K81" s="29"/>
      <c r="L81" s="28">
        <v>4</v>
      </c>
      <c r="M81" s="28">
        <v>0</v>
      </c>
      <c r="N81" s="28" t="str">
        <f>IF(NOT(ISBLANK(O81)), "Y", "")</f>
        <v>Y</v>
      </c>
      <c r="O81" s="29">
        <v>44375</v>
      </c>
      <c r="P81" s="28">
        <v>1</v>
      </c>
      <c r="R81" s="28">
        <v>2</v>
      </c>
      <c r="S81" s="28" t="s">
        <v>103</v>
      </c>
      <c r="T81" s="28"/>
      <c r="U81" s="31" t="s">
        <v>73</v>
      </c>
      <c r="V81" s="32">
        <v>86</v>
      </c>
      <c r="Y81" s="28">
        <v>0</v>
      </c>
      <c r="Z81" s="28" t="s">
        <v>101</v>
      </c>
      <c r="AD81" s="28" t="s">
        <v>101</v>
      </c>
      <c r="AE81" s="28" t="s">
        <v>101</v>
      </c>
      <c r="AF81" s="33">
        <v>0.71388888888888891</v>
      </c>
      <c r="AG81" s="28">
        <v>21.5</v>
      </c>
      <c r="AH81" s="28">
        <v>9.2100000000000009</v>
      </c>
      <c r="AI81" s="28">
        <v>8.9600000000000009</v>
      </c>
      <c r="AJ81" s="28">
        <v>85.98</v>
      </c>
      <c r="AK81" s="28">
        <v>2.6</v>
      </c>
      <c r="AL81" s="28">
        <v>0.1</v>
      </c>
      <c r="AN81" s="37"/>
      <c r="AO81" s="37"/>
      <c r="AP81" s="37"/>
      <c r="AQ81" s="37"/>
      <c r="AR81" s="37"/>
      <c r="AS81" s="37"/>
      <c r="AT81" s="28"/>
      <c r="AU81" s="28"/>
      <c r="AV81" s="28"/>
      <c r="AW81" s="36">
        <v>0</v>
      </c>
      <c r="AX81" s="28">
        <v>0.2994</v>
      </c>
      <c r="AY81" s="28">
        <v>0.25430000000000003</v>
      </c>
      <c r="AZ81" s="28">
        <v>0.38729999999999998</v>
      </c>
      <c r="BA81" s="28">
        <f t="shared" si="61"/>
        <v>0.3136666666666667</v>
      </c>
      <c r="BB81" s="28">
        <v>0.30719999999999997</v>
      </c>
      <c r="BC81" s="28">
        <v>0.26229999999999998</v>
      </c>
      <c r="BD81" s="28">
        <v>0.28360000000000002</v>
      </c>
      <c r="BE81" s="37">
        <f t="shared" si="50"/>
        <v>0.28436666666666666</v>
      </c>
      <c r="BG81" s="28">
        <v>202</v>
      </c>
      <c r="BH81" s="28">
        <v>204</v>
      </c>
      <c r="BI81" s="28">
        <v>224</v>
      </c>
      <c r="BJ81" s="38">
        <f>GEOMEAN(BG81:BI81)</f>
        <v>209.7699067130898</v>
      </c>
      <c r="BK81" s="39">
        <f>BJ81*20</f>
        <v>4195.3981342617963</v>
      </c>
      <c r="BL81" s="28">
        <v>15</v>
      </c>
      <c r="BM81" s="28">
        <v>33</v>
      </c>
      <c r="BN81" s="28">
        <v>28</v>
      </c>
      <c r="BO81" s="38">
        <f>GEOMEAN(BL81:BN81)</f>
        <v>24.020815274961159</v>
      </c>
      <c r="BP81" s="38">
        <f>BO81*20</f>
        <v>480.4163054992232</v>
      </c>
      <c r="BQ81" s="38">
        <f>ROUND(100*BO81/BJ81, 2)</f>
        <v>11.45</v>
      </c>
      <c r="BR81" s="43">
        <v>0.34031800000000001</v>
      </c>
      <c r="BS81" s="43">
        <v>18.548570000000002</v>
      </c>
      <c r="BT81" s="43">
        <v>1.647033</v>
      </c>
      <c r="BU81" s="43">
        <v>46.324289999999998</v>
      </c>
      <c r="BV81" s="43">
        <v>8.1713999999999995E-2</v>
      </c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</row>
    <row r="82" spans="1:104" ht="15">
      <c r="A82" s="27" t="str">
        <f t="shared" si="0"/>
        <v>filterblank_062821_control</v>
      </c>
      <c r="B82" s="27" t="str">
        <f t="shared" si="1"/>
        <v>filterblank_062821_control</v>
      </c>
      <c r="C82" s="28" t="s">
        <v>70</v>
      </c>
      <c r="D82" s="28" t="s">
        <v>86</v>
      </c>
      <c r="E82" s="29">
        <v>44375</v>
      </c>
      <c r="F82" s="27"/>
      <c r="G82" s="28" t="str">
        <f t="shared" si="62"/>
        <v>control</v>
      </c>
      <c r="H82" s="27">
        <f t="shared" ref="H82:H128" si="63">F82</f>
        <v>0</v>
      </c>
      <c r="I82" s="28" t="s">
        <v>104</v>
      </c>
      <c r="J82" s="28" t="s">
        <v>105</v>
      </c>
      <c r="K82" s="29">
        <v>44375</v>
      </c>
      <c r="L82" s="28"/>
      <c r="M82" s="29"/>
      <c r="N82" s="29"/>
      <c r="O82" s="29">
        <v>44375</v>
      </c>
      <c r="P82" s="28">
        <v>0</v>
      </c>
      <c r="Q82" s="28" t="s">
        <v>106</v>
      </c>
      <c r="R82" s="28">
        <v>10</v>
      </c>
      <c r="S82" s="28"/>
      <c r="T82" s="28"/>
      <c r="U82" s="31" t="s">
        <v>105</v>
      </c>
      <c r="V82" s="32"/>
      <c r="Y82" s="28">
        <v>0</v>
      </c>
      <c r="AE82" s="28"/>
      <c r="AF82" s="33"/>
      <c r="AN82" s="37"/>
      <c r="AO82" s="37"/>
      <c r="AP82" s="37"/>
      <c r="AQ82" s="37"/>
      <c r="AR82" s="37"/>
      <c r="AS82" s="37"/>
      <c r="AT82" s="28"/>
      <c r="AU82" s="28"/>
      <c r="AV82" s="28"/>
      <c r="AW82" s="36"/>
      <c r="AX82" s="28"/>
      <c r="AY82" s="28"/>
      <c r="AZ82" s="28"/>
      <c r="BA82" s="28">
        <v>0</v>
      </c>
      <c r="BB82" s="28"/>
      <c r="BC82" s="28"/>
      <c r="BD82" s="28"/>
      <c r="BE82" s="37"/>
      <c r="BG82" s="28"/>
      <c r="BH82" s="28"/>
      <c r="BI82" s="28"/>
      <c r="BJ82" s="38"/>
      <c r="BK82" s="28"/>
      <c r="BL82" s="28"/>
      <c r="BM82" s="28"/>
      <c r="BN82" s="28"/>
      <c r="BO82" s="38"/>
      <c r="BP82" s="38"/>
      <c r="BQ82" s="37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</row>
    <row r="83" spans="1:104" ht="15">
      <c r="A83" s="27" t="str">
        <f t="shared" si="0"/>
        <v>filterblank_062921_control</v>
      </c>
      <c r="B83" s="27" t="str">
        <f t="shared" si="1"/>
        <v>filterblank_062921_control</v>
      </c>
      <c r="C83" s="28" t="s">
        <v>70</v>
      </c>
      <c r="D83" s="28" t="s">
        <v>86</v>
      </c>
      <c r="E83" s="29">
        <v>44376</v>
      </c>
      <c r="F83" s="27"/>
      <c r="G83" s="28" t="str">
        <f t="shared" si="62"/>
        <v>control</v>
      </c>
      <c r="H83" s="27">
        <f t="shared" si="63"/>
        <v>0</v>
      </c>
      <c r="I83" s="28" t="s">
        <v>104</v>
      </c>
      <c r="J83" s="28" t="s">
        <v>105</v>
      </c>
      <c r="K83" s="29">
        <v>44376</v>
      </c>
      <c r="L83" s="28"/>
      <c r="M83" s="29"/>
      <c r="N83" s="29"/>
      <c r="O83" s="29">
        <v>44376</v>
      </c>
      <c r="P83" s="28">
        <v>0</v>
      </c>
      <c r="Q83" s="28" t="s">
        <v>106</v>
      </c>
      <c r="R83" s="28">
        <v>10</v>
      </c>
      <c r="S83" s="28"/>
      <c r="T83" s="28"/>
      <c r="U83" s="31" t="s">
        <v>105</v>
      </c>
      <c r="V83" s="32"/>
      <c r="Y83" s="28">
        <v>0</v>
      </c>
      <c r="AE83" s="28"/>
      <c r="AF83" s="33"/>
      <c r="AN83" s="37"/>
      <c r="AO83" s="37"/>
      <c r="AP83" s="37"/>
      <c r="AQ83" s="37"/>
      <c r="AR83" s="37"/>
      <c r="AS83" s="37"/>
      <c r="AT83" s="28"/>
      <c r="AU83" s="28"/>
      <c r="AV83" s="28"/>
      <c r="AW83" s="36"/>
      <c r="AX83" s="28"/>
      <c r="AY83" s="28"/>
      <c r="AZ83" s="28"/>
      <c r="BA83" s="28">
        <v>0</v>
      </c>
      <c r="BB83" s="28"/>
      <c r="BC83" s="28"/>
      <c r="BD83" s="28"/>
      <c r="BE83" s="37"/>
      <c r="BG83" s="28"/>
      <c r="BH83" s="28"/>
      <c r="BI83" s="28"/>
      <c r="BJ83" s="38"/>
      <c r="BK83" s="28"/>
      <c r="BL83" s="28"/>
      <c r="BM83" s="28"/>
      <c r="BN83" s="28"/>
      <c r="BO83" s="38"/>
      <c r="BP83" s="38"/>
      <c r="BQ83" s="37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</row>
    <row r="84" spans="1:104" ht="15">
      <c r="A84" s="27" t="str">
        <f t="shared" si="0"/>
        <v>S3F_060520_pre</v>
      </c>
      <c r="B84" s="27" t="str">
        <f t="shared" si="1"/>
        <v>S3F_060520_pre</v>
      </c>
      <c r="C84" s="28" t="s">
        <v>84</v>
      </c>
      <c r="D84" s="28">
        <v>6.5000000000000002E-2</v>
      </c>
      <c r="E84" s="27">
        <v>43987</v>
      </c>
      <c r="F84" s="27"/>
      <c r="G84" s="28" t="str">
        <f t="shared" si="62"/>
        <v>pre</v>
      </c>
      <c r="H84" s="27">
        <f t="shared" si="63"/>
        <v>0</v>
      </c>
      <c r="I84" s="28" t="s">
        <v>107</v>
      </c>
      <c r="J84" s="28" t="s">
        <v>72</v>
      </c>
      <c r="K84" s="29"/>
      <c r="L84" s="28">
        <v>1</v>
      </c>
      <c r="M84" s="48">
        <v>32.331300000000006</v>
      </c>
      <c r="N84" s="29"/>
      <c r="O84" s="29">
        <v>44319</v>
      </c>
      <c r="P84" s="28">
        <v>1</v>
      </c>
      <c r="Q84" s="28"/>
      <c r="R84" s="28"/>
      <c r="S84" s="28" t="s">
        <v>108</v>
      </c>
      <c r="T84" s="28"/>
      <c r="U84" s="31" t="s">
        <v>109</v>
      </c>
      <c r="V84" s="32">
        <v>80</v>
      </c>
      <c r="Y84" s="28">
        <v>0</v>
      </c>
      <c r="AB84" s="28">
        <v>90</v>
      </c>
      <c r="AD84" s="28" t="s">
        <v>75</v>
      </c>
      <c r="AE84" s="28" t="s">
        <v>85</v>
      </c>
      <c r="AF84" s="33">
        <v>0.60416666666666663</v>
      </c>
      <c r="AG84" s="28">
        <v>17</v>
      </c>
      <c r="AH84" s="28">
        <v>8.17</v>
      </c>
      <c r="AI84" s="28">
        <v>9.51</v>
      </c>
      <c r="AJ84" s="28">
        <v>78.81</v>
      </c>
      <c r="AK84" s="28">
        <v>1.87</v>
      </c>
      <c r="AL84" s="28">
        <v>1.36</v>
      </c>
      <c r="AM84" s="28">
        <v>1.288</v>
      </c>
      <c r="AN84" s="37"/>
      <c r="AO84" s="37"/>
      <c r="AP84" s="37"/>
      <c r="AQ84" s="37"/>
      <c r="AR84" s="37"/>
      <c r="AS84" s="37"/>
      <c r="AT84" s="28"/>
      <c r="AU84" s="28"/>
      <c r="AV84" s="28"/>
      <c r="AW84" s="36">
        <v>0</v>
      </c>
      <c r="AX84" s="28">
        <v>9.9821000000000009</v>
      </c>
      <c r="AY84" s="28"/>
      <c r="AZ84" s="28"/>
      <c r="BA84" s="28">
        <f>AVERAGE(AX84:AZ84)</f>
        <v>9.9821000000000009</v>
      </c>
      <c r="BB84" s="28">
        <v>0.30380000000000001</v>
      </c>
      <c r="BC84" s="28">
        <v>0.28549999999999998</v>
      </c>
      <c r="BD84" s="28">
        <v>0.29360000000000003</v>
      </c>
      <c r="BE84" s="37">
        <f t="shared" ref="BE84:BE106" si="64">AVERAGE(BB84:BD84)</f>
        <v>0.29430000000000001</v>
      </c>
      <c r="BG84" s="28">
        <v>276</v>
      </c>
      <c r="BH84" s="28">
        <v>309</v>
      </c>
      <c r="BI84" s="28">
        <v>265</v>
      </c>
      <c r="BJ84" s="38">
        <f t="shared" ref="BJ84:BJ107" si="65">GEOMEAN(BG84:BI84)</f>
        <v>282.72951301771133</v>
      </c>
      <c r="BK84" s="39">
        <f t="shared" ref="BK84:BK107" si="66">BJ84*20</f>
        <v>5654.5902603542263</v>
      </c>
      <c r="BL84" s="28">
        <v>69</v>
      </c>
      <c r="BM84" s="28">
        <v>95</v>
      </c>
      <c r="BN84" s="28">
        <v>121</v>
      </c>
      <c r="BO84" s="38">
        <f t="shared" ref="BO84:BO107" si="67">GEOMEAN(BL84:BN84)</f>
        <v>92.566253970230093</v>
      </c>
      <c r="BP84" s="38">
        <f t="shared" ref="BP84:BP107" si="68">BO84*20</f>
        <v>1851.3250794046019</v>
      </c>
      <c r="BQ84" s="38">
        <f t="shared" ref="BQ84:BQ107" si="69">ROUND(100*BO84/BJ84, 2)</f>
        <v>32.74</v>
      </c>
      <c r="BR84" s="43">
        <v>3.6946319999999999</v>
      </c>
      <c r="BS84" s="43">
        <v>95.88691</v>
      </c>
      <c r="BT84" s="43">
        <v>104.67789999999999</v>
      </c>
      <c r="BU84" s="43">
        <v>132.50129999999999</v>
      </c>
      <c r="BV84" s="43">
        <v>21.714359999999999</v>
      </c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</row>
    <row r="85" spans="1:104" ht="15">
      <c r="A85" s="27" t="str">
        <f t="shared" si="0"/>
        <v>S3KC_060520_pre</v>
      </c>
      <c r="B85" s="27" t="str">
        <f t="shared" si="1"/>
        <v>S3KC_060520_pre</v>
      </c>
      <c r="C85" s="28" t="s">
        <v>84</v>
      </c>
      <c r="D85" s="28">
        <v>5.8000000000000003E-2</v>
      </c>
      <c r="E85" s="27">
        <v>43987</v>
      </c>
      <c r="F85" s="27"/>
      <c r="G85" s="28" t="str">
        <f t="shared" si="62"/>
        <v>pre</v>
      </c>
      <c r="H85" s="27">
        <f t="shared" si="63"/>
        <v>0</v>
      </c>
      <c r="I85" s="28" t="s">
        <v>110</v>
      </c>
      <c r="J85" s="28" t="s">
        <v>72</v>
      </c>
      <c r="K85" s="29"/>
      <c r="L85" s="28">
        <v>1</v>
      </c>
      <c r="M85" s="48">
        <v>32.331300000000006</v>
      </c>
      <c r="N85" s="29"/>
      <c r="O85" s="29">
        <v>44319</v>
      </c>
      <c r="P85" s="28">
        <v>1</v>
      </c>
      <c r="Q85" s="28"/>
      <c r="R85" s="28"/>
      <c r="S85" s="28" t="s">
        <v>108</v>
      </c>
      <c r="T85" s="28"/>
      <c r="U85" s="31" t="s">
        <v>109</v>
      </c>
      <c r="V85" s="32">
        <v>80</v>
      </c>
      <c r="Y85" s="28">
        <v>0</v>
      </c>
      <c r="AB85" s="28">
        <v>90</v>
      </c>
      <c r="AD85" s="28" t="s">
        <v>75</v>
      </c>
      <c r="AE85" s="28" t="s">
        <v>94</v>
      </c>
      <c r="AF85" s="33">
        <v>0.59722222222222221</v>
      </c>
      <c r="AG85" s="28">
        <v>21.6</v>
      </c>
      <c r="AH85" s="28">
        <v>9.18</v>
      </c>
      <c r="AI85" s="28">
        <v>9.49</v>
      </c>
      <c r="AJ85" s="28">
        <v>69.650000000000006</v>
      </c>
      <c r="AK85" s="28">
        <v>1.5</v>
      </c>
      <c r="AL85" s="28">
        <v>0.22</v>
      </c>
      <c r="AM85" s="28">
        <v>1.5069999999999999</v>
      </c>
      <c r="AN85" s="37"/>
      <c r="AO85" s="37"/>
      <c r="AP85" s="37"/>
      <c r="AQ85" s="37"/>
      <c r="AR85" s="37"/>
      <c r="AS85" s="37"/>
      <c r="AT85" s="28"/>
      <c r="AU85" s="28"/>
      <c r="AV85" s="28"/>
      <c r="AW85" s="36">
        <v>0</v>
      </c>
      <c r="AX85" s="28"/>
      <c r="AY85" s="28"/>
      <c r="AZ85" s="28"/>
      <c r="BA85" s="28">
        <v>0</v>
      </c>
      <c r="BB85" s="28">
        <v>0.2359</v>
      </c>
      <c r="BC85" s="28">
        <v>0.2311</v>
      </c>
      <c r="BD85" s="28">
        <v>0.2848</v>
      </c>
      <c r="BE85" s="37">
        <f t="shared" si="64"/>
        <v>0.25059999999999999</v>
      </c>
      <c r="BG85" s="28">
        <v>237</v>
      </c>
      <c r="BH85" s="28">
        <v>274</v>
      </c>
      <c r="BI85" s="28">
        <v>296</v>
      </c>
      <c r="BJ85" s="38">
        <f t="shared" si="65"/>
        <v>267.87378032022337</v>
      </c>
      <c r="BK85" s="39">
        <f t="shared" si="66"/>
        <v>5357.4756064044677</v>
      </c>
      <c r="BL85" s="28">
        <v>14</v>
      </c>
      <c r="BM85" s="28">
        <v>17</v>
      </c>
      <c r="BN85" s="28">
        <v>17</v>
      </c>
      <c r="BO85" s="38">
        <f t="shared" si="67"/>
        <v>15.934629112515902</v>
      </c>
      <c r="BP85" s="38">
        <f t="shared" si="68"/>
        <v>318.69258225031803</v>
      </c>
      <c r="BQ85" s="38">
        <f t="shared" si="69"/>
        <v>5.95</v>
      </c>
      <c r="BR85" s="43">
        <v>3.7419669999999998</v>
      </c>
      <c r="BS85" s="43">
        <v>101.48739999999999</v>
      </c>
      <c r="BT85" s="43">
        <v>95.714770000000001</v>
      </c>
      <c r="BU85" s="43">
        <v>138.1497</v>
      </c>
      <c r="BV85" s="43">
        <v>22.096769999999999</v>
      </c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</row>
    <row r="86" spans="1:104" ht="15">
      <c r="A86" s="27" t="str">
        <f t="shared" si="0"/>
        <v>S4KH_060520_pre</v>
      </c>
      <c r="B86" s="27" t="str">
        <f t="shared" si="1"/>
        <v>S4KH_060520_pre</v>
      </c>
      <c r="C86" s="28" t="s">
        <v>84</v>
      </c>
      <c r="D86" s="28">
        <v>2.0299999999999998</v>
      </c>
      <c r="E86" s="27">
        <v>43987</v>
      </c>
      <c r="F86" s="27"/>
      <c r="G86" s="28" t="str">
        <f t="shared" si="62"/>
        <v>pre</v>
      </c>
      <c r="H86" s="27">
        <f t="shared" si="63"/>
        <v>0</v>
      </c>
      <c r="I86" s="28" t="s">
        <v>111</v>
      </c>
      <c r="J86" s="28" t="s">
        <v>72</v>
      </c>
      <c r="K86" s="29"/>
      <c r="L86" s="28">
        <v>1</v>
      </c>
      <c r="M86" s="48">
        <v>32.331300000000006</v>
      </c>
      <c r="N86" s="29"/>
      <c r="O86" s="29">
        <v>44319</v>
      </c>
      <c r="P86" s="28">
        <v>1</v>
      </c>
      <c r="Q86" s="28"/>
      <c r="R86" s="28"/>
      <c r="S86" s="28" t="s">
        <v>108</v>
      </c>
      <c r="T86" s="28"/>
      <c r="U86" s="31" t="s">
        <v>109</v>
      </c>
      <c r="V86" s="32">
        <v>80</v>
      </c>
      <c r="Y86" s="28">
        <v>0</v>
      </c>
      <c r="AB86" s="28">
        <v>90</v>
      </c>
      <c r="AD86" s="28" t="s">
        <v>80</v>
      </c>
      <c r="AE86" s="28" t="s">
        <v>94</v>
      </c>
      <c r="AF86" s="33">
        <v>0.6118055555555556</v>
      </c>
      <c r="AG86" s="28">
        <v>21.2</v>
      </c>
      <c r="AH86" s="28">
        <v>7.96</v>
      </c>
      <c r="AI86" s="28">
        <v>8.6</v>
      </c>
      <c r="AJ86" s="28">
        <v>93.43</v>
      </c>
      <c r="AK86" s="28">
        <v>0</v>
      </c>
      <c r="AL86" s="28">
        <v>0</v>
      </c>
      <c r="AM86" s="28">
        <v>2.1749999999999998</v>
      </c>
      <c r="AN86" s="37"/>
      <c r="AO86" s="37"/>
      <c r="AP86" s="37"/>
      <c r="AQ86" s="37"/>
      <c r="AR86" s="37"/>
      <c r="AS86" s="37"/>
      <c r="AT86" s="28"/>
      <c r="AU86" s="28"/>
      <c r="AV86" s="28"/>
      <c r="AW86" s="36">
        <v>0</v>
      </c>
      <c r="AX86" s="28">
        <v>0.31040000000000001</v>
      </c>
      <c r="AY86" s="28"/>
      <c r="AZ86" s="28"/>
      <c r="BA86" s="28">
        <f t="shared" ref="BA86:BA89" si="70">AVERAGE(AX86:AZ86)</f>
        <v>0.31040000000000001</v>
      </c>
      <c r="BB86" s="28">
        <v>0.19270000000000001</v>
      </c>
      <c r="BC86" s="28">
        <v>0.1923</v>
      </c>
      <c r="BD86" s="28">
        <v>0.1925</v>
      </c>
      <c r="BE86" s="37">
        <f t="shared" si="64"/>
        <v>0.1925</v>
      </c>
      <c r="BF86" s="28">
        <v>0</v>
      </c>
      <c r="BG86" s="28">
        <v>12473</v>
      </c>
      <c r="BH86" s="28">
        <v>12241</v>
      </c>
      <c r="BI86" s="28">
        <v>12333</v>
      </c>
      <c r="BJ86" s="38">
        <f t="shared" si="65"/>
        <v>12348.632060496939</v>
      </c>
      <c r="BK86" s="39">
        <f t="shared" si="66"/>
        <v>246972.64120993877</v>
      </c>
      <c r="BL86" s="28">
        <v>8981</v>
      </c>
      <c r="BM86" s="28">
        <v>9011</v>
      </c>
      <c r="BN86" s="28">
        <v>8940</v>
      </c>
      <c r="BO86" s="38">
        <f t="shared" si="67"/>
        <v>8977.2861458473672</v>
      </c>
      <c r="BP86" s="38">
        <f t="shared" si="68"/>
        <v>179545.72291694733</v>
      </c>
      <c r="BQ86" s="38">
        <f t="shared" si="69"/>
        <v>72.7</v>
      </c>
      <c r="BR86" s="43">
        <v>0.40573700000000001</v>
      </c>
      <c r="BS86" s="43">
        <v>11.0223</v>
      </c>
      <c r="BT86" s="43">
        <v>47.24935</v>
      </c>
      <c r="BU86" s="43">
        <v>8.4518280000000008</v>
      </c>
      <c r="BV86" s="43">
        <v>0.574318</v>
      </c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</row>
    <row r="87" spans="1:104" ht="15">
      <c r="A87" s="27" t="str">
        <f t="shared" si="0"/>
        <v>S6KC_060520_pre</v>
      </c>
      <c r="B87" s="27" t="str">
        <f t="shared" si="1"/>
        <v>S6KC_060520_pre</v>
      </c>
      <c r="C87" s="28" t="s">
        <v>84</v>
      </c>
      <c r="D87" s="28">
        <v>31.6</v>
      </c>
      <c r="E87" s="27">
        <v>43987</v>
      </c>
      <c r="F87" s="27"/>
      <c r="G87" s="28" t="str">
        <f t="shared" si="62"/>
        <v>pre</v>
      </c>
      <c r="H87" s="27">
        <f t="shared" si="63"/>
        <v>0</v>
      </c>
      <c r="I87" s="28" t="s">
        <v>112</v>
      </c>
      <c r="J87" s="28" t="s">
        <v>72</v>
      </c>
      <c r="K87" s="29"/>
      <c r="L87" s="28">
        <v>1</v>
      </c>
      <c r="M87" s="48">
        <v>32.331300000000006</v>
      </c>
      <c r="N87" s="29"/>
      <c r="O87" s="29">
        <v>44319</v>
      </c>
      <c r="P87" s="28">
        <v>1</v>
      </c>
      <c r="Q87" s="28"/>
      <c r="R87" s="28"/>
      <c r="S87" s="28" t="s">
        <v>108</v>
      </c>
      <c r="T87" s="28"/>
      <c r="U87" s="31" t="s">
        <v>109</v>
      </c>
      <c r="V87" s="32">
        <v>80</v>
      </c>
      <c r="Y87" s="28">
        <v>0</v>
      </c>
      <c r="AB87" s="28">
        <v>90</v>
      </c>
      <c r="AD87" s="28" t="s">
        <v>75</v>
      </c>
      <c r="AE87" s="28" t="s">
        <v>94</v>
      </c>
      <c r="AF87" s="33">
        <v>0.62361111111111112</v>
      </c>
      <c r="AG87" s="28">
        <v>22</v>
      </c>
      <c r="AH87" s="28">
        <v>6.88</v>
      </c>
      <c r="AI87" s="28">
        <v>7.18</v>
      </c>
      <c r="AJ87" s="28">
        <v>85.42</v>
      </c>
      <c r="AK87" s="28">
        <v>0.01</v>
      </c>
      <c r="AL87" s="28">
        <v>0</v>
      </c>
      <c r="AM87" s="28">
        <v>1.9750000000000001</v>
      </c>
      <c r="AN87" s="37"/>
      <c r="AO87" s="37"/>
      <c r="AP87" s="37"/>
      <c r="AQ87" s="37"/>
      <c r="AR87" s="37"/>
      <c r="AS87" s="37"/>
      <c r="AT87" s="28"/>
      <c r="AU87" s="28"/>
      <c r="AV87" s="28"/>
      <c r="AW87" s="36">
        <v>0</v>
      </c>
      <c r="AX87" s="28">
        <v>0.56789999999999996</v>
      </c>
      <c r="AY87" s="28">
        <v>0.54379999999999995</v>
      </c>
      <c r="AZ87" s="28"/>
      <c r="BA87" s="28">
        <f t="shared" si="70"/>
        <v>0.55584999999999996</v>
      </c>
      <c r="BB87" s="28">
        <v>0.29370000000000002</v>
      </c>
      <c r="BC87" s="28">
        <v>0.29339999999999999</v>
      </c>
      <c r="BD87" s="28">
        <v>0.41489999999999999</v>
      </c>
      <c r="BE87" s="37">
        <f t="shared" si="64"/>
        <v>0.33400000000000002</v>
      </c>
      <c r="BG87" s="28">
        <v>102373</v>
      </c>
      <c r="BH87" s="28">
        <v>102056</v>
      </c>
      <c r="BI87" s="28">
        <v>96560</v>
      </c>
      <c r="BJ87" s="38">
        <f t="shared" si="65"/>
        <v>100293.72075072059</v>
      </c>
      <c r="BK87" s="39">
        <f t="shared" si="66"/>
        <v>2005874.4150144118</v>
      </c>
      <c r="BL87" s="28">
        <v>49901</v>
      </c>
      <c r="BM87" s="28">
        <v>48687</v>
      </c>
      <c r="BN87" s="28">
        <v>47315</v>
      </c>
      <c r="BO87" s="38">
        <f t="shared" si="67"/>
        <v>48622.845324599148</v>
      </c>
      <c r="BP87" s="38">
        <f t="shared" si="68"/>
        <v>972456.90649198298</v>
      </c>
      <c r="BQ87" s="38">
        <f t="shared" si="69"/>
        <v>48.48</v>
      </c>
      <c r="BR87" s="43">
        <v>0.79617499999999997</v>
      </c>
      <c r="BS87" s="43">
        <v>9.8921989999999997</v>
      </c>
      <c r="BT87" s="43">
        <v>67.780249999999995</v>
      </c>
      <c r="BU87" s="43">
        <v>154.22329999999999</v>
      </c>
      <c r="BV87" s="43">
        <v>0.90022000000000002</v>
      </c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</row>
    <row r="88" spans="1:104" ht="15">
      <c r="A88" s="27" t="str">
        <f t="shared" si="0"/>
        <v>S7KH_060520_pre</v>
      </c>
      <c r="B88" s="27" t="str">
        <f t="shared" si="1"/>
        <v>S7KH_060520_pre</v>
      </c>
      <c r="C88" s="28" t="s">
        <v>84</v>
      </c>
      <c r="D88" s="28">
        <v>0.10299999999999999</v>
      </c>
      <c r="E88" s="27">
        <v>43987</v>
      </c>
      <c r="F88" s="27"/>
      <c r="G88" s="28" t="str">
        <f t="shared" si="62"/>
        <v>pre</v>
      </c>
      <c r="H88" s="27">
        <f t="shared" si="63"/>
        <v>0</v>
      </c>
      <c r="I88" s="28" t="s">
        <v>113</v>
      </c>
      <c r="J88" s="28" t="s">
        <v>72</v>
      </c>
      <c r="K88" s="29"/>
      <c r="L88" s="28">
        <v>1</v>
      </c>
      <c r="M88" s="48">
        <v>32.331300000000006</v>
      </c>
      <c r="N88" s="29"/>
      <c r="O88" s="29">
        <v>44319</v>
      </c>
      <c r="P88" s="28">
        <v>1</v>
      </c>
      <c r="Q88" s="28"/>
      <c r="R88" s="28"/>
      <c r="S88" s="28" t="s">
        <v>108</v>
      </c>
      <c r="T88" s="28"/>
      <c r="U88" s="31" t="s">
        <v>109</v>
      </c>
      <c r="V88" s="32">
        <v>80</v>
      </c>
      <c r="Y88" s="28">
        <v>0</v>
      </c>
      <c r="AB88" s="28">
        <v>90</v>
      </c>
      <c r="AD88" s="28" t="s">
        <v>80</v>
      </c>
      <c r="AE88" s="28" t="s">
        <v>94</v>
      </c>
      <c r="AF88" s="33">
        <v>0.6333333333333333</v>
      </c>
      <c r="AG88" s="28">
        <v>37.299999999999997</v>
      </c>
      <c r="AH88" s="28">
        <v>9.16</v>
      </c>
      <c r="AI88" s="28">
        <v>8.0500000000000007</v>
      </c>
      <c r="AJ88" s="28">
        <v>109</v>
      </c>
      <c r="AK88" s="28">
        <v>1.73</v>
      </c>
      <c r="AL88" s="28">
        <v>0.17</v>
      </c>
      <c r="AM88" s="28">
        <v>2.19</v>
      </c>
      <c r="AN88" s="37"/>
      <c r="AO88" s="37"/>
      <c r="AP88" s="37"/>
      <c r="AQ88" s="37"/>
      <c r="AR88" s="37"/>
      <c r="AS88" s="37"/>
      <c r="AT88" s="28"/>
      <c r="AU88" s="28"/>
      <c r="AV88" s="28"/>
      <c r="AW88" s="36">
        <v>0</v>
      </c>
      <c r="AX88" s="28">
        <v>0.31869999999999998</v>
      </c>
      <c r="AY88" s="28">
        <v>0.34370000000000001</v>
      </c>
      <c r="AZ88" s="28">
        <v>0.33110000000000001</v>
      </c>
      <c r="BA88" s="28">
        <f t="shared" si="70"/>
        <v>0.33116666666666666</v>
      </c>
      <c r="BB88" s="28">
        <v>0.26989999999999997</v>
      </c>
      <c r="BC88" s="28">
        <v>0.28710000000000002</v>
      </c>
      <c r="BD88" s="28">
        <v>0.312</v>
      </c>
      <c r="BE88" s="37">
        <f t="shared" si="64"/>
        <v>0.28966666666666668</v>
      </c>
      <c r="BF88" s="28">
        <v>0</v>
      </c>
      <c r="BG88" s="28">
        <v>683</v>
      </c>
      <c r="BH88" s="28">
        <v>688</v>
      </c>
      <c r="BI88" s="28">
        <v>713</v>
      </c>
      <c r="BJ88" s="38">
        <f t="shared" si="65"/>
        <v>694.54366952699922</v>
      </c>
      <c r="BK88" s="39">
        <f t="shared" si="66"/>
        <v>13890.873390539984</v>
      </c>
      <c r="BL88" s="28">
        <v>89</v>
      </c>
      <c r="BM88" s="28">
        <v>87</v>
      </c>
      <c r="BN88" s="28">
        <v>88</v>
      </c>
      <c r="BO88" s="38">
        <f t="shared" si="67"/>
        <v>87.996211958154674</v>
      </c>
      <c r="BP88" s="38">
        <f t="shared" si="68"/>
        <v>1759.9242391630935</v>
      </c>
      <c r="BQ88" s="38">
        <f t="shared" si="69"/>
        <v>12.67</v>
      </c>
      <c r="BR88" s="43">
        <v>0.29577599999999998</v>
      </c>
      <c r="BS88" s="43">
        <v>34.137509999999999</v>
      </c>
      <c r="BT88" s="43">
        <v>37.686909999999997</v>
      </c>
      <c r="BU88" s="43">
        <v>5.8840630000000003</v>
      </c>
      <c r="BV88" s="43">
        <v>0.43996299999999999</v>
      </c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</row>
    <row r="89" spans="1:104" ht="15">
      <c r="A89" s="27" t="str">
        <f t="shared" si="0"/>
        <v>BC1W_062320_pre</v>
      </c>
      <c r="B89" s="27" t="str">
        <f t="shared" si="1"/>
        <v>BC1W_062320_pre</v>
      </c>
      <c r="C89" s="28" t="s">
        <v>70</v>
      </c>
      <c r="D89" s="28">
        <v>7.64</v>
      </c>
      <c r="E89" s="27">
        <v>44005</v>
      </c>
      <c r="F89" s="27" t="str">
        <f t="shared" ref="F89:F107" si="71">"6/23_"&amp;J89</f>
        <v>6/23_pre</v>
      </c>
      <c r="G89" s="28" t="str">
        <f t="shared" si="62"/>
        <v>pre</v>
      </c>
      <c r="H89" s="27" t="str">
        <f t="shared" si="63"/>
        <v>6/23_pre</v>
      </c>
      <c r="I89" s="28" t="s">
        <v>114</v>
      </c>
      <c r="J89" s="28" t="s">
        <v>72</v>
      </c>
      <c r="K89" s="29"/>
      <c r="L89" s="28">
        <v>1</v>
      </c>
      <c r="M89" s="30">
        <v>82.17</v>
      </c>
      <c r="N89" s="29"/>
      <c r="O89" s="29">
        <v>44386</v>
      </c>
      <c r="P89" s="28">
        <v>1</v>
      </c>
      <c r="Q89" s="28" t="s">
        <v>97</v>
      </c>
      <c r="R89" s="28">
        <v>2</v>
      </c>
      <c r="S89" s="28" t="s">
        <v>115</v>
      </c>
      <c r="T89" s="28"/>
      <c r="U89" s="31" t="s">
        <v>116</v>
      </c>
      <c r="V89" s="32">
        <v>95</v>
      </c>
      <c r="Y89" s="28">
        <v>0</v>
      </c>
      <c r="Z89" s="28">
        <v>1</v>
      </c>
      <c r="AD89" s="28" t="s">
        <v>80</v>
      </c>
      <c r="AE89" s="28" t="s">
        <v>117</v>
      </c>
      <c r="AF89" s="33">
        <v>0.36666666666666664</v>
      </c>
      <c r="AG89" s="28">
        <v>24.5</v>
      </c>
      <c r="AH89" s="28">
        <v>8.89</v>
      </c>
      <c r="AI89" s="28">
        <v>7.35</v>
      </c>
      <c r="AJ89" s="28">
        <v>84.83</v>
      </c>
      <c r="AK89" s="28">
        <v>0.15</v>
      </c>
      <c r="AL89" s="28">
        <v>0</v>
      </c>
      <c r="AM89" s="28">
        <v>1.417</v>
      </c>
      <c r="AN89" s="37"/>
      <c r="AO89" s="37"/>
      <c r="AP89" s="37"/>
      <c r="AQ89" s="37"/>
      <c r="AR89" s="37"/>
      <c r="AS89" s="37"/>
      <c r="AT89" s="28"/>
      <c r="AU89" s="28"/>
      <c r="AV89" s="28"/>
      <c r="AW89" s="36">
        <v>0</v>
      </c>
      <c r="AX89" s="28">
        <v>5.7200000000000001E-2</v>
      </c>
      <c r="AY89" s="28">
        <v>5.2999999999999999E-2</v>
      </c>
      <c r="AZ89" s="28">
        <v>4.9000000000000002E-2</v>
      </c>
      <c r="BA89" s="28">
        <f t="shared" si="70"/>
        <v>5.3066666666666672E-2</v>
      </c>
      <c r="BB89" s="28">
        <v>0.24529999999999999</v>
      </c>
      <c r="BC89" s="28">
        <v>0.2394</v>
      </c>
      <c r="BD89" s="28">
        <v>0.24249999999999999</v>
      </c>
      <c r="BE89" s="37">
        <f t="shared" si="64"/>
        <v>0.24240000000000003</v>
      </c>
      <c r="BF89" s="28">
        <v>0</v>
      </c>
      <c r="BG89" s="28">
        <v>40379</v>
      </c>
      <c r="BH89" s="28">
        <v>44298</v>
      </c>
      <c r="BI89" s="28">
        <v>44135</v>
      </c>
      <c r="BJ89" s="38">
        <f t="shared" si="65"/>
        <v>42898.384385225763</v>
      </c>
      <c r="BK89" s="39">
        <f t="shared" si="66"/>
        <v>857967.68770451529</v>
      </c>
      <c r="BL89" s="28">
        <v>14579</v>
      </c>
      <c r="BM89" s="28">
        <v>13663</v>
      </c>
      <c r="BN89" s="28">
        <v>13577</v>
      </c>
      <c r="BO89" s="38">
        <f t="shared" si="67"/>
        <v>13932.398059579484</v>
      </c>
      <c r="BP89" s="38">
        <f t="shared" si="68"/>
        <v>278647.96119158965</v>
      </c>
      <c r="BQ89" s="38">
        <f t="shared" si="69"/>
        <v>32.479999999999997</v>
      </c>
      <c r="BR89" s="28">
        <v>2.7239135050000001</v>
      </c>
      <c r="BS89" s="28">
        <v>6.0535640439999998</v>
      </c>
      <c r="BT89" s="28">
        <v>47.772722680000001</v>
      </c>
      <c r="BU89" s="28">
        <v>36.322227859999998</v>
      </c>
      <c r="BV89" s="28">
        <v>2.8700895150000001</v>
      </c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</row>
    <row r="90" spans="1:104" ht="15">
      <c r="A90" s="27" t="str">
        <f t="shared" si="0"/>
        <v>BC1F_062320_pre</v>
      </c>
      <c r="B90" s="27" t="str">
        <f t="shared" si="1"/>
        <v>BC1F_062320_pre</v>
      </c>
      <c r="C90" s="28" t="s">
        <v>70</v>
      </c>
      <c r="D90" s="28">
        <v>20.6</v>
      </c>
      <c r="E90" s="27">
        <v>44005</v>
      </c>
      <c r="F90" s="27" t="str">
        <f t="shared" si="71"/>
        <v>6/23_pre</v>
      </c>
      <c r="G90" s="28" t="str">
        <f t="shared" si="62"/>
        <v>pre</v>
      </c>
      <c r="H90" s="27" t="str">
        <f t="shared" si="63"/>
        <v>6/23_pre</v>
      </c>
      <c r="I90" s="28" t="s">
        <v>118</v>
      </c>
      <c r="J90" s="28" t="s">
        <v>72</v>
      </c>
      <c r="K90" s="29"/>
      <c r="L90" s="28">
        <v>1</v>
      </c>
      <c r="M90" s="30">
        <v>82.17</v>
      </c>
      <c r="N90" s="29"/>
      <c r="O90" s="29">
        <v>44396</v>
      </c>
      <c r="P90" s="28">
        <v>1</v>
      </c>
      <c r="Q90" s="28" t="s">
        <v>97</v>
      </c>
      <c r="R90" s="28">
        <v>2</v>
      </c>
      <c r="S90" s="28"/>
      <c r="T90" s="28"/>
      <c r="U90" s="31" t="s">
        <v>116</v>
      </c>
      <c r="V90" s="32">
        <v>95</v>
      </c>
      <c r="Y90" s="28">
        <v>0</v>
      </c>
      <c r="Z90" s="28">
        <v>1</v>
      </c>
      <c r="AD90" s="28" t="s">
        <v>75</v>
      </c>
      <c r="AE90" s="28" t="s">
        <v>85</v>
      </c>
      <c r="AF90" s="49">
        <v>0.35833333333333334</v>
      </c>
      <c r="AG90" s="28">
        <v>26.8</v>
      </c>
      <c r="AH90" s="28">
        <v>7.18</v>
      </c>
      <c r="AI90" s="28">
        <v>3.02</v>
      </c>
      <c r="AJ90" s="28">
        <v>121.5</v>
      </c>
      <c r="AK90" s="28">
        <v>0</v>
      </c>
      <c r="AL90" s="28">
        <v>0</v>
      </c>
      <c r="AM90" s="28">
        <v>1.861</v>
      </c>
      <c r="AN90" s="37"/>
      <c r="AO90" s="37"/>
      <c r="AP90" s="37"/>
      <c r="AQ90" s="37"/>
      <c r="AR90" s="37"/>
      <c r="AS90" s="37"/>
      <c r="AT90" s="28">
        <v>2.3300000000000001E-2</v>
      </c>
      <c r="AU90" s="28">
        <v>2.2200000000000001E-2</v>
      </c>
      <c r="AV90" s="28">
        <v>2.2100000000000002E-2</v>
      </c>
      <c r="AW90" s="36">
        <f t="shared" ref="AW90:AW91" si="72">AVERAGE(AT90:AV90)</f>
        <v>2.2533333333333332E-2</v>
      </c>
      <c r="AX90" s="28"/>
      <c r="AY90" s="28"/>
      <c r="AZ90" s="28"/>
      <c r="BA90" s="28">
        <v>0</v>
      </c>
      <c r="BB90" s="28">
        <v>0.29549999999999998</v>
      </c>
      <c r="BC90" s="28">
        <v>0.33879999999999999</v>
      </c>
      <c r="BD90" s="28">
        <v>0.309</v>
      </c>
      <c r="BE90" s="37">
        <f t="shared" si="64"/>
        <v>0.31443333333333334</v>
      </c>
      <c r="BF90" s="28">
        <v>0</v>
      </c>
      <c r="BG90" s="28">
        <v>63058</v>
      </c>
      <c r="BH90" s="28">
        <v>63502</v>
      </c>
      <c r="BI90" s="28">
        <v>63473</v>
      </c>
      <c r="BJ90" s="38">
        <f t="shared" si="65"/>
        <v>63344.008166911241</v>
      </c>
      <c r="BK90" s="39">
        <f t="shared" si="66"/>
        <v>1266880.1633382249</v>
      </c>
      <c r="BL90" s="28">
        <v>47164</v>
      </c>
      <c r="BM90" s="28">
        <v>46909</v>
      </c>
      <c r="BN90" s="28">
        <v>45893</v>
      </c>
      <c r="BO90" s="38">
        <f t="shared" si="67"/>
        <v>46652.087828919561</v>
      </c>
      <c r="BP90" s="38">
        <f t="shared" si="68"/>
        <v>933041.75657839119</v>
      </c>
      <c r="BQ90" s="38">
        <f t="shared" si="69"/>
        <v>73.650000000000006</v>
      </c>
      <c r="BR90" s="28">
        <v>0.116119446</v>
      </c>
      <c r="BS90" s="28">
        <v>2.5848255349999998</v>
      </c>
      <c r="BT90" s="28">
        <v>519.32432840000001</v>
      </c>
      <c r="BU90" s="28">
        <v>17.08591697</v>
      </c>
      <c r="BV90" s="28">
        <v>0</v>
      </c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</row>
    <row r="91" spans="1:104" ht="15">
      <c r="A91" s="27" t="str">
        <f t="shared" si="0"/>
        <v>BC2W_062320_pre</v>
      </c>
      <c r="B91" s="27" t="str">
        <f t="shared" si="1"/>
        <v>BC2W_062320_pre</v>
      </c>
      <c r="C91" s="28" t="s">
        <v>70</v>
      </c>
      <c r="D91" s="28">
        <v>0.49</v>
      </c>
      <c r="E91" s="27">
        <v>44005</v>
      </c>
      <c r="F91" s="27" t="str">
        <f t="shared" si="71"/>
        <v>6/23_pre</v>
      </c>
      <c r="G91" s="28" t="str">
        <f t="shared" si="62"/>
        <v>pre</v>
      </c>
      <c r="H91" s="27" t="str">
        <f t="shared" si="63"/>
        <v>6/23_pre</v>
      </c>
      <c r="I91" s="28" t="s">
        <v>119</v>
      </c>
      <c r="J91" s="28" t="s">
        <v>72</v>
      </c>
      <c r="K91" s="29"/>
      <c r="L91" s="28">
        <v>1</v>
      </c>
      <c r="M91" s="30">
        <v>82.17</v>
      </c>
      <c r="N91" s="29"/>
      <c r="O91" s="29">
        <v>44383</v>
      </c>
      <c r="P91" s="28">
        <v>0.4</v>
      </c>
      <c r="Q91" s="28" t="s">
        <v>120</v>
      </c>
      <c r="R91" s="28">
        <v>2</v>
      </c>
      <c r="S91" s="28" t="s">
        <v>115</v>
      </c>
      <c r="T91" s="28"/>
      <c r="U91" s="31" t="s">
        <v>116</v>
      </c>
      <c r="V91" s="32">
        <v>95</v>
      </c>
      <c r="Y91" s="28">
        <v>0</v>
      </c>
      <c r="Z91" s="28">
        <v>2</v>
      </c>
      <c r="AD91" s="28" t="s">
        <v>80</v>
      </c>
      <c r="AE91" s="28" t="s">
        <v>117</v>
      </c>
      <c r="AF91" s="49">
        <v>0.37847222222222221</v>
      </c>
      <c r="AG91" s="28">
        <v>31.6</v>
      </c>
      <c r="AH91" s="28">
        <v>9.0399999999999991</v>
      </c>
      <c r="AI91" s="28">
        <v>6.21</v>
      </c>
      <c r="AJ91" s="28">
        <v>91.38</v>
      </c>
      <c r="AK91" s="28">
        <v>7.0000000000000007E-2</v>
      </c>
      <c r="AL91" s="28">
        <v>0.03</v>
      </c>
      <c r="AM91" s="28">
        <v>1.35</v>
      </c>
      <c r="AN91" s="37"/>
      <c r="AO91" s="37"/>
      <c r="AP91" s="37"/>
      <c r="AQ91" s="37"/>
      <c r="AR91" s="37"/>
      <c r="AS91" s="37"/>
      <c r="AT91" s="28"/>
      <c r="AU91" s="28"/>
      <c r="AV91" s="28">
        <v>1.9699999999999999E-2</v>
      </c>
      <c r="AW91" s="36">
        <f t="shared" si="72"/>
        <v>1.9699999999999999E-2</v>
      </c>
      <c r="AX91" s="28">
        <v>0.1928</v>
      </c>
      <c r="AY91" s="28">
        <v>0.18140000000000001</v>
      </c>
      <c r="AZ91" s="28">
        <v>0.18329999999999999</v>
      </c>
      <c r="BA91" s="28">
        <f t="shared" ref="BA91:BA95" si="73">AVERAGE(AX91:AZ91)</f>
        <v>0.18583333333333332</v>
      </c>
      <c r="BB91" s="28">
        <v>0.21870000000000001</v>
      </c>
      <c r="BC91" s="28">
        <v>0.2127</v>
      </c>
      <c r="BD91" s="28">
        <v>0.192</v>
      </c>
      <c r="BE91" s="37">
        <f t="shared" si="64"/>
        <v>0.20779999999999998</v>
      </c>
      <c r="BF91" s="28">
        <v>0</v>
      </c>
      <c r="BG91" s="28">
        <v>36104</v>
      </c>
      <c r="BH91" s="28">
        <v>37558</v>
      </c>
      <c r="BI91" s="28">
        <v>37319</v>
      </c>
      <c r="BJ91" s="38">
        <f t="shared" si="65"/>
        <v>36988.14845164393</v>
      </c>
      <c r="BK91" s="39">
        <f t="shared" si="66"/>
        <v>739762.96903287864</v>
      </c>
      <c r="BL91" s="28">
        <v>8462</v>
      </c>
      <c r="BM91" s="28">
        <v>8111</v>
      </c>
      <c r="BN91" s="28">
        <v>8076</v>
      </c>
      <c r="BO91" s="38">
        <f t="shared" si="67"/>
        <v>8214.5020857820509</v>
      </c>
      <c r="BP91" s="38">
        <f t="shared" si="68"/>
        <v>164290.04171564101</v>
      </c>
      <c r="BQ91" s="38">
        <f t="shared" si="69"/>
        <v>22.21</v>
      </c>
      <c r="BR91" s="28">
        <v>1.4985133239999999</v>
      </c>
      <c r="BS91" s="28">
        <v>7.5458003580000002</v>
      </c>
      <c r="BT91" s="28">
        <v>25.308040030000001</v>
      </c>
      <c r="BU91" s="28">
        <v>34.116305910000001</v>
      </c>
      <c r="BV91" s="28">
        <v>0.61272970000000004</v>
      </c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</row>
    <row r="92" spans="1:104" ht="15">
      <c r="A92" s="27" t="str">
        <f t="shared" si="0"/>
        <v>BC3W_062320_pre</v>
      </c>
      <c r="B92" s="27" t="str">
        <f t="shared" si="1"/>
        <v>BC3W_062320_pre</v>
      </c>
      <c r="C92" s="28" t="s">
        <v>70</v>
      </c>
      <c r="D92" s="28">
        <v>1.03</v>
      </c>
      <c r="E92" s="27">
        <v>44005</v>
      </c>
      <c r="F92" s="27" t="str">
        <f t="shared" si="71"/>
        <v>6/23_pre</v>
      </c>
      <c r="G92" s="28" t="str">
        <f t="shared" si="62"/>
        <v>pre</v>
      </c>
      <c r="H92" s="27" t="str">
        <f t="shared" si="63"/>
        <v>6/23_pre</v>
      </c>
      <c r="I92" s="28" t="s">
        <v>121</v>
      </c>
      <c r="J92" s="28" t="s">
        <v>72</v>
      </c>
      <c r="K92" s="29"/>
      <c r="L92" s="28">
        <v>1</v>
      </c>
      <c r="M92" s="30">
        <v>82.17</v>
      </c>
      <c r="N92" s="29"/>
      <c r="O92" s="29">
        <v>44414</v>
      </c>
      <c r="P92" s="28">
        <v>1</v>
      </c>
      <c r="Q92" s="28" t="s">
        <v>122</v>
      </c>
      <c r="R92" s="28">
        <v>2</v>
      </c>
      <c r="S92" s="28"/>
      <c r="T92" s="28"/>
      <c r="U92" s="31" t="s">
        <v>116</v>
      </c>
      <c r="V92" s="32">
        <v>95</v>
      </c>
      <c r="Y92" s="28">
        <v>0</v>
      </c>
      <c r="Z92" s="28">
        <v>3</v>
      </c>
      <c r="AD92" s="28" t="s">
        <v>80</v>
      </c>
      <c r="AE92" s="28" t="s">
        <v>117</v>
      </c>
      <c r="AF92" s="49">
        <v>0.38958333333333334</v>
      </c>
      <c r="AG92" s="28">
        <v>38</v>
      </c>
      <c r="AH92" s="28">
        <v>8.9</v>
      </c>
      <c r="AI92" s="28">
        <v>5.76</v>
      </c>
      <c r="AJ92" s="28">
        <v>89.72</v>
      </c>
      <c r="AK92" s="28">
        <v>0.17</v>
      </c>
      <c r="AL92" s="28">
        <v>0.02</v>
      </c>
      <c r="AM92" s="28">
        <v>1.663</v>
      </c>
      <c r="AN92" s="37"/>
      <c r="AO92" s="37"/>
      <c r="AP92" s="37"/>
      <c r="AQ92" s="37"/>
      <c r="AR92" s="37"/>
      <c r="AS92" s="37"/>
      <c r="AT92" s="28"/>
      <c r="AU92" s="28"/>
      <c r="AV92" s="28"/>
      <c r="AW92" s="36">
        <v>0</v>
      </c>
      <c r="AX92" s="28">
        <v>0.22040000000000001</v>
      </c>
      <c r="AY92" s="28">
        <v>0.28520000000000001</v>
      </c>
      <c r="AZ92" s="28">
        <v>0.28599999999999998</v>
      </c>
      <c r="BA92" s="28">
        <f t="shared" si="73"/>
        <v>0.26386666666666669</v>
      </c>
      <c r="BB92" s="28">
        <v>0.19670000000000001</v>
      </c>
      <c r="BC92" s="28">
        <v>0.2142</v>
      </c>
      <c r="BD92" s="28">
        <v>0.1988</v>
      </c>
      <c r="BE92" s="37">
        <f t="shared" si="64"/>
        <v>0.20323333333333335</v>
      </c>
      <c r="BF92" s="28">
        <v>0</v>
      </c>
      <c r="BG92" s="28">
        <v>24861</v>
      </c>
      <c r="BH92" s="28">
        <v>25533</v>
      </c>
      <c r="BI92" s="28">
        <v>25076</v>
      </c>
      <c r="BJ92" s="38">
        <f t="shared" si="65"/>
        <v>25155.110726515028</v>
      </c>
      <c r="BK92" s="39">
        <f t="shared" si="66"/>
        <v>503102.21453030058</v>
      </c>
      <c r="BL92" s="28">
        <v>11072</v>
      </c>
      <c r="BM92" s="28">
        <v>10984</v>
      </c>
      <c r="BN92" s="28">
        <v>11485</v>
      </c>
      <c r="BO92" s="38">
        <f t="shared" si="67"/>
        <v>11178.216933325677</v>
      </c>
      <c r="BP92" s="38">
        <f t="shared" si="68"/>
        <v>223564.33866651353</v>
      </c>
      <c r="BQ92" s="38">
        <f t="shared" si="69"/>
        <v>44.44</v>
      </c>
      <c r="BR92" s="28">
        <v>1.1364644930000001</v>
      </c>
      <c r="BS92" s="28">
        <v>3.9255913649999998</v>
      </c>
      <c r="BT92" s="28">
        <v>20.016740739999999</v>
      </c>
      <c r="BU92" s="28">
        <v>87.366930960000005</v>
      </c>
      <c r="BV92" s="28">
        <v>3.401411542</v>
      </c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</row>
    <row r="93" spans="1:104" ht="15">
      <c r="A93" s="27" t="str">
        <f t="shared" si="0"/>
        <v>BC3F_062320_pre</v>
      </c>
      <c r="B93" s="27" t="str">
        <f t="shared" si="1"/>
        <v>BC3F_062320_pre</v>
      </c>
      <c r="C93" s="28" t="s">
        <v>70</v>
      </c>
      <c r="D93" s="28">
        <v>0.871</v>
      </c>
      <c r="E93" s="27">
        <v>44005</v>
      </c>
      <c r="F93" s="27" t="str">
        <f t="shared" si="71"/>
        <v>6/23_pre</v>
      </c>
      <c r="G93" s="28" t="str">
        <f t="shared" si="62"/>
        <v>pre</v>
      </c>
      <c r="H93" s="27" t="str">
        <f t="shared" si="63"/>
        <v>6/23_pre</v>
      </c>
      <c r="I93" s="28" t="s">
        <v>123</v>
      </c>
      <c r="J93" s="28" t="s">
        <v>72</v>
      </c>
      <c r="K93" s="29"/>
      <c r="L93" s="28">
        <v>1</v>
      </c>
      <c r="M93" s="30">
        <v>82.17</v>
      </c>
      <c r="N93" s="29"/>
      <c r="O93" s="29">
        <v>44383</v>
      </c>
      <c r="P93" s="28">
        <v>1</v>
      </c>
      <c r="Q93" s="28" t="s">
        <v>124</v>
      </c>
      <c r="R93" s="28">
        <v>2</v>
      </c>
      <c r="S93" s="28" t="s">
        <v>115</v>
      </c>
      <c r="T93" s="28"/>
      <c r="U93" s="31" t="s">
        <v>116</v>
      </c>
      <c r="V93" s="32">
        <v>95</v>
      </c>
      <c r="Y93" s="28">
        <v>0</v>
      </c>
      <c r="Z93" s="28">
        <v>3</v>
      </c>
      <c r="AD93" s="28" t="s">
        <v>75</v>
      </c>
      <c r="AE93" s="28" t="s">
        <v>85</v>
      </c>
      <c r="AF93" s="49">
        <v>0.39861111111111114</v>
      </c>
      <c r="AG93" s="28">
        <v>21.2</v>
      </c>
      <c r="AH93" s="28">
        <v>9.39</v>
      </c>
      <c r="AI93" s="28">
        <v>8.82</v>
      </c>
      <c r="AJ93" s="28">
        <v>80.78</v>
      </c>
      <c r="AK93" s="28">
        <v>1.72</v>
      </c>
      <c r="AL93" s="28">
        <v>1.04</v>
      </c>
      <c r="AM93" s="28">
        <v>1.202</v>
      </c>
      <c r="AN93" s="37"/>
      <c r="AO93" s="37"/>
      <c r="AP93" s="37"/>
      <c r="AQ93" s="37"/>
      <c r="AR93" s="37"/>
      <c r="AS93" s="37"/>
      <c r="AT93" s="28"/>
      <c r="AU93" s="28"/>
      <c r="AV93" s="28"/>
      <c r="AW93" s="36">
        <v>0</v>
      </c>
      <c r="AX93" s="28">
        <v>0.1166</v>
      </c>
      <c r="AY93" s="28">
        <v>0.11840000000000001</v>
      </c>
      <c r="AZ93" s="28">
        <v>0.13189999999999999</v>
      </c>
      <c r="BA93" s="28">
        <f t="shared" si="73"/>
        <v>0.12230000000000001</v>
      </c>
      <c r="BB93" s="28">
        <v>0.26919999999999999</v>
      </c>
      <c r="BC93" s="28">
        <v>0.26</v>
      </c>
      <c r="BD93" s="28">
        <v>0.25559999999999999</v>
      </c>
      <c r="BE93" s="37">
        <f t="shared" si="64"/>
        <v>0.2616</v>
      </c>
      <c r="BF93" s="28">
        <v>0</v>
      </c>
      <c r="BG93" s="28">
        <v>2344</v>
      </c>
      <c r="BH93" s="28">
        <v>2251</v>
      </c>
      <c r="BI93" s="28">
        <v>2163</v>
      </c>
      <c r="BJ93" s="38">
        <f t="shared" si="65"/>
        <v>2251.4546690043735</v>
      </c>
      <c r="BK93" s="39">
        <f t="shared" si="66"/>
        <v>45029.09338008747</v>
      </c>
      <c r="BL93" s="28">
        <v>1520</v>
      </c>
      <c r="BM93" s="28">
        <v>1250</v>
      </c>
      <c r="BN93" s="28">
        <v>1362</v>
      </c>
      <c r="BO93" s="38">
        <f t="shared" si="67"/>
        <v>1372.9147455448053</v>
      </c>
      <c r="BP93" s="38">
        <f t="shared" si="68"/>
        <v>27458.294910896107</v>
      </c>
      <c r="BQ93" s="38">
        <f t="shared" si="69"/>
        <v>60.98</v>
      </c>
      <c r="BR93" s="28">
        <v>2.6466575999999999E-2</v>
      </c>
      <c r="BS93" s="28">
        <v>3.6032252809999998</v>
      </c>
      <c r="BT93" s="28">
        <v>15.63869423</v>
      </c>
      <c r="BU93" s="28">
        <v>14.833784570000001</v>
      </c>
      <c r="BV93" s="28">
        <v>0.18124045499999999</v>
      </c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</row>
    <row r="94" spans="1:104" ht="15">
      <c r="A94" s="27" t="str">
        <f t="shared" si="0"/>
        <v>BC4W_062320_pre</v>
      </c>
      <c r="B94" s="27" t="str">
        <f t="shared" si="1"/>
        <v>BC4W_062320_pre</v>
      </c>
      <c r="C94" s="28" t="s">
        <v>70</v>
      </c>
      <c r="D94" s="28">
        <v>18.899999999999999</v>
      </c>
      <c r="E94" s="27">
        <v>44005</v>
      </c>
      <c r="F94" s="27" t="str">
        <f t="shared" si="71"/>
        <v>6/23_pre</v>
      </c>
      <c r="G94" s="28" t="str">
        <f t="shared" si="62"/>
        <v>pre</v>
      </c>
      <c r="H94" s="27" t="str">
        <f t="shared" si="63"/>
        <v>6/23_pre</v>
      </c>
      <c r="I94" s="28" t="s">
        <v>125</v>
      </c>
      <c r="J94" s="28" t="s">
        <v>72</v>
      </c>
      <c r="K94" s="29"/>
      <c r="L94" s="28">
        <v>1</v>
      </c>
      <c r="M94" s="30">
        <v>82.17</v>
      </c>
      <c r="N94" s="29"/>
      <c r="O94" s="29">
        <v>44383</v>
      </c>
      <c r="P94" s="28">
        <v>1</v>
      </c>
      <c r="Q94" s="28" t="s">
        <v>79</v>
      </c>
      <c r="R94" s="28">
        <v>2</v>
      </c>
      <c r="S94" s="28" t="s">
        <v>115</v>
      </c>
      <c r="T94" s="28"/>
      <c r="U94" s="31" t="s">
        <v>116</v>
      </c>
      <c r="V94" s="32">
        <v>95</v>
      </c>
      <c r="Y94" s="28">
        <v>0</v>
      </c>
      <c r="Z94" s="28">
        <v>4</v>
      </c>
      <c r="AD94" s="28" t="s">
        <v>80</v>
      </c>
      <c r="AE94" s="28" t="s">
        <v>117</v>
      </c>
      <c r="AF94" s="49">
        <v>0.40833333333333333</v>
      </c>
      <c r="AG94" s="28">
        <v>38.1</v>
      </c>
      <c r="AH94" s="28">
        <v>8.84</v>
      </c>
      <c r="AI94" s="28">
        <v>5.66</v>
      </c>
      <c r="AJ94" s="28">
        <v>125.4</v>
      </c>
      <c r="AK94" s="28">
        <v>0.05</v>
      </c>
      <c r="AL94" s="28">
        <v>0.08</v>
      </c>
      <c r="AM94" s="28">
        <v>1.3220000000000001</v>
      </c>
      <c r="AN94" s="37"/>
      <c r="AO94" s="37"/>
      <c r="AP94" s="37"/>
      <c r="AQ94" s="37"/>
      <c r="AR94" s="37"/>
      <c r="AS94" s="37"/>
      <c r="AT94" s="28"/>
      <c r="AU94" s="28"/>
      <c r="AV94" s="28"/>
      <c r="AW94" s="36">
        <v>0</v>
      </c>
      <c r="AX94" s="28">
        <v>0.1741</v>
      </c>
      <c r="AY94" s="28">
        <v>0.19009999999999999</v>
      </c>
      <c r="AZ94" s="28">
        <v>0.1961</v>
      </c>
      <c r="BA94" s="28">
        <f t="shared" si="73"/>
        <v>0.18676666666666666</v>
      </c>
      <c r="BB94" s="28">
        <v>0.23089999999999999</v>
      </c>
      <c r="BC94" s="28">
        <v>0.19120000000000001</v>
      </c>
      <c r="BD94" s="28">
        <v>0.1898</v>
      </c>
      <c r="BE94" s="37">
        <f t="shared" si="64"/>
        <v>0.20396666666666666</v>
      </c>
      <c r="BF94" s="28">
        <v>0</v>
      </c>
      <c r="BG94" s="28">
        <v>120582</v>
      </c>
      <c r="BH94" s="28">
        <v>121845</v>
      </c>
      <c r="BI94" s="28">
        <v>120087</v>
      </c>
      <c r="BJ94" s="38">
        <f t="shared" si="65"/>
        <v>120835.73744959517</v>
      </c>
      <c r="BK94" s="39">
        <f t="shared" si="66"/>
        <v>2416714.7489919034</v>
      </c>
      <c r="BL94" s="28">
        <v>56564</v>
      </c>
      <c r="BM94" s="28">
        <v>56467</v>
      </c>
      <c r="BN94" s="28">
        <v>56272</v>
      </c>
      <c r="BO94" s="38">
        <f t="shared" si="67"/>
        <v>56434.20262939544</v>
      </c>
      <c r="BP94" s="38">
        <f t="shared" si="68"/>
        <v>1128684.0525879087</v>
      </c>
      <c r="BQ94" s="38">
        <f t="shared" si="69"/>
        <v>46.7</v>
      </c>
      <c r="BR94" s="28">
        <v>1.852032812</v>
      </c>
      <c r="BS94" s="28">
        <v>4.8684211780000002</v>
      </c>
      <c r="BT94" s="28">
        <v>17.681359650000001</v>
      </c>
      <c r="BU94" s="28">
        <v>78.925976160000005</v>
      </c>
      <c r="BV94" s="28">
        <v>13.230026349999999</v>
      </c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</row>
    <row r="95" spans="1:104" ht="15">
      <c r="A95" s="27" t="str">
        <f t="shared" si="0"/>
        <v>BC4F_062320_pre</v>
      </c>
      <c r="B95" s="27" t="str">
        <f t="shared" si="1"/>
        <v>BC4F_062320_pre</v>
      </c>
      <c r="C95" s="28" t="s">
        <v>70</v>
      </c>
      <c r="D95" s="28">
        <v>3.09</v>
      </c>
      <c r="E95" s="27">
        <v>44005</v>
      </c>
      <c r="F95" s="27" t="str">
        <f t="shared" si="71"/>
        <v>6/23_pre</v>
      </c>
      <c r="G95" s="28" t="str">
        <f t="shared" si="62"/>
        <v>pre</v>
      </c>
      <c r="H95" s="27" t="str">
        <f t="shared" si="63"/>
        <v>6/23_pre</v>
      </c>
      <c r="I95" s="28" t="s">
        <v>126</v>
      </c>
      <c r="J95" s="28" t="s">
        <v>72</v>
      </c>
      <c r="K95" s="29"/>
      <c r="L95" s="28">
        <v>1</v>
      </c>
      <c r="M95" s="30">
        <v>82.17</v>
      </c>
      <c r="N95" s="29"/>
      <c r="O95" s="29">
        <v>44386</v>
      </c>
      <c r="P95" s="28">
        <v>1</v>
      </c>
      <c r="Q95" s="28" t="s">
        <v>97</v>
      </c>
      <c r="R95" s="28">
        <v>2</v>
      </c>
      <c r="S95" s="28" t="s">
        <v>115</v>
      </c>
      <c r="T95" s="28"/>
      <c r="U95" s="31" t="s">
        <v>116</v>
      </c>
      <c r="V95" s="32">
        <v>95</v>
      </c>
      <c r="Y95" s="28">
        <v>0</v>
      </c>
      <c r="Z95" s="28">
        <v>4</v>
      </c>
      <c r="AD95" s="28" t="s">
        <v>75</v>
      </c>
      <c r="AE95" s="28" t="s">
        <v>85</v>
      </c>
      <c r="AF95" s="49">
        <v>0.42152777777777778</v>
      </c>
      <c r="AG95" s="28">
        <v>22.2</v>
      </c>
      <c r="AH95" s="28">
        <v>9.2899999999999991</v>
      </c>
      <c r="AI95" s="28">
        <v>8.5299999999999994</v>
      </c>
      <c r="AJ95" s="28">
        <v>77.52</v>
      </c>
      <c r="AK95" s="28">
        <v>1.1599999999999999</v>
      </c>
      <c r="AL95" s="28">
        <v>0.11</v>
      </c>
      <c r="AM95" s="28">
        <v>1.4490000000000001</v>
      </c>
      <c r="AN95" s="37"/>
      <c r="AO95" s="37"/>
      <c r="AP95" s="37"/>
      <c r="AQ95" s="37"/>
      <c r="AR95" s="37"/>
      <c r="AS95" s="37"/>
      <c r="AT95" s="28"/>
      <c r="AU95" s="28"/>
      <c r="AV95" s="28"/>
      <c r="AW95" s="36">
        <v>0</v>
      </c>
      <c r="AX95" s="28">
        <v>0.12939999999999999</v>
      </c>
      <c r="AY95" s="28">
        <v>7.3200000000000001E-2</v>
      </c>
      <c r="AZ95" s="28">
        <v>0.15079999999999999</v>
      </c>
      <c r="BA95" s="28">
        <f t="shared" si="73"/>
        <v>0.1178</v>
      </c>
      <c r="BB95" s="28">
        <v>0.30009999999999998</v>
      </c>
      <c r="BC95" s="28">
        <v>0.29389999999999999</v>
      </c>
      <c r="BD95" s="28">
        <v>0.34539999999999998</v>
      </c>
      <c r="BE95" s="37">
        <f t="shared" si="64"/>
        <v>0.31313333333333332</v>
      </c>
      <c r="BF95" s="28">
        <v>0</v>
      </c>
      <c r="BG95" s="28">
        <v>21715</v>
      </c>
      <c r="BH95" s="28">
        <v>21401</v>
      </c>
      <c r="BI95" s="28">
        <v>22211</v>
      </c>
      <c r="BJ95" s="38">
        <f t="shared" si="65"/>
        <v>21773.12024056775</v>
      </c>
      <c r="BK95" s="39">
        <f t="shared" si="66"/>
        <v>435462.40481135499</v>
      </c>
      <c r="BL95" s="28">
        <v>9586</v>
      </c>
      <c r="BM95" s="28">
        <v>9827</v>
      </c>
      <c r="BN95" s="28">
        <v>9582</v>
      </c>
      <c r="BO95" s="38">
        <f t="shared" si="67"/>
        <v>9664.3247641809503</v>
      </c>
      <c r="BP95" s="38">
        <f t="shared" si="68"/>
        <v>193286.49528361901</v>
      </c>
      <c r="BQ95" s="38">
        <f t="shared" si="69"/>
        <v>44.39</v>
      </c>
      <c r="BR95" s="28">
        <v>1.2252669899999999</v>
      </c>
      <c r="BS95" s="28">
        <v>4.3393551600000002</v>
      </c>
      <c r="BT95" s="28">
        <v>14.410423120000001</v>
      </c>
      <c r="BU95" s="28">
        <v>59.43677641</v>
      </c>
      <c r="BV95" s="28">
        <v>0.10020902800000001</v>
      </c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</row>
    <row r="96" spans="1:104" ht="15">
      <c r="A96" s="27" t="str">
        <f t="shared" si="0"/>
        <v>SBGF_062320_pre</v>
      </c>
      <c r="B96" s="27" t="str">
        <f t="shared" si="1"/>
        <v>SBGF_062320_pre</v>
      </c>
      <c r="C96" s="28" t="s">
        <v>70</v>
      </c>
      <c r="D96" s="28">
        <v>1.24</v>
      </c>
      <c r="E96" s="27">
        <v>44005</v>
      </c>
      <c r="F96" s="27" t="str">
        <f t="shared" si="71"/>
        <v>6/23_pre</v>
      </c>
      <c r="G96" s="28" t="str">
        <f t="shared" si="62"/>
        <v>pre</v>
      </c>
      <c r="H96" s="27" t="str">
        <f t="shared" si="63"/>
        <v>6/23_pre</v>
      </c>
      <c r="I96" s="28" t="s">
        <v>127</v>
      </c>
      <c r="J96" s="28" t="s">
        <v>72</v>
      </c>
      <c r="K96" s="29"/>
      <c r="L96" s="28">
        <v>1</v>
      </c>
      <c r="M96" s="30">
        <v>83.09</v>
      </c>
      <c r="N96" s="29"/>
      <c r="O96" s="29">
        <v>44383</v>
      </c>
      <c r="P96" s="28">
        <v>1</v>
      </c>
      <c r="Q96" s="28" t="s">
        <v>97</v>
      </c>
      <c r="R96" s="28">
        <v>2</v>
      </c>
      <c r="S96" s="28" t="s">
        <v>115</v>
      </c>
      <c r="T96" s="28"/>
      <c r="U96" s="31" t="s">
        <v>128</v>
      </c>
      <c r="V96" s="32">
        <v>95</v>
      </c>
      <c r="Y96" s="28">
        <v>0</v>
      </c>
      <c r="Z96" s="28" t="s">
        <v>129</v>
      </c>
      <c r="AD96" s="28" t="s">
        <v>75</v>
      </c>
      <c r="AE96" s="28" t="s">
        <v>85</v>
      </c>
      <c r="AF96" s="49">
        <v>0.46041666666666664</v>
      </c>
      <c r="AG96" s="28">
        <v>15.1</v>
      </c>
      <c r="AH96" s="28">
        <v>8.1999999999999993</v>
      </c>
      <c r="AI96" s="28">
        <v>4.28</v>
      </c>
      <c r="AJ96" s="28">
        <v>92.91</v>
      </c>
      <c r="AK96" s="28">
        <v>0</v>
      </c>
      <c r="AL96" s="28">
        <v>0.01</v>
      </c>
      <c r="AM96" s="28">
        <v>0.41</v>
      </c>
      <c r="AN96" s="37"/>
      <c r="AO96" s="37"/>
      <c r="AP96" s="37"/>
      <c r="AQ96" s="37"/>
      <c r="AR96" s="37"/>
      <c r="AS96" s="37"/>
      <c r="AT96" s="28">
        <v>1.72E-2</v>
      </c>
      <c r="AU96" s="28"/>
      <c r="AV96" s="28"/>
      <c r="AW96" s="36">
        <f>AVERAGE(AT96:AV96)</f>
        <v>1.72E-2</v>
      </c>
      <c r="AX96" s="28"/>
      <c r="AY96" s="28"/>
      <c r="AZ96" s="28"/>
      <c r="BA96" s="28">
        <v>0</v>
      </c>
      <c r="BB96" s="28">
        <v>1.3196000000000001</v>
      </c>
      <c r="BC96" s="28">
        <v>1.2867999999999999</v>
      </c>
      <c r="BD96" s="28">
        <v>1.292</v>
      </c>
      <c r="BE96" s="37">
        <f t="shared" si="64"/>
        <v>1.2994666666666665</v>
      </c>
      <c r="BF96" s="28">
        <v>0</v>
      </c>
      <c r="BG96" s="28">
        <v>5096</v>
      </c>
      <c r="BH96" s="28">
        <v>4829</v>
      </c>
      <c r="BI96" s="28">
        <v>4904</v>
      </c>
      <c r="BJ96" s="38">
        <f t="shared" si="65"/>
        <v>4941.7301759715629</v>
      </c>
      <c r="BK96" s="39">
        <f t="shared" si="66"/>
        <v>98834.603519431257</v>
      </c>
      <c r="BL96" s="28">
        <v>3795</v>
      </c>
      <c r="BM96" s="28">
        <v>3843</v>
      </c>
      <c r="BN96" s="28">
        <v>3898</v>
      </c>
      <c r="BO96" s="38">
        <f t="shared" si="67"/>
        <v>3845.1031943186854</v>
      </c>
      <c r="BP96" s="38">
        <f t="shared" si="68"/>
        <v>76902.063886373711</v>
      </c>
      <c r="BQ96" s="38">
        <f t="shared" si="69"/>
        <v>77.81</v>
      </c>
      <c r="BR96" s="28">
        <v>0.338965817</v>
      </c>
      <c r="BS96" s="28">
        <v>36.953725609999999</v>
      </c>
      <c r="BT96" s="28">
        <v>69.486112570000003</v>
      </c>
      <c r="BU96" s="28">
        <v>7.0493373740000003</v>
      </c>
      <c r="BV96" s="28">
        <v>0</v>
      </c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</row>
    <row r="97" spans="1:104" ht="15">
      <c r="A97" s="27" t="str">
        <f t="shared" si="0"/>
        <v>SB1W_062320_pre</v>
      </c>
      <c r="B97" s="27" t="str">
        <f t="shared" si="1"/>
        <v>SB1W_062320_pre</v>
      </c>
      <c r="C97" s="28" t="s">
        <v>70</v>
      </c>
      <c r="D97" s="28">
        <v>0.29199999999999998</v>
      </c>
      <c r="E97" s="27">
        <v>44005</v>
      </c>
      <c r="F97" s="27" t="str">
        <f t="shared" si="71"/>
        <v>6/23_pre</v>
      </c>
      <c r="G97" s="28" t="str">
        <f t="shared" si="62"/>
        <v>pre</v>
      </c>
      <c r="H97" s="27" t="str">
        <f t="shared" si="63"/>
        <v>6/23_pre</v>
      </c>
      <c r="I97" s="28" t="s">
        <v>130</v>
      </c>
      <c r="J97" s="28" t="s">
        <v>72</v>
      </c>
      <c r="K97" s="29"/>
      <c r="L97" s="28">
        <v>1</v>
      </c>
      <c r="M97" s="30">
        <v>83.09</v>
      </c>
      <c r="N97" s="29"/>
      <c r="O97" s="29">
        <v>44383</v>
      </c>
      <c r="P97" s="28">
        <v>1</v>
      </c>
      <c r="Q97" s="28" t="s">
        <v>131</v>
      </c>
      <c r="R97" s="28">
        <v>2</v>
      </c>
      <c r="S97" s="28" t="s">
        <v>115</v>
      </c>
      <c r="T97" s="28"/>
      <c r="U97" s="31" t="s">
        <v>128</v>
      </c>
      <c r="V97" s="32">
        <v>95</v>
      </c>
      <c r="Y97" s="28">
        <v>0</v>
      </c>
      <c r="Z97" s="28">
        <v>1</v>
      </c>
      <c r="AD97" s="28" t="s">
        <v>80</v>
      </c>
      <c r="AE97" s="28" t="s">
        <v>117</v>
      </c>
      <c r="AF97" s="49">
        <v>0.46805555555555556</v>
      </c>
      <c r="AG97" s="28">
        <v>26.1</v>
      </c>
      <c r="AH97" s="28">
        <v>9.24</v>
      </c>
      <c r="AI97" s="28">
        <v>7.98</v>
      </c>
      <c r="AJ97" s="28">
        <v>86.33</v>
      </c>
      <c r="AK97" s="28">
        <v>0.55000000000000004</v>
      </c>
      <c r="AL97" s="28">
        <v>0.1</v>
      </c>
      <c r="AM97" s="28">
        <v>3.0529999999999999</v>
      </c>
      <c r="AN97" s="37"/>
      <c r="AO97" s="37"/>
      <c r="AP97" s="37"/>
      <c r="AQ97" s="37"/>
      <c r="AR97" s="37"/>
      <c r="AS97" s="37"/>
      <c r="AT97" s="28"/>
      <c r="AU97" s="28"/>
      <c r="AV97" s="28"/>
      <c r="AW97" s="36">
        <v>0</v>
      </c>
      <c r="AX97" s="28">
        <v>0.35160000000000002</v>
      </c>
      <c r="AY97" s="28">
        <v>0.34189999999999998</v>
      </c>
      <c r="AZ97" s="28">
        <v>0.378</v>
      </c>
      <c r="BA97" s="28">
        <f t="shared" ref="BA97:BA102" si="74">AVERAGE(AX97:AZ97)</f>
        <v>0.35716666666666663</v>
      </c>
      <c r="BB97" s="28">
        <v>0.23910000000000001</v>
      </c>
      <c r="BC97" s="28">
        <v>0.23</v>
      </c>
      <c r="BD97" s="28">
        <v>0.2336</v>
      </c>
      <c r="BE97" s="37">
        <f t="shared" si="64"/>
        <v>0.23423333333333332</v>
      </c>
      <c r="BF97" s="28">
        <v>0</v>
      </c>
      <c r="BG97" s="28">
        <v>3235</v>
      </c>
      <c r="BH97" s="28">
        <v>3489</v>
      </c>
      <c r="BI97" s="28">
        <v>3320</v>
      </c>
      <c r="BJ97" s="38">
        <f t="shared" si="65"/>
        <v>3346.3480750372605</v>
      </c>
      <c r="BK97" s="39">
        <f t="shared" si="66"/>
        <v>66926.961500745208</v>
      </c>
      <c r="BL97" s="28">
        <v>2166</v>
      </c>
      <c r="BM97" s="28">
        <v>2094</v>
      </c>
      <c r="BN97" s="28">
        <v>2221</v>
      </c>
      <c r="BO97" s="38">
        <f t="shared" si="67"/>
        <v>2159.7056414718591</v>
      </c>
      <c r="BP97" s="38">
        <f t="shared" si="68"/>
        <v>43194.112829437181</v>
      </c>
      <c r="BQ97" s="38">
        <f t="shared" si="69"/>
        <v>64.540000000000006</v>
      </c>
      <c r="BR97" s="28">
        <v>2.7401423089999999</v>
      </c>
      <c r="BS97" s="28">
        <v>68.594040000000007</v>
      </c>
      <c r="BT97" s="28">
        <v>19.13309241</v>
      </c>
      <c r="BU97" s="28">
        <v>11.732452070000001</v>
      </c>
      <c r="BV97" s="28">
        <v>1.933653668</v>
      </c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</row>
    <row r="98" spans="1:104" ht="15">
      <c r="A98" s="27" t="str">
        <f t="shared" si="0"/>
        <v>SB1BC_062320_pre</v>
      </c>
      <c r="B98" s="27" t="str">
        <f t="shared" si="1"/>
        <v>SB1BC_062320_pre</v>
      </c>
      <c r="C98" s="28" t="s">
        <v>70</v>
      </c>
      <c r="D98" s="28">
        <v>0.123</v>
      </c>
      <c r="E98" s="27">
        <v>44005</v>
      </c>
      <c r="F98" s="27" t="str">
        <f t="shared" si="71"/>
        <v>6/23_pre</v>
      </c>
      <c r="G98" s="28" t="str">
        <f t="shared" si="62"/>
        <v>pre</v>
      </c>
      <c r="H98" s="27" t="str">
        <f t="shared" si="63"/>
        <v>6/23_pre</v>
      </c>
      <c r="I98" s="28" t="s">
        <v>132</v>
      </c>
      <c r="J98" s="28" t="s">
        <v>72</v>
      </c>
      <c r="K98" s="29"/>
      <c r="L98" s="28">
        <v>1</v>
      </c>
      <c r="M98" s="30">
        <v>83.09</v>
      </c>
      <c r="N98" s="29"/>
      <c r="O98" s="29">
        <v>44396</v>
      </c>
      <c r="P98" s="28">
        <v>1</v>
      </c>
      <c r="Q98" s="28" t="s">
        <v>97</v>
      </c>
      <c r="R98" s="28">
        <v>2</v>
      </c>
      <c r="S98" s="28"/>
      <c r="T98" s="28"/>
      <c r="U98" s="31" t="s">
        <v>128</v>
      </c>
      <c r="V98" s="32">
        <v>95</v>
      </c>
      <c r="Y98" s="28">
        <v>0</v>
      </c>
      <c r="Z98" s="28">
        <v>1</v>
      </c>
      <c r="AD98" s="28" t="s">
        <v>75</v>
      </c>
      <c r="AE98" s="28" t="s">
        <v>81</v>
      </c>
      <c r="AF98" s="49">
        <v>0.47569444444444442</v>
      </c>
      <c r="AG98" s="28">
        <v>19</v>
      </c>
      <c r="AH98" s="28">
        <v>9.35</v>
      </c>
      <c r="AI98" s="28">
        <v>9.0399999999999991</v>
      </c>
      <c r="AJ98" s="28">
        <v>81.61</v>
      </c>
      <c r="AK98" s="28">
        <v>1.69</v>
      </c>
      <c r="AL98" s="28">
        <v>0.82</v>
      </c>
      <c r="AM98" s="28">
        <v>1.1140000000000001</v>
      </c>
      <c r="AN98" s="37"/>
      <c r="AO98" s="37"/>
      <c r="AP98" s="37"/>
      <c r="AQ98" s="37"/>
      <c r="AR98" s="37"/>
      <c r="AS98" s="37"/>
      <c r="AT98" s="28"/>
      <c r="AU98" s="28"/>
      <c r="AV98" s="28"/>
      <c r="AW98" s="36">
        <v>0</v>
      </c>
      <c r="AX98" s="28">
        <v>0.31140000000000001</v>
      </c>
      <c r="AY98" s="28">
        <v>0.36</v>
      </c>
      <c r="AZ98" s="28">
        <v>0.3493</v>
      </c>
      <c r="BA98" s="28">
        <f t="shared" si="74"/>
        <v>0.34023333333333333</v>
      </c>
      <c r="BB98" s="28">
        <v>0.47720000000000001</v>
      </c>
      <c r="BC98" s="28">
        <v>0.3422</v>
      </c>
      <c r="BD98" s="28">
        <v>0.29809999999999998</v>
      </c>
      <c r="BE98" s="37">
        <f t="shared" si="64"/>
        <v>0.3725</v>
      </c>
      <c r="BG98" s="28">
        <v>971</v>
      </c>
      <c r="BH98" s="28">
        <v>942</v>
      </c>
      <c r="BI98" s="28">
        <v>977</v>
      </c>
      <c r="BJ98" s="38">
        <f t="shared" si="65"/>
        <v>963.21129238116725</v>
      </c>
      <c r="BK98" s="39">
        <f t="shared" si="66"/>
        <v>19264.225847623344</v>
      </c>
      <c r="BL98" s="28">
        <v>472</v>
      </c>
      <c r="BM98" s="28">
        <v>500</v>
      </c>
      <c r="BN98" s="28">
        <v>475</v>
      </c>
      <c r="BO98" s="38">
        <f t="shared" si="67"/>
        <v>482.17187100858905</v>
      </c>
      <c r="BP98" s="38">
        <f t="shared" si="68"/>
        <v>9643.4374201717801</v>
      </c>
      <c r="BQ98" s="38">
        <f t="shared" si="69"/>
        <v>50.06</v>
      </c>
      <c r="BR98" s="28">
        <v>0.44142550800000002</v>
      </c>
      <c r="BS98" s="28">
        <v>39.56181539</v>
      </c>
      <c r="BT98" s="28">
        <v>11.478324150000001</v>
      </c>
      <c r="BU98" s="28">
        <v>11.577890030000001</v>
      </c>
      <c r="BV98" s="28">
        <v>0.33447637600000002</v>
      </c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</row>
    <row r="99" spans="1:104" ht="15">
      <c r="A99" s="27" t="str">
        <f t="shared" si="0"/>
        <v>SB2W_062320_pre</v>
      </c>
      <c r="B99" s="27" t="str">
        <f t="shared" si="1"/>
        <v>SB2W_062320_pre</v>
      </c>
      <c r="C99" s="28" t="s">
        <v>70</v>
      </c>
      <c r="D99" s="28" t="s">
        <v>86</v>
      </c>
      <c r="E99" s="27">
        <v>44005</v>
      </c>
      <c r="F99" s="27" t="str">
        <f t="shared" si="71"/>
        <v>6/23_pre</v>
      </c>
      <c r="G99" s="28" t="str">
        <f t="shared" si="62"/>
        <v>pre</v>
      </c>
      <c r="H99" s="27" t="str">
        <f t="shared" si="63"/>
        <v>6/23_pre</v>
      </c>
      <c r="I99" s="28" t="s">
        <v>133</v>
      </c>
      <c r="J99" s="28" t="s">
        <v>72</v>
      </c>
      <c r="K99" s="29"/>
      <c r="L99" s="28">
        <v>1</v>
      </c>
      <c r="M99" s="30">
        <v>83.09</v>
      </c>
      <c r="N99" s="29"/>
      <c r="O99" s="29">
        <v>44386</v>
      </c>
      <c r="P99" s="28">
        <v>1</v>
      </c>
      <c r="Q99" s="28" t="s">
        <v>134</v>
      </c>
      <c r="R99" s="28">
        <v>2</v>
      </c>
      <c r="S99" s="28" t="s">
        <v>115</v>
      </c>
      <c r="T99" s="28"/>
      <c r="U99" s="31" t="s">
        <v>128</v>
      </c>
      <c r="V99" s="32">
        <v>95</v>
      </c>
      <c r="Y99" s="28">
        <v>0</v>
      </c>
      <c r="Z99" s="28">
        <v>2</v>
      </c>
      <c r="AD99" s="28" t="s">
        <v>80</v>
      </c>
      <c r="AE99" s="28" t="s">
        <v>117</v>
      </c>
      <c r="AF99" s="49">
        <v>0.48541666666666666</v>
      </c>
      <c r="AG99" s="28">
        <v>33.9</v>
      </c>
      <c r="AH99" s="28">
        <v>9.06</v>
      </c>
      <c r="AI99" s="28">
        <v>7.59</v>
      </c>
      <c r="AJ99" s="28">
        <v>113.9</v>
      </c>
      <c r="AK99" s="28">
        <v>0.79</v>
      </c>
      <c r="AL99" s="28">
        <v>0.09</v>
      </c>
      <c r="AM99" s="28">
        <v>6.3230000000000004</v>
      </c>
      <c r="AN99" s="37"/>
      <c r="AO99" s="37"/>
      <c r="AP99" s="37"/>
      <c r="AQ99" s="37"/>
      <c r="AR99" s="37"/>
      <c r="AS99" s="37"/>
      <c r="AT99" s="28"/>
      <c r="AU99" s="28"/>
      <c r="AV99" s="28"/>
      <c r="AW99" s="36">
        <v>0</v>
      </c>
      <c r="AX99" s="28">
        <v>0.41499999999999998</v>
      </c>
      <c r="AY99" s="28">
        <v>0.4289</v>
      </c>
      <c r="AZ99" s="28">
        <v>0.45960000000000001</v>
      </c>
      <c r="BA99" s="28">
        <f t="shared" si="74"/>
        <v>0.43450000000000005</v>
      </c>
      <c r="BB99" s="28">
        <v>0.14699999999999999</v>
      </c>
      <c r="BC99" s="28">
        <v>0.17599999999999999</v>
      </c>
      <c r="BD99" s="28">
        <v>0.12939999999999999</v>
      </c>
      <c r="BE99" s="37">
        <f t="shared" si="64"/>
        <v>0.15079999999999996</v>
      </c>
      <c r="BF99" s="28">
        <v>0</v>
      </c>
      <c r="BG99" s="28">
        <v>91</v>
      </c>
      <c r="BH99" s="28">
        <v>124</v>
      </c>
      <c r="BI99" s="28">
        <v>166</v>
      </c>
      <c r="BJ99" s="38">
        <f t="shared" si="65"/>
        <v>123.26990326547288</v>
      </c>
      <c r="BK99" s="39">
        <f t="shared" si="66"/>
        <v>2465.3980653094577</v>
      </c>
      <c r="BL99" s="28">
        <v>84</v>
      </c>
      <c r="BM99" s="28">
        <v>78</v>
      </c>
      <c r="BN99" s="28">
        <v>79</v>
      </c>
      <c r="BO99" s="38">
        <f t="shared" si="67"/>
        <v>80.291023367075425</v>
      </c>
      <c r="BP99" s="38">
        <f t="shared" si="68"/>
        <v>1605.8204673415084</v>
      </c>
      <c r="BQ99" s="38">
        <f t="shared" si="69"/>
        <v>65.13</v>
      </c>
      <c r="BR99" s="28">
        <v>0.53449779900000005</v>
      </c>
      <c r="BS99" s="28">
        <v>6.994661807</v>
      </c>
      <c r="BT99" s="28">
        <v>15.10667683</v>
      </c>
      <c r="BU99" s="28">
        <v>10.142112020000001</v>
      </c>
      <c r="BV99" s="28">
        <v>1.0940768299999999</v>
      </c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</row>
    <row r="100" spans="1:104" ht="15">
      <c r="A100" s="27" t="str">
        <f t="shared" si="0"/>
        <v>SB3W_062320_pre</v>
      </c>
      <c r="B100" s="27" t="str">
        <f t="shared" si="1"/>
        <v>SB3W_062320_pre</v>
      </c>
      <c r="C100" s="28" t="s">
        <v>70</v>
      </c>
      <c r="D100" s="28">
        <v>0.61899999999999999</v>
      </c>
      <c r="E100" s="27">
        <v>44005</v>
      </c>
      <c r="F100" s="27" t="str">
        <f t="shared" si="71"/>
        <v>6/23_pre</v>
      </c>
      <c r="G100" s="28" t="str">
        <f t="shared" si="62"/>
        <v>pre</v>
      </c>
      <c r="H100" s="27" t="str">
        <f t="shared" si="63"/>
        <v>6/23_pre</v>
      </c>
      <c r="I100" s="28" t="s">
        <v>135</v>
      </c>
      <c r="J100" s="28" t="s">
        <v>72</v>
      </c>
      <c r="K100" s="29"/>
      <c r="L100" s="28">
        <v>1</v>
      </c>
      <c r="M100" s="30">
        <v>83.09</v>
      </c>
      <c r="N100" s="29"/>
      <c r="O100" s="29">
        <v>44386</v>
      </c>
      <c r="P100" s="28">
        <v>1</v>
      </c>
      <c r="Q100" s="28" t="s">
        <v>136</v>
      </c>
      <c r="R100" s="28">
        <v>2</v>
      </c>
      <c r="S100" s="28" t="s">
        <v>115</v>
      </c>
      <c r="T100" s="28"/>
      <c r="U100" s="31" t="s">
        <v>128</v>
      </c>
      <c r="V100" s="32">
        <v>95</v>
      </c>
      <c r="Y100" s="28">
        <v>0</v>
      </c>
      <c r="Z100" s="28">
        <v>3</v>
      </c>
      <c r="AD100" s="28" t="s">
        <v>80</v>
      </c>
      <c r="AE100" s="28" t="s">
        <v>117</v>
      </c>
      <c r="AF100" s="49">
        <v>0.49444444444444446</v>
      </c>
      <c r="AG100" s="28">
        <v>29.8</v>
      </c>
      <c r="AH100" s="28">
        <v>9.01</v>
      </c>
      <c r="AI100" s="28">
        <v>7.44</v>
      </c>
      <c r="AJ100" s="28">
        <v>86.04</v>
      </c>
      <c r="AK100" s="28">
        <v>0.55000000000000004</v>
      </c>
      <c r="AL100" s="28">
        <v>0.25</v>
      </c>
      <c r="AM100" s="28">
        <v>3.367</v>
      </c>
      <c r="AN100" s="37"/>
      <c r="AO100" s="37"/>
      <c r="AP100" s="37"/>
      <c r="AQ100" s="37"/>
      <c r="AR100" s="37"/>
      <c r="AS100" s="37"/>
      <c r="AT100" s="28"/>
      <c r="AU100" s="28"/>
      <c r="AV100" s="28"/>
      <c r="AW100" s="36">
        <v>0</v>
      </c>
      <c r="AX100" s="28">
        <v>0.32969999999999999</v>
      </c>
      <c r="AY100" s="28">
        <v>0.40689999999999998</v>
      </c>
      <c r="AZ100" s="28">
        <v>0.37909999999999999</v>
      </c>
      <c r="BA100" s="28">
        <f t="shared" si="74"/>
        <v>0.37189999999999995</v>
      </c>
      <c r="BB100" s="28">
        <v>0.20880000000000001</v>
      </c>
      <c r="BC100" s="28">
        <v>0.20499999999999999</v>
      </c>
      <c r="BD100" s="28">
        <v>0.1527</v>
      </c>
      <c r="BE100" s="37">
        <f t="shared" si="64"/>
        <v>0.18883333333333333</v>
      </c>
      <c r="BF100" s="28">
        <v>0</v>
      </c>
      <c r="BG100" s="28">
        <v>2899</v>
      </c>
      <c r="BH100" s="28">
        <v>2873</v>
      </c>
      <c r="BI100" s="28">
        <v>3019</v>
      </c>
      <c r="BJ100" s="38">
        <f t="shared" si="65"/>
        <v>2929.6494089478147</v>
      </c>
      <c r="BK100" s="39">
        <f t="shared" si="66"/>
        <v>58592.988178956293</v>
      </c>
      <c r="BL100" s="28">
        <v>1424</v>
      </c>
      <c r="BM100" s="28">
        <v>1357</v>
      </c>
      <c r="BN100" s="28">
        <v>1398</v>
      </c>
      <c r="BO100" s="38">
        <f t="shared" si="67"/>
        <v>1392.7259557240914</v>
      </c>
      <c r="BP100" s="38">
        <f t="shared" si="68"/>
        <v>27854.519114481827</v>
      </c>
      <c r="BQ100" s="38">
        <f t="shared" si="69"/>
        <v>47.54</v>
      </c>
      <c r="BR100" s="28">
        <v>15.47459201</v>
      </c>
      <c r="BS100" s="28">
        <v>198.12008109999999</v>
      </c>
      <c r="BT100" s="28">
        <v>73.011099740000006</v>
      </c>
      <c r="BU100" s="28">
        <v>221.92721940000001</v>
      </c>
      <c r="BV100" s="28">
        <v>22.74784184</v>
      </c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</row>
    <row r="101" spans="1:104" ht="15">
      <c r="A101" s="27" t="str">
        <f t="shared" si="0"/>
        <v>SB4W_062320_pre</v>
      </c>
      <c r="B101" s="27" t="str">
        <f t="shared" si="1"/>
        <v>SB4W_062320_pre</v>
      </c>
      <c r="C101" s="28" t="s">
        <v>70</v>
      </c>
      <c r="D101" s="28">
        <v>0.25700000000000001</v>
      </c>
      <c r="E101" s="27">
        <v>44005</v>
      </c>
      <c r="F101" s="27" t="str">
        <f t="shared" si="71"/>
        <v>6/23_pre</v>
      </c>
      <c r="G101" s="28" t="str">
        <f t="shared" si="62"/>
        <v>pre</v>
      </c>
      <c r="H101" s="27" t="str">
        <f t="shared" si="63"/>
        <v>6/23_pre</v>
      </c>
      <c r="I101" s="28" t="s">
        <v>137</v>
      </c>
      <c r="J101" s="28" t="s">
        <v>72</v>
      </c>
      <c r="K101" s="29"/>
      <c r="L101" s="28">
        <v>1</v>
      </c>
      <c r="M101" s="30">
        <v>83.09</v>
      </c>
      <c r="N101" s="29"/>
      <c r="O101" s="29">
        <v>44396</v>
      </c>
      <c r="P101" s="28">
        <v>1</v>
      </c>
      <c r="Q101" s="28" t="s">
        <v>138</v>
      </c>
      <c r="R101" s="28">
        <v>2</v>
      </c>
      <c r="S101" s="28"/>
      <c r="T101" s="28"/>
      <c r="U101" s="31" t="s">
        <v>128</v>
      </c>
      <c r="V101" s="32">
        <v>95</v>
      </c>
      <c r="Y101" s="28">
        <v>0</v>
      </c>
      <c r="Z101" s="28">
        <v>4</v>
      </c>
      <c r="AD101" s="28" t="s">
        <v>80</v>
      </c>
      <c r="AE101" s="28" t="s">
        <v>117</v>
      </c>
      <c r="AF101" s="49">
        <v>0.49930555555555556</v>
      </c>
      <c r="AG101" s="28">
        <v>24.7</v>
      </c>
      <c r="AH101" s="28">
        <v>9.25</v>
      </c>
      <c r="AI101" s="28">
        <v>8.4499999999999993</v>
      </c>
      <c r="AJ101" s="28">
        <v>76.73</v>
      </c>
      <c r="AK101" s="28">
        <v>1.34</v>
      </c>
      <c r="AL101" s="28">
        <v>1.2</v>
      </c>
      <c r="AM101" s="28">
        <v>4.7759999999999998</v>
      </c>
      <c r="AN101" s="37"/>
      <c r="AO101" s="37"/>
      <c r="AP101" s="37"/>
      <c r="AQ101" s="37"/>
      <c r="AR101" s="37"/>
      <c r="AS101" s="37"/>
      <c r="AT101" s="28"/>
      <c r="AU101" s="28"/>
      <c r="AV101" s="28"/>
      <c r="AW101" s="36">
        <v>0</v>
      </c>
      <c r="AX101" s="28">
        <v>0.37280000000000002</v>
      </c>
      <c r="AY101" s="28">
        <v>0.35339999999999999</v>
      </c>
      <c r="AZ101" s="28">
        <v>0.35160000000000002</v>
      </c>
      <c r="BA101" s="28">
        <f t="shared" si="74"/>
        <v>0.35926666666666662</v>
      </c>
      <c r="BB101" s="28">
        <v>0.16259999999999999</v>
      </c>
      <c r="BC101" s="28">
        <v>0.15720000000000001</v>
      </c>
      <c r="BD101" s="50"/>
      <c r="BE101" s="37">
        <f t="shared" si="64"/>
        <v>0.15989999999999999</v>
      </c>
      <c r="BF101" s="28">
        <v>0</v>
      </c>
      <c r="BG101" s="28">
        <v>1830</v>
      </c>
      <c r="BH101" s="28">
        <v>1867</v>
      </c>
      <c r="BI101" s="28">
        <v>1850</v>
      </c>
      <c r="BJ101" s="38">
        <f t="shared" si="65"/>
        <v>1848.9381293584556</v>
      </c>
      <c r="BK101" s="39">
        <f t="shared" si="66"/>
        <v>36978.762587169113</v>
      </c>
      <c r="BL101" s="28">
        <v>658</v>
      </c>
      <c r="BM101" s="28">
        <v>680</v>
      </c>
      <c r="BN101" s="28">
        <v>661</v>
      </c>
      <c r="BO101" s="38">
        <f t="shared" si="67"/>
        <v>666.26257956435154</v>
      </c>
      <c r="BP101" s="38">
        <f t="shared" si="68"/>
        <v>13325.251591287031</v>
      </c>
      <c r="BQ101" s="38">
        <f t="shared" si="69"/>
        <v>36.03</v>
      </c>
      <c r="BR101" s="28">
        <v>0.12722039900000001</v>
      </c>
      <c r="BS101" s="28">
        <v>7.471245723</v>
      </c>
      <c r="BT101" s="28">
        <v>12.465880670000001</v>
      </c>
      <c r="BU101" s="28">
        <v>3.356352454</v>
      </c>
      <c r="BV101" s="28">
        <v>0.75154346999999999</v>
      </c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</row>
    <row r="102" spans="1:104" ht="15">
      <c r="A102" s="27" t="str">
        <f t="shared" si="0"/>
        <v>SB5W_062320_pre</v>
      </c>
      <c r="B102" s="27" t="str">
        <f t="shared" si="1"/>
        <v>SB5W_062320_pre</v>
      </c>
      <c r="C102" s="28" t="s">
        <v>70</v>
      </c>
      <c r="D102" s="28">
        <v>1.24</v>
      </c>
      <c r="E102" s="27">
        <v>44005</v>
      </c>
      <c r="F102" s="27" t="str">
        <f t="shared" si="71"/>
        <v>6/23_pre</v>
      </c>
      <c r="G102" s="28" t="str">
        <f t="shared" si="62"/>
        <v>pre</v>
      </c>
      <c r="H102" s="27" t="str">
        <f t="shared" si="63"/>
        <v>6/23_pre</v>
      </c>
      <c r="I102" s="28" t="s">
        <v>139</v>
      </c>
      <c r="J102" s="28" t="s">
        <v>72</v>
      </c>
      <c r="K102" s="29"/>
      <c r="L102" s="28">
        <v>1</v>
      </c>
      <c r="M102" s="30">
        <v>83.09</v>
      </c>
      <c r="N102" s="29"/>
      <c r="O102" s="29">
        <v>44383</v>
      </c>
      <c r="P102" s="28">
        <v>1</v>
      </c>
      <c r="Q102" s="28" t="s">
        <v>140</v>
      </c>
      <c r="R102" s="28">
        <v>2</v>
      </c>
      <c r="S102" s="28" t="s">
        <v>115</v>
      </c>
      <c r="T102" s="28"/>
      <c r="U102" s="31" t="s">
        <v>128</v>
      </c>
      <c r="V102" s="32">
        <v>95</v>
      </c>
      <c r="Y102" s="28">
        <v>0</v>
      </c>
      <c r="Z102" s="28">
        <v>5</v>
      </c>
      <c r="AD102" s="28" t="s">
        <v>80</v>
      </c>
      <c r="AE102" s="28" t="s">
        <v>117</v>
      </c>
      <c r="AF102" s="49">
        <v>0.50763888888888886</v>
      </c>
      <c r="AG102" s="28">
        <v>24.1</v>
      </c>
      <c r="AH102" s="28">
        <v>9.32</v>
      </c>
      <c r="AI102" s="28">
        <v>8.32</v>
      </c>
      <c r="AJ102" s="28">
        <v>85.5</v>
      </c>
      <c r="AK102" s="28">
        <v>1.26</v>
      </c>
      <c r="AL102" s="28">
        <v>0.09</v>
      </c>
      <c r="AM102" s="28">
        <v>4.1139999999999999</v>
      </c>
      <c r="AN102" s="37"/>
      <c r="AO102" s="37"/>
      <c r="AP102" s="37"/>
      <c r="AQ102" s="37"/>
      <c r="AR102" s="37"/>
      <c r="AS102" s="37"/>
      <c r="AT102" s="28"/>
      <c r="AU102" s="28"/>
      <c r="AV102" s="28"/>
      <c r="AW102" s="36">
        <v>0</v>
      </c>
      <c r="AX102" s="28">
        <v>0.32640000000000002</v>
      </c>
      <c r="AY102" s="28">
        <v>0.36420000000000002</v>
      </c>
      <c r="AZ102" s="28">
        <v>0.41320000000000001</v>
      </c>
      <c r="BA102" s="28">
        <f t="shared" si="74"/>
        <v>0.36793333333333339</v>
      </c>
      <c r="BB102" s="28">
        <v>0.29360000000000003</v>
      </c>
      <c r="BC102" s="28">
        <v>0.19170000000000001</v>
      </c>
      <c r="BD102" s="28">
        <v>0.25650000000000001</v>
      </c>
      <c r="BE102" s="37">
        <f t="shared" si="64"/>
        <v>0.24726666666666666</v>
      </c>
      <c r="BF102" s="28">
        <v>0</v>
      </c>
      <c r="BG102" s="28">
        <v>4675</v>
      </c>
      <c r="BH102" s="28">
        <v>4783</v>
      </c>
      <c r="BI102" s="28">
        <v>4721</v>
      </c>
      <c r="BJ102" s="38">
        <f t="shared" si="65"/>
        <v>4726.1263949507747</v>
      </c>
      <c r="BK102" s="39">
        <f t="shared" si="66"/>
        <v>94522.527899015491</v>
      </c>
      <c r="BL102" s="28">
        <v>2941</v>
      </c>
      <c r="BM102" s="28">
        <v>2929</v>
      </c>
      <c r="BN102" s="28">
        <v>2923</v>
      </c>
      <c r="BO102" s="38">
        <f t="shared" si="67"/>
        <v>2930.9904531235584</v>
      </c>
      <c r="BP102" s="38">
        <f t="shared" si="68"/>
        <v>58619.809062471169</v>
      </c>
      <c r="BQ102" s="38">
        <f t="shared" si="69"/>
        <v>62.02</v>
      </c>
      <c r="BR102" s="28">
        <v>29.309211680000001</v>
      </c>
      <c r="BS102" s="28">
        <v>64.543803949999997</v>
      </c>
      <c r="BT102" s="28">
        <v>74.062075640000003</v>
      </c>
      <c r="BU102" s="28">
        <v>97.638466649999998</v>
      </c>
      <c r="BV102" s="28">
        <v>3.7094963320000001</v>
      </c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</row>
    <row r="103" spans="1:104" ht="15">
      <c r="A103" s="27" t="str">
        <f t="shared" si="0"/>
        <v>SB6W_062320_pre</v>
      </c>
      <c r="B103" s="27" t="str">
        <f t="shared" si="1"/>
        <v>SB6W_062320_pre</v>
      </c>
      <c r="C103" s="28" t="s">
        <v>70</v>
      </c>
      <c r="D103" s="28">
        <v>4.04</v>
      </c>
      <c r="E103" s="27">
        <v>44005</v>
      </c>
      <c r="F103" s="27" t="str">
        <f t="shared" si="71"/>
        <v>6/23_pre</v>
      </c>
      <c r="G103" s="28" t="str">
        <f t="shared" si="62"/>
        <v>pre</v>
      </c>
      <c r="H103" s="27" t="str">
        <f t="shared" si="63"/>
        <v>6/23_pre</v>
      </c>
      <c r="I103" s="28" t="s">
        <v>141</v>
      </c>
      <c r="J103" s="28" t="s">
        <v>72</v>
      </c>
      <c r="K103" s="29"/>
      <c r="L103" s="28">
        <v>1</v>
      </c>
      <c r="M103" s="30">
        <v>83.09</v>
      </c>
      <c r="N103" s="29"/>
      <c r="O103" s="29">
        <v>44386</v>
      </c>
      <c r="P103" s="28">
        <v>1</v>
      </c>
      <c r="Q103" s="28" t="s">
        <v>142</v>
      </c>
      <c r="R103" s="28">
        <v>2</v>
      </c>
      <c r="S103" s="28" t="s">
        <v>115</v>
      </c>
      <c r="T103" s="28"/>
      <c r="U103" s="31" t="s">
        <v>128</v>
      </c>
      <c r="V103" s="32">
        <v>95</v>
      </c>
      <c r="Y103" s="28">
        <v>0</v>
      </c>
      <c r="Z103" s="28">
        <v>6</v>
      </c>
      <c r="AD103" s="28" t="s">
        <v>80</v>
      </c>
      <c r="AE103" s="28" t="s">
        <v>117</v>
      </c>
      <c r="AF103" s="49">
        <v>0.51458333333333328</v>
      </c>
      <c r="AG103" s="28">
        <v>21.7</v>
      </c>
      <c r="AH103" s="28">
        <v>8.52</v>
      </c>
      <c r="AI103" s="28">
        <v>8.1300000000000008</v>
      </c>
      <c r="AJ103" s="28">
        <v>85.1</v>
      </c>
      <c r="AK103" s="28">
        <v>0</v>
      </c>
      <c r="AL103" s="28">
        <v>7.0000000000000007E-2</v>
      </c>
      <c r="AM103" s="28">
        <v>1.97</v>
      </c>
      <c r="AN103" s="37"/>
      <c r="AO103" s="37"/>
      <c r="AP103" s="37"/>
      <c r="AQ103" s="37"/>
      <c r="AR103" s="37"/>
      <c r="AS103" s="37"/>
      <c r="AT103" s="28"/>
      <c r="AU103" s="28"/>
      <c r="AV103" s="28"/>
      <c r="AW103" s="36">
        <v>0</v>
      </c>
      <c r="AX103" s="28"/>
      <c r="AY103" s="28"/>
      <c r="AZ103" s="28"/>
      <c r="BA103" s="28">
        <v>0</v>
      </c>
      <c r="BB103" s="28">
        <v>0.3019</v>
      </c>
      <c r="BC103" s="28">
        <v>0.29559999999999997</v>
      </c>
      <c r="BD103" s="28">
        <v>0.28899999999999998</v>
      </c>
      <c r="BE103" s="37">
        <f t="shared" si="64"/>
        <v>0.29549999999999993</v>
      </c>
      <c r="BF103" s="28">
        <v>1</v>
      </c>
      <c r="BG103" s="28">
        <v>13787</v>
      </c>
      <c r="BH103" s="28">
        <v>13573</v>
      </c>
      <c r="BI103" s="28">
        <v>14170</v>
      </c>
      <c r="BJ103" s="38">
        <f t="shared" si="65"/>
        <v>13841.138837295388</v>
      </c>
      <c r="BK103" s="39">
        <f t="shared" si="66"/>
        <v>276822.77674590773</v>
      </c>
      <c r="BL103" s="28">
        <v>10639</v>
      </c>
      <c r="BM103" s="28">
        <v>11113</v>
      </c>
      <c r="BN103" s="28">
        <v>11109</v>
      </c>
      <c r="BO103" s="38">
        <f t="shared" si="67"/>
        <v>10951.384571035305</v>
      </c>
      <c r="BP103" s="38">
        <f t="shared" si="68"/>
        <v>219027.69142070611</v>
      </c>
      <c r="BQ103" s="38">
        <f t="shared" si="69"/>
        <v>79.12</v>
      </c>
      <c r="BR103" s="28">
        <v>0.93239036099999995</v>
      </c>
      <c r="BS103" s="28">
        <v>2.443224281</v>
      </c>
      <c r="BT103" s="28">
        <v>9.4882296299999993</v>
      </c>
      <c r="BU103" s="28">
        <v>13.294246859999999</v>
      </c>
      <c r="BV103" s="28">
        <v>0.248050784</v>
      </c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</row>
    <row r="104" spans="1:104" ht="15">
      <c r="A104" s="27" t="str">
        <f t="shared" si="0"/>
        <v>SB7W_062320_pre</v>
      </c>
      <c r="B104" s="27" t="str">
        <f t="shared" si="1"/>
        <v>SB7W_062320_pre</v>
      </c>
      <c r="C104" s="28" t="s">
        <v>70</v>
      </c>
      <c r="D104" s="28">
        <v>1.49</v>
      </c>
      <c r="E104" s="27">
        <v>44005</v>
      </c>
      <c r="F104" s="27" t="str">
        <f t="shared" si="71"/>
        <v>6/23_pre</v>
      </c>
      <c r="G104" s="28" t="str">
        <f t="shared" si="62"/>
        <v>pre</v>
      </c>
      <c r="H104" s="27" t="str">
        <f t="shared" si="63"/>
        <v>6/23_pre</v>
      </c>
      <c r="I104" s="28" t="s">
        <v>143</v>
      </c>
      <c r="J104" s="28" t="s">
        <v>72</v>
      </c>
      <c r="K104" s="29"/>
      <c r="L104" s="28">
        <v>1</v>
      </c>
      <c r="M104" s="30">
        <v>83.09</v>
      </c>
      <c r="N104" s="29"/>
      <c r="O104" s="29">
        <v>44386</v>
      </c>
      <c r="P104" s="28">
        <v>1</v>
      </c>
      <c r="Q104" s="28" t="s">
        <v>144</v>
      </c>
      <c r="R104" s="28">
        <v>2</v>
      </c>
      <c r="S104" s="28" t="s">
        <v>115</v>
      </c>
      <c r="T104" s="28"/>
      <c r="U104" s="31" t="s">
        <v>128</v>
      </c>
      <c r="V104" s="32">
        <v>95</v>
      </c>
      <c r="Y104" s="28">
        <v>0</v>
      </c>
      <c r="Z104" s="28">
        <v>7</v>
      </c>
      <c r="AD104" s="28" t="s">
        <v>80</v>
      </c>
      <c r="AE104" s="28" t="s">
        <v>117</v>
      </c>
      <c r="AF104" s="49">
        <v>0.52708333333333335</v>
      </c>
      <c r="AG104" s="28">
        <v>24.3</v>
      </c>
      <c r="AH104" s="28">
        <v>8.5299999999999994</v>
      </c>
      <c r="AI104" s="28">
        <v>7.85</v>
      </c>
      <c r="AJ104" s="28">
        <v>83.6</v>
      </c>
      <c r="AK104" s="28">
        <v>0</v>
      </c>
      <c r="AL104" s="28">
        <v>0</v>
      </c>
      <c r="AM104" s="28">
        <v>2.391</v>
      </c>
      <c r="AN104" s="37"/>
      <c r="AO104" s="37"/>
      <c r="AP104" s="37"/>
      <c r="AQ104" s="37"/>
      <c r="AR104" s="37"/>
      <c r="AS104" s="37"/>
      <c r="AT104" s="28"/>
      <c r="AU104" s="28"/>
      <c r="AV104" s="28"/>
      <c r="AW104" s="36">
        <v>0</v>
      </c>
      <c r="AX104" s="28"/>
      <c r="AY104" s="28"/>
      <c r="AZ104" s="28"/>
      <c r="BA104" s="28">
        <v>0</v>
      </c>
      <c r="BB104" s="28">
        <v>0.2329</v>
      </c>
      <c r="BC104" s="28">
        <v>0.2596</v>
      </c>
      <c r="BD104" s="28">
        <v>0.23599999999999999</v>
      </c>
      <c r="BE104" s="37">
        <f t="shared" si="64"/>
        <v>0.24283333333333332</v>
      </c>
      <c r="BF104" s="28">
        <v>0</v>
      </c>
      <c r="BG104" s="28">
        <v>5118</v>
      </c>
      <c r="BH104" s="28">
        <v>7982</v>
      </c>
      <c r="BI104" s="28">
        <v>7665</v>
      </c>
      <c r="BJ104" s="38">
        <f t="shared" si="65"/>
        <v>6790.5985240836753</v>
      </c>
      <c r="BK104" s="39">
        <f t="shared" si="66"/>
        <v>135811.97048167352</v>
      </c>
      <c r="BL104" s="28">
        <v>4534</v>
      </c>
      <c r="BM104" s="28">
        <v>4487</v>
      </c>
      <c r="BN104" s="28">
        <v>4456</v>
      </c>
      <c r="BO104" s="38">
        <f t="shared" si="67"/>
        <v>4492.219021896547</v>
      </c>
      <c r="BP104" s="38">
        <f t="shared" si="68"/>
        <v>89844.380437930944</v>
      </c>
      <c r="BQ104" s="38">
        <f t="shared" si="69"/>
        <v>66.150000000000006</v>
      </c>
      <c r="BR104" s="28">
        <v>1.9186385269999999</v>
      </c>
      <c r="BS104" s="28">
        <v>19.570088590000001</v>
      </c>
      <c r="BT104" s="28">
        <v>18.19549713</v>
      </c>
      <c r="BU104" s="28">
        <v>30.07492925</v>
      </c>
      <c r="BV104" s="28">
        <v>0.66467698399999997</v>
      </c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</row>
    <row r="105" spans="1:104" ht="15">
      <c r="A105" s="27" t="str">
        <f t="shared" si="0"/>
        <v>SB7BC_062320_pre</v>
      </c>
      <c r="B105" s="27" t="str">
        <f t="shared" si="1"/>
        <v>SB7BC_062320_pre</v>
      </c>
      <c r="C105" s="28" t="s">
        <v>70</v>
      </c>
      <c r="D105" s="28">
        <v>0.28899999999999998</v>
      </c>
      <c r="E105" s="27">
        <v>44005</v>
      </c>
      <c r="F105" s="27" t="str">
        <f t="shared" si="71"/>
        <v>6/23_pre</v>
      </c>
      <c r="G105" s="28" t="str">
        <f t="shared" si="62"/>
        <v>pre</v>
      </c>
      <c r="H105" s="27" t="str">
        <f t="shared" si="63"/>
        <v>6/23_pre</v>
      </c>
      <c r="I105" s="28" t="s">
        <v>145</v>
      </c>
      <c r="J105" s="28" t="s">
        <v>72</v>
      </c>
      <c r="K105" s="29"/>
      <c r="L105" s="28">
        <v>1</v>
      </c>
      <c r="M105" s="30">
        <v>83.09</v>
      </c>
      <c r="N105" s="29"/>
      <c r="O105" s="29">
        <v>44383</v>
      </c>
      <c r="P105" s="28">
        <v>1</v>
      </c>
      <c r="Q105" s="28" t="s">
        <v>97</v>
      </c>
      <c r="R105" s="28">
        <v>2</v>
      </c>
      <c r="S105" s="28" t="s">
        <v>115</v>
      </c>
      <c r="T105" s="28"/>
      <c r="U105" s="31" t="s">
        <v>128</v>
      </c>
      <c r="V105" s="32">
        <v>95</v>
      </c>
      <c r="Y105" s="28">
        <v>0</v>
      </c>
      <c r="Z105" s="28">
        <v>7</v>
      </c>
      <c r="AD105" s="28" t="s">
        <v>75</v>
      </c>
      <c r="AE105" s="28" t="s">
        <v>81</v>
      </c>
      <c r="AF105" s="49">
        <v>0.52986111111111112</v>
      </c>
      <c r="AG105" s="28">
        <v>20.5</v>
      </c>
      <c r="AH105" s="28">
        <v>9.35</v>
      </c>
      <c r="AI105" s="28">
        <v>8.9</v>
      </c>
      <c r="AJ105" s="28">
        <v>81.040000000000006</v>
      </c>
      <c r="AK105" s="28">
        <v>1.73</v>
      </c>
      <c r="AL105" s="28">
        <v>0.41</v>
      </c>
      <c r="AM105" s="28">
        <v>1.2450000000000001</v>
      </c>
      <c r="AN105" s="37"/>
      <c r="AO105" s="37"/>
      <c r="AP105" s="37"/>
      <c r="AQ105" s="37"/>
      <c r="AR105" s="37"/>
      <c r="AS105" s="37"/>
      <c r="AT105" s="28"/>
      <c r="AU105" s="28"/>
      <c r="AV105" s="28"/>
      <c r="AW105" s="36">
        <v>0</v>
      </c>
      <c r="AX105" s="28">
        <v>0.3569</v>
      </c>
      <c r="AY105" s="28">
        <v>0.41039999999999999</v>
      </c>
      <c r="AZ105" s="28">
        <v>0.38290000000000002</v>
      </c>
      <c r="BA105" s="28">
        <f>AVERAGE(AX105:AZ105)</f>
        <v>0.38339999999999996</v>
      </c>
      <c r="BB105" s="28">
        <v>0.32290000000000002</v>
      </c>
      <c r="BC105" s="28">
        <v>0.32479999999999998</v>
      </c>
      <c r="BD105" s="28">
        <v>0.307</v>
      </c>
      <c r="BE105" s="37">
        <f t="shared" si="64"/>
        <v>0.31823333333333331</v>
      </c>
      <c r="BF105" s="28">
        <v>0</v>
      </c>
      <c r="BG105" s="28">
        <v>3468</v>
      </c>
      <c r="BH105" s="28">
        <v>3701</v>
      </c>
      <c r="BI105" s="28">
        <v>3658</v>
      </c>
      <c r="BJ105" s="38">
        <f t="shared" si="65"/>
        <v>3607.5632848753025</v>
      </c>
      <c r="BK105" s="39">
        <f t="shared" si="66"/>
        <v>72151.265697506053</v>
      </c>
      <c r="BL105" s="28">
        <v>2085</v>
      </c>
      <c r="BM105" s="28">
        <v>1941</v>
      </c>
      <c r="BN105" s="28">
        <v>1945</v>
      </c>
      <c r="BO105" s="38">
        <f t="shared" si="67"/>
        <v>1989.2241973944197</v>
      </c>
      <c r="BP105" s="38">
        <f t="shared" si="68"/>
        <v>39784.483947888395</v>
      </c>
      <c r="BQ105" s="38">
        <f t="shared" si="69"/>
        <v>55.14</v>
      </c>
      <c r="BR105" s="28">
        <v>0.18186198200000001</v>
      </c>
      <c r="BS105" s="28">
        <v>8.7252351079999997</v>
      </c>
      <c r="BT105" s="28">
        <v>8.4397819720000005</v>
      </c>
      <c r="BU105" s="28">
        <v>11.275106689999999</v>
      </c>
      <c r="BV105" s="28">
        <v>0.333828611</v>
      </c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</row>
    <row r="106" spans="1:104" ht="15">
      <c r="A106" s="27" t="str">
        <f t="shared" si="0"/>
        <v>SB8W_062320_pre</v>
      </c>
      <c r="B106" s="27" t="str">
        <f t="shared" si="1"/>
        <v>SB8W_062320_pre</v>
      </c>
      <c r="C106" s="28" t="s">
        <v>70</v>
      </c>
      <c r="D106" s="28">
        <v>3.04</v>
      </c>
      <c r="E106" s="27">
        <v>44005</v>
      </c>
      <c r="F106" s="27" t="str">
        <f t="shared" si="71"/>
        <v>6/23_pre</v>
      </c>
      <c r="G106" s="28" t="str">
        <f t="shared" si="62"/>
        <v>pre</v>
      </c>
      <c r="H106" s="27" t="str">
        <f t="shared" si="63"/>
        <v>6/23_pre</v>
      </c>
      <c r="I106" s="28" t="s">
        <v>146</v>
      </c>
      <c r="J106" s="28" t="s">
        <v>72</v>
      </c>
      <c r="K106" s="29"/>
      <c r="L106" s="28">
        <v>1</v>
      </c>
      <c r="M106" s="30">
        <v>83.09</v>
      </c>
      <c r="N106" s="29"/>
      <c r="O106" s="29">
        <v>44396</v>
      </c>
      <c r="P106" s="28">
        <v>1</v>
      </c>
      <c r="Q106" s="28" t="s">
        <v>147</v>
      </c>
      <c r="R106" s="28">
        <v>2</v>
      </c>
      <c r="S106" s="28"/>
      <c r="T106" s="28"/>
      <c r="U106" s="31" t="s">
        <v>128</v>
      </c>
      <c r="V106" s="32">
        <v>95</v>
      </c>
      <c r="Y106" s="28">
        <v>0</v>
      </c>
      <c r="Z106" s="28">
        <v>8</v>
      </c>
      <c r="AD106" s="28" t="s">
        <v>80</v>
      </c>
      <c r="AE106" s="28" t="s">
        <v>117</v>
      </c>
      <c r="AF106" s="49">
        <v>0.55972222222222223</v>
      </c>
      <c r="AG106" s="28">
        <v>21.8</v>
      </c>
      <c r="AH106" s="28">
        <v>8.7899999999999991</v>
      </c>
      <c r="AI106" s="28">
        <v>8.49</v>
      </c>
      <c r="AJ106" s="28">
        <v>99.21</v>
      </c>
      <c r="AK106" s="28">
        <v>0.42</v>
      </c>
      <c r="AL106" s="28">
        <v>0.08</v>
      </c>
      <c r="AM106" s="28">
        <v>2.2930000000000001</v>
      </c>
      <c r="AN106" s="37"/>
      <c r="AO106" s="37"/>
      <c r="AP106" s="37"/>
      <c r="AQ106" s="37"/>
      <c r="AR106" s="37"/>
      <c r="AS106" s="37"/>
      <c r="AT106" s="28"/>
      <c r="AU106" s="28"/>
      <c r="AV106" s="28"/>
      <c r="AW106" s="36">
        <v>0</v>
      </c>
      <c r="AX106" s="28"/>
      <c r="AY106" s="28"/>
      <c r="AZ106" s="28"/>
      <c r="BA106" s="28">
        <v>0</v>
      </c>
      <c r="BB106" s="28">
        <v>0.44929999999999998</v>
      </c>
      <c r="BC106" s="28">
        <v>0.44040000000000001</v>
      </c>
      <c r="BD106" s="28">
        <v>0.439</v>
      </c>
      <c r="BE106" s="37">
        <f t="shared" si="64"/>
        <v>0.44290000000000002</v>
      </c>
      <c r="BF106" s="28">
        <v>0</v>
      </c>
      <c r="BG106" s="28">
        <v>14413</v>
      </c>
      <c r="BH106" s="28">
        <v>14788</v>
      </c>
      <c r="BI106" s="28">
        <v>14706</v>
      </c>
      <c r="BJ106" s="38">
        <f t="shared" si="65"/>
        <v>14634.777703442791</v>
      </c>
      <c r="BK106" s="39">
        <f t="shared" si="66"/>
        <v>292695.55406885582</v>
      </c>
      <c r="BL106" s="28">
        <v>10487</v>
      </c>
      <c r="BM106" s="28">
        <v>10314</v>
      </c>
      <c r="BN106" s="28">
        <v>10083</v>
      </c>
      <c r="BO106" s="38">
        <f t="shared" si="67"/>
        <v>10293.333739668564</v>
      </c>
      <c r="BP106" s="38">
        <f t="shared" si="68"/>
        <v>205866.67479337129</v>
      </c>
      <c r="BQ106" s="38">
        <f t="shared" si="69"/>
        <v>70.33</v>
      </c>
      <c r="BR106" s="28">
        <v>3.1047934860000002</v>
      </c>
      <c r="BS106" s="28">
        <v>22.01149693</v>
      </c>
      <c r="BT106" s="28">
        <v>134.12882400000001</v>
      </c>
      <c r="BU106" s="28">
        <v>29.606068279999999</v>
      </c>
      <c r="BV106" s="28">
        <v>1.3760641790000001</v>
      </c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</row>
    <row r="107" spans="1:104" ht="15">
      <c r="A107" s="27" t="str">
        <f t="shared" si="0"/>
        <v>SB8BC_062320_pre</v>
      </c>
      <c r="B107" s="27" t="str">
        <f t="shared" si="1"/>
        <v>SB8BC_062320_pre</v>
      </c>
      <c r="C107" s="28" t="s">
        <v>70</v>
      </c>
      <c r="D107" s="28">
        <v>0.23899999999999999</v>
      </c>
      <c r="E107" s="27">
        <v>44005</v>
      </c>
      <c r="F107" s="27" t="str">
        <f t="shared" si="71"/>
        <v>6/23_pre</v>
      </c>
      <c r="G107" s="28" t="str">
        <f t="shared" si="62"/>
        <v>pre</v>
      </c>
      <c r="H107" s="27" t="str">
        <f t="shared" si="63"/>
        <v>6/23_pre</v>
      </c>
      <c r="I107" s="28" t="s">
        <v>148</v>
      </c>
      <c r="J107" s="28" t="s">
        <v>72</v>
      </c>
      <c r="K107" s="29"/>
      <c r="L107" s="28">
        <v>1</v>
      </c>
      <c r="M107" s="30">
        <v>83.09</v>
      </c>
      <c r="N107" s="29"/>
      <c r="O107" s="29">
        <v>44386</v>
      </c>
      <c r="P107" s="28">
        <v>1</v>
      </c>
      <c r="Q107" s="28" t="s">
        <v>97</v>
      </c>
      <c r="R107" s="28">
        <v>2</v>
      </c>
      <c r="S107" s="28" t="s">
        <v>115</v>
      </c>
      <c r="T107" s="28"/>
      <c r="U107" s="31" t="s">
        <v>128</v>
      </c>
      <c r="V107" s="32">
        <v>95</v>
      </c>
      <c r="Y107" s="28">
        <v>0</v>
      </c>
      <c r="Z107" s="28">
        <v>8</v>
      </c>
      <c r="AD107" s="28" t="s">
        <v>75</v>
      </c>
      <c r="AE107" s="28" t="s">
        <v>81</v>
      </c>
      <c r="AF107" s="49">
        <v>0.56597222222222221</v>
      </c>
      <c r="AG107" s="28">
        <v>22.5</v>
      </c>
      <c r="AH107" s="28">
        <v>9.3699999999999992</v>
      </c>
      <c r="AI107" s="28">
        <v>8.8800000000000008</v>
      </c>
      <c r="AJ107" s="28">
        <v>81.709999999999994</v>
      </c>
      <c r="AK107" s="28">
        <v>1.87</v>
      </c>
      <c r="AL107" s="28">
        <v>0.11</v>
      </c>
      <c r="AM107" s="28">
        <v>1.1659999999999999</v>
      </c>
      <c r="AN107" s="37"/>
      <c r="AO107" s="37"/>
      <c r="AP107" s="37"/>
      <c r="AQ107" s="37"/>
      <c r="AR107" s="37"/>
      <c r="AS107" s="37"/>
      <c r="AT107" s="37"/>
      <c r="AU107" s="37"/>
      <c r="AV107" s="37"/>
      <c r="AW107" s="36"/>
      <c r="AX107" s="37"/>
      <c r="AY107" s="37"/>
      <c r="AZ107" s="37"/>
      <c r="BA107" s="28"/>
      <c r="BB107" s="37"/>
      <c r="BC107" s="37"/>
      <c r="BD107" s="37"/>
      <c r="BE107" s="37"/>
      <c r="BF107" s="28">
        <v>0</v>
      </c>
      <c r="BG107" s="28">
        <v>2078</v>
      </c>
      <c r="BH107" s="28">
        <v>2212</v>
      </c>
      <c r="BI107" s="28">
        <v>2100</v>
      </c>
      <c r="BJ107" s="38">
        <f t="shared" si="65"/>
        <v>2129.200961062264</v>
      </c>
      <c r="BK107" s="39">
        <f t="shared" si="66"/>
        <v>42584.019221245282</v>
      </c>
      <c r="BL107" s="28">
        <v>1159</v>
      </c>
      <c r="BM107" s="28">
        <v>1192</v>
      </c>
      <c r="BN107" s="28">
        <v>1112</v>
      </c>
      <c r="BO107" s="38">
        <f t="shared" si="67"/>
        <v>1153.8645378030456</v>
      </c>
      <c r="BP107" s="38">
        <f t="shared" si="68"/>
        <v>23077.290756060909</v>
      </c>
      <c r="BQ107" s="38">
        <f t="shared" si="69"/>
        <v>54.19</v>
      </c>
      <c r="BR107" s="28">
        <v>5.9343888790000001</v>
      </c>
      <c r="BS107" s="28">
        <v>242.9701732</v>
      </c>
      <c r="BT107" s="28">
        <v>63.084217639999999</v>
      </c>
      <c r="BU107" s="28">
        <v>203.4487675</v>
      </c>
      <c r="BV107" s="28">
        <v>26.156916020000001</v>
      </c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</row>
    <row r="108" spans="1:104" ht="15">
      <c r="A108" s="27" t="str">
        <f t="shared" si="0"/>
        <v>filterblank_070621_control</v>
      </c>
      <c r="B108" s="27" t="str">
        <f t="shared" si="1"/>
        <v>filterblank_070621_control</v>
      </c>
      <c r="C108" s="28" t="s">
        <v>70</v>
      </c>
      <c r="D108" s="28">
        <f>0.121/5</f>
        <v>2.4199999999999999E-2</v>
      </c>
      <c r="E108" s="29">
        <v>44383</v>
      </c>
      <c r="F108" s="27"/>
      <c r="G108" s="28" t="str">
        <f t="shared" si="62"/>
        <v>control</v>
      </c>
      <c r="H108" s="27">
        <f t="shared" si="63"/>
        <v>0</v>
      </c>
      <c r="I108" s="28" t="s">
        <v>104</v>
      </c>
      <c r="J108" s="28" t="s">
        <v>105</v>
      </c>
      <c r="K108" s="29">
        <v>44383</v>
      </c>
      <c r="L108" s="28"/>
      <c r="M108" s="29"/>
      <c r="N108" s="29"/>
      <c r="O108" s="29">
        <v>44383</v>
      </c>
      <c r="P108" s="28">
        <v>0</v>
      </c>
      <c r="Q108" s="28" t="s">
        <v>106</v>
      </c>
      <c r="R108" s="28">
        <v>10</v>
      </c>
      <c r="S108" s="28" t="s">
        <v>115</v>
      </c>
      <c r="T108" s="28"/>
      <c r="U108" s="31" t="s">
        <v>105</v>
      </c>
      <c r="V108" s="32"/>
      <c r="Y108" s="28"/>
      <c r="AD108" s="28"/>
      <c r="AE108" s="28"/>
      <c r="AF108" s="49"/>
      <c r="AG108" s="28"/>
      <c r="AH108" s="28"/>
      <c r="AI108" s="28"/>
      <c r="AJ108" s="28"/>
      <c r="AK108" s="28"/>
      <c r="AL108" s="28"/>
      <c r="AM108" s="28"/>
      <c r="AN108" s="37"/>
      <c r="AO108" s="37"/>
      <c r="AP108" s="37"/>
      <c r="AQ108" s="37"/>
      <c r="AR108" s="37"/>
      <c r="AS108" s="37"/>
      <c r="AT108" s="37"/>
      <c r="AU108" s="37"/>
      <c r="AV108" s="37"/>
      <c r="AW108" s="36"/>
      <c r="AX108" s="37"/>
      <c r="AY108" s="37"/>
      <c r="AZ108" s="37"/>
      <c r="BA108" s="28"/>
      <c r="BB108" s="37"/>
      <c r="BC108" s="37"/>
      <c r="BD108" s="37"/>
      <c r="BE108" s="37"/>
      <c r="BF108" s="28"/>
      <c r="BG108" s="28"/>
      <c r="BH108" s="28"/>
      <c r="BI108" s="28"/>
      <c r="BJ108" s="38"/>
      <c r="BK108" s="28"/>
      <c r="BL108" s="28"/>
      <c r="BM108" s="28"/>
      <c r="BN108" s="28"/>
      <c r="BO108" s="38"/>
      <c r="BP108" s="38"/>
      <c r="BQ108" s="37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</row>
    <row r="109" spans="1:104" ht="15">
      <c r="A109" s="27" t="str">
        <f t="shared" si="0"/>
        <v>BC1W_071420_pre</v>
      </c>
      <c r="B109" s="27" t="str">
        <f t="shared" si="1"/>
        <v>BC1W_071420_pre</v>
      </c>
      <c r="C109" s="28" t="s">
        <v>70</v>
      </c>
      <c r="D109" s="28">
        <v>4.05</v>
      </c>
      <c r="E109" s="27">
        <v>44026</v>
      </c>
      <c r="F109" s="27" t="str">
        <f t="shared" ref="F109:F114" si="75">"7/14_"&amp;J109</f>
        <v>7/14_pre</v>
      </c>
      <c r="G109" s="28" t="str">
        <f t="shared" si="62"/>
        <v>pre</v>
      </c>
      <c r="H109" s="27" t="str">
        <f t="shared" si="63"/>
        <v>7/14_pre</v>
      </c>
      <c r="I109" s="28" t="s">
        <v>114</v>
      </c>
      <c r="J109" s="28" t="s">
        <v>72</v>
      </c>
      <c r="K109" s="29"/>
      <c r="L109" s="28">
        <v>1</v>
      </c>
      <c r="M109" s="48">
        <v>103.17</v>
      </c>
      <c r="N109" s="29"/>
      <c r="O109" s="29">
        <v>44358</v>
      </c>
      <c r="P109" s="28">
        <v>1</v>
      </c>
      <c r="Q109" s="28"/>
      <c r="R109" s="28">
        <v>2</v>
      </c>
      <c r="S109" s="28" t="s">
        <v>149</v>
      </c>
      <c r="T109" s="28"/>
      <c r="U109" s="31" t="s">
        <v>116</v>
      </c>
      <c r="V109" s="32">
        <v>116</v>
      </c>
      <c r="Y109" s="28">
        <v>0</v>
      </c>
      <c r="Z109" s="28">
        <v>1</v>
      </c>
      <c r="AD109" s="28" t="s">
        <v>80</v>
      </c>
      <c r="AE109" s="28" t="s">
        <v>117</v>
      </c>
      <c r="AF109" s="49">
        <v>0.3923611111111111</v>
      </c>
      <c r="AG109" s="28">
        <v>24.9</v>
      </c>
      <c r="AH109" s="28">
        <v>9.1999999999999993</v>
      </c>
      <c r="AI109" s="28">
        <v>6.23</v>
      </c>
      <c r="AJ109" s="28">
        <v>77.040000000000006</v>
      </c>
      <c r="AK109" s="28">
        <v>0.03</v>
      </c>
      <c r="AL109" s="28">
        <v>0.02</v>
      </c>
      <c r="AM109" s="28">
        <v>1.135</v>
      </c>
      <c r="AN109" s="37"/>
      <c r="AO109" s="37"/>
      <c r="AP109" s="37"/>
      <c r="AQ109" s="37"/>
      <c r="AR109" s="37"/>
      <c r="AS109" s="37"/>
      <c r="AT109" s="28"/>
      <c r="AU109" s="28"/>
      <c r="AV109" s="28"/>
      <c r="AW109" s="36">
        <v>0</v>
      </c>
      <c r="AX109" s="28">
        <v>5.7530999999999999</v>
      </c>
      <c r="AY109" s="28">
        <v>5.9428999999999998</v>
      </c>
      <c r="AZ109" s="28">
        <v>5.9101999999999997</v>
      </c>
      <c r="BA109" s="28">
        <f t="shared" ref="BA109:BA114" si="76">AVERAGE(AX109:AZ109)</f>
        <v>5.868733333333334</v>
      </c>
      <c r="BB109" s="28">
        <v>6.8864999999999998</v>
      </c>
      <c r="BC109" s="28">
        <v>7.2023999999999999</v>
      </c>
      <c r="BD109" s="28">
        <v>7.0529999999999999</v>
      </c>
      <c r="BE109" s="37">
        <f t="shared" ref="BE109:BE114" si="77">AVERAGE(BB109:BD109)</f>
        <v>7.0472999999999999</v>
      </c>
      <c r="BG109" s="46">
        <v>40054</v>
      </c>
      <c r="BH109" s="46">
        <v>40028</v>
      </c>
      <c r="BI109" s="46">
        <v>37810</v>
      </c>
      <c r="BJ109" s="38">
        <f t="shared" ref="BJ109:BJ114" si="78">GEOMEAN(BG109:BI109)</f>
        <v>39283.076010955876</v>
      </c>
      <c r="BK109" s="39">
        <f t="shared" ref="BK109:BK114" si="79">BJ109*20</f>
        <v>785661.52021911752</v>
      </c>
      <c r="BL109" s="28">
        <v>24606</v>
      </c>
      <c r="BM109" s="28">
        <v>24631</v>
      </c>
      <c r="BN109" s="28">
        <v>24206</v>
      </c>
      <c r="BO109" s="38">
        <f t="shared" ref="BO109:BO114" si="80">GEOMEAN(BL109:BN109)</f>
        <v>24480.222697396588</v>
      </c>
      <c r="BP109" s="38">
        <f t="shared" ref="BP109:BP114" si="81">BO109*20</f>
        <v>489604.45394793176</v>
      </c>
      <c r="BQ109" s="38">
        <f t="shared" ref="BQ109:BQ114" si="82">ROUND(100*BO109/BJ109, 2)</f>
        <v>62.32</v>
      </c>
      <c r="BR109" s="28">
        <v>3.741036356</v>
      </c>
      <c r="BS109" s="28">
        <v>5.5355145549999998</v>
      </c>
      <c r="BT109" s="28">
        <v>39.258302639999997</v>
      </c>
      <c r="BU109" s="28">
        <v>118.9571961</v>
      </c>
      <c r="BV109" s="28">
        <v>2.1695656410000002</v>
      </c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</row>
    <row r="110" spans="1:104" ht="15">
      <c r="A110" s="27" t="str">
        <f t="shared" si="0"/>
        <v>BC1F_071420_pre</v>
      </c>
      <c r="B110" s="27" t="str">
        <f t="shared" si="1"/>
        <v>BC1F_071420_pre</v>
      </c>
      <c r="C110" s="28" t="s">
        <v>70</v>
      </c>
      <c r="D110" s="28">
        <v>17.600000000000001</v>
      </c>
      <c r="E110" s="27">
        <v>44026</v>
      </c>
      <c r="F110" s="27" t="str">
        <f t="shared" si="75"/>
        <v>7/14_pre</v>
      </c>
      <c r="G110" s="28" t="str">
        <f t="shared" si="62"/>
        <v>pre</v>
      </c>
      <c r="H110" s="27" t="str">
        <f t="shared" si="63"/>
        <v>7/14_pre</v>
      </c>
      <c r="I110" s="28" t="s">
        <v>118</v>
      </c>
      <c r="J110" s="28" t="s">
        <v>72</v>
      </c>
      <c r="K110" s="29"/>
      <c r="L110" s="28">
        <v>1</v>
      </c>
      <c r="M110" s="48">
        <v>103.17</v>
      </c>
      <c r="N110" s="29"/>
      <c r="O110" s="29">
        <v>44407</v>
      </c>
      <c r="P110" s="28">
        <v>1</v>
      </c>
      <c r="Q110" s="28"/>
      <c r="R110" s="28">
        <v>2</v>
      </c>
      <c r="S110" s="28"/>
      <c r="T110" s="28"/>
      <c r="U110" s="31" t="s">
        <v>116</v>
      </c>
      <c r="V110" s="32">
        <v>116</v>
      </c>
      <c r="Y110" s="28">
        <v>0</v>
      </c>
      <c r="Z110" s="28">
        <v>1</v>
      </c>
      <c r="AD110" s="28" t="s">
        <v>75</v>
      </c>
      <c r="AE110" s="28" t="s">
        <v>85</v>
      </c>
      <c r="AF110" s="49">
        <v>0.38263888888888886</v>
      </c>
      <c r="AG110" s="28">
        <v>26.6</v>
      </c>
      <c r="AH110" s="28">
        <v>7.26</v>
      </c>
      <c r="AI110" s="28">
        <v>3.32</v>
      </c>
      <c r="AJ110" s="28">
        <v>106.5</v>
      </c>
      <c r="AK110" s="28">
        <v>0.03</v>
      </c>
      <c r="AL110" s="28">
        <v>0</v>
      </c>
      <c r="AM110" s="28">
        <v>1.5620000000000001</v>
      </c>
      <c r="AN110" s="37"/>
      <c r="AO110" s="37"/>
      <c r="AP110" s="37"/>
      <c r="AQ110" s="37"/>
      <c r="AR110" s="37"/>
      <c r="AS110" s="37"/>
      <c r="AT110" s="28"/>
      <c r="AU110" s="28">
        <v>2.1899999999999999E-2</v>
      </c>
      <c r="AV110" s="28">
        <v>2.0799999999999999E-2</v>
      </c>
      <c r="AW110" s="36">
        <f>AVERAGE(AT110:AV110)</f>
        <v>2.1350000000000001E-2</v>
      </c>
      <c r="AX110" s="28">
        <v>24.052</v>
      </c>
      <c r="AY110" s="28">
        <v>9.2626000000000008</v>
      </c>
      <c r="AZ110" s="28">
        <v>17.9603</v>
      </c>
      <c r="BA110" s="28">
        <f t="shared" si="76"/>
        <v>17.091633333333334</v>
      </c>
      <c r="BB110" s="28">
        <v>9.7439</v>
      </c>
      <c r="BC110" s="28">
        <v>9.5007000000000001</v>
      </c>
      <c r="BD110" s="28">
        <v>9.5368999999999993</v>
      </c>
      <c r="BE110" s="37">
        <f t="shared" si="77"/>
        <v>9.5938333333333325</v>
      </c>
      <c r="BG110" s="42">
        <v>46828</v>
      </c>
      <c r="BH110" s="28">
        <v>48068</v>
      </c>
      <c r="BI110" s="28">
        <v>45808</v>
      </c>
      <c r="BJ110" s="38">
        <f t="shared" si="78"/>
        <v>46892.242000756349</v>
      </c>
      <c r="BK110" s="39">
        <f t="shared" si="79"/>
        <v>937844.84001512697</v>
      </c>
      <c r="BL110" s="28">
        <v>30592</v>
      </c>
      <c r="BM110" s="28">
        <v>31197</v>
      </c>
      <c r="BN110" s="28">
        <v>30250</v>
      </c>
      <c r="BO110" s="38">
        <f t="shared" si="80"/>
        <v>30677.174790429264</v>
      </c>
      <c r="BP110" s="38">
        <f t="shared" si="81"/>
        <v>613543.49580858531</v>
      </c>
      <c r="BQ110" s="38">
        <f t="shared" si="82"/>
        <v>65.42</v>
      </c>
      <c r="BR110" s="28">
        <v>0.15624834000000001</v>
      </c>
      <c r="BS110" s="28">
        <v>4.2956986180000003</v>
      </c>
      <c r="BT110" s="28">
        <v>452.62626669999997</v>
      </c>
      <c r="BU110" s="28">
        <v>55.375359770000003</v>
      </c>
      <c r="BV110" s="28">
        <v>0</v>
      </c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</row>
    <row r="111" spans="1:104" ht="15">
      <c r="A111" s="27" t="str">
        <f t="shared" si="0"/>
        <v>BC2W_071420_pre</v>
      </c>
      <c r="B111" s="27" t="str">
        <f t="shared" si="1"/>
        <v>BC2W_071420_pre</v>
      </c>
      <c r="C111" s="28" t="s">
        <v>70</v>
      </c>
      <c r="D111" s="28">
        <v>2.0699999999999998</v>
      </c>
      <c r="E111" s="27">
        <v>44026</v>
      </c>
      <c r="F111" s="27" t="str">
        <f t="shared" si="75"/>
        <v>7/14_pre</v>
      </c>
      <c r="G111" s="28" t="str">
        <f t="shared" si="62"/>
        <v>pre</v>
      </c>
      <c r="H111" s="27" t="str">
        <f t="shared" si="63"/>
        <v>7/14_pre</v>
      </c>
      <c r="I111" s="28" t="s">
        <v>119</v>
      </c>
      <c r="J111" s="28" t="s">
        <v>72</v>
      </c>
      <c r="K111" s="29"/>
      <c r="L111" s="28">
        <v>1</v>
      </c>
      <c r="M111" s="48">
        <v>103.17</v>
      </c>
      <c r="N111" s="29"/>
      <c r="O111" s="29">
        <v>44407</v>
      </c>
      <c r="P111" s="28">
        <v>1</v>
      </c>
      <c r="Q111" s="28"/>
      <c r="R111" s="28">
        <v>2</v>
      </c>
      <c r="S111" s="28"/>
      <c r="T111" s="28"/>
      <c r="U111" s="31" t="s">
        <v>116</v>
      </c>
      <c r="V111" s="32">
        <v>116</v>
      </c>
      <c r="Y111" s="28">
        <v>0</v>
      </c>
      <c r="Z111" s="28">
        <v>2</v>
      </c>
      <c r="AD111" s="28" t="s">
        <v>80</v>
      </c>
      <c r="AE111" s="28" t="s">
        <v>117</v>
      </c>
      <c r="AF111" s="49">
        <v>0.39930555555555558</v>
      </c>
      <c r="AG111" s="28">
        <v>23.1</v>
      </c>
      <c r="AH111" s="28">
        <v>9.15</v>
      </c>
      <c r="AI111" s="28">
        <v>7.84</v>
      </c>
      <c r="AJ111" s="28">
        <v>85.98</v>
      </c>
      <c r="AK111" s="28">
        <v>0.1</v>
      </c>
      <c r="AL111" s="28">
        <v>0.1</v>
      </c>
      <c r="AM111" s="28">
        <v>1.1839999999999999</v>
      </c>
      <c r="AN111" s="37"/>
      <c r="AO111" s="37"/>
      <c r="AP111" s="37"/>
      <c r="AQ111" s="37"/>
      <c r="AR111" s="37"/>
      <c r="AS111" s="37"/>
      <c r="AT111" s="28"/>
      <c r="AU111" s="28"/>
      <c r="AV111" s="28"/>
      <c r="AW111" s="36">
        <v>0</v>
      </c>
      <c r="AX111" s="28">
        <v>7.4288999999999996</v>
      </c>
      <c r="AY111" s="28">
        <v>8.0800999999999998</v>
      </c>
      <c r="AZ111" s="28">
        <v>7.9501999999999997</v>
      </c>
      <c r="BA111" s="28">
        <f t="shared" si="76"/>
        <v>7.8197333333333328</v>
      </c>
      <c r="BB111" s="28">
        <v>7.2915999999999999</v>
      </c>
      <c r="BC111" s="28">
        <v>7.7788000000000004</v>
      </c>
      <c r="BD111" s="28">
        <v>7.4184000000000001</v>
      </c>
      <c r="BE111" s="37">
        <f t="shared" si="77"/>
        <v>7.4962666666666662</v>
      </c>
      <c r="BG111" s="28">
        <v>14939</v>
      </c>
      <c r="BH111" s="28">
        <v>15374</v>
      </c>
      <c r="BI111" s="28">
        <v>14658</v>
      </c>
      <c r="BJ111" s="38">
        <f t="shared" si="78"/>
        <v>14987.448615094036</v>
      </c>
      <c r="BK111" s="39">
        <f t="shared" si="79"/>
        <v>299748.97230188071</v>
      </c>
      <c r="BL111" s="28">
        <v>8516</v>
      </c>
      <c r="BM111" s="28">
        <v>8623</v>
      </c>
      <c r="BN111" s="28">
        <v>8542</v>
      </c>
      <c r="BO111" s="38">
        <f t="shared" si="80"/>
        <v>8560.212293370927</v>
      </c>
      <c r="BP111" s="38">
        <f t="shared" si="81"/>
        <v>171204.24586741853</v>
      </c>
      <c r="BQ111" s="38">
        <f t="shared" si="82"/>
        <v>57.12</v>
      </c>
      <c r="BR111" s="28">
        <v>0.37568041099999999</v>
      </c>
      <c r="BS111" s="28">
        <v>14.31966033</v>
      </c>
      <c r="BT111" s="28">
        <v>41.196336969999997</v>
      </c>
      <c r="BU111" s="28">
        <v>56.681236290000001</v>
      </c>
      <c r="BV111" s="28">
        <v>1.825184017</v>
      </c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</row>
    <row r="112" spans="1:104" ht="15">
      <c r="A112" s="27" t="str">
        <f t="shared" si="0"/>
        <v>BC3W_071420_pre</v>
      </c>
      <c r="B112" s="27" t="str">
        <f t="shared" si="1"/>
        <v>BC3W_071420_pre</v>
      </c>
      <c r="C112" s="28" t="s">
        <v>70</v>
      </c>
      <c r="D112" s="28">
        <v>3.92</v>
      </c>
      <c r="E112" s="27">
        <v>44026</v>
      </c>
      <c r="F112" s="27" t="str">
        <f t="shared" si="75"/>
        <v>7/14_pre</v>
      </c>
      <c r="G112" s="28" t="str">
        <f t="shared" si="62"/>
        <v>pre</v>
      </c>
      <c r="H112" s="27" t="str">
        <f t="shared" si="63"/>
        <v>7/14_pre</v>
      </c>
      <c r="I112" s="28" t="s">
        <v>121</v>
      </c>
      <c r="J112" s="28" t="s">
        <v>72</v>
      </c>
      <c r="K112" s="29"/>
      <c r="L112" s="28">
        <v>1</v>
      </c>
      <c r="M112" s="48">
        <v>103.17</v>
      </c>
      <c r="N112" s="29"/>
      <c r="O112" s="29">
        <v>44358</v>
      </c>
      <c r="P112" s="28">
        <v>1</v>
      </c>
      <c r="Q112" s="28" t="s">
        <v>79</v>
      </c>
      <c r="R112" s="28">
        <v>2</v>
      </c>
      <c r="S112" s="28" t="s">
        <v>149</v>
      </c>
      <c r="T112" s="28"/>
      <c r="U112" s="31" t="s">
        <v>116</v>
      </c>
      <c r="V112" s="32">
        <v>116</v>
      </c>
      <c r="Y112" s="28">
        <v>0</v>
      </c>
      <c r="Z112" s="28">
        <v>3</v>
      </c>
      <c r="AD112" s="28" t="s">
        <v>80</v>
      </c>
      <c r="AE112" s="28" t="s">
        <v>117</v>
      </c>
      <c r="AF112" s="49">
        <v>0.40763888888888888</v>
      </c>
      <c r="AG112" s="28">
        <v>39.4</v>
      </c>
      <c r="AH112" s="28">
        <v>8.89</v>
      </c>
      <c r="AI112" s="28">
        <v>5.76</v>
      </c>
      <c r="AJ112" s="28">
        <v>86.67</v>
      </c>
      <c r="AK112" s="28">
        <v>0.13</v>
      </c>
      <c r="AL112" s="28">
        <v>0.06</v>
      </c>
      <c r="AM112" s="28">
        <v>1.3740000000000001</v>
      </c>
      <c r="AN112" s="37"/>
      <c r="AO112" s="37"/>
      <c r="AP112" s="37"/>
      <c r="AQ112" s="37"/>
      <c r="AR112" s="37"/>
      <c r="AS112" s="37"/>
      <c r="AT112" s="28"/>
      <c r="AU112" s="28"/>
      <c r="AV112" s="28"/>
      <c r="AW112" s="36">
        <v>0</v>
      </c>
      <c r="AX112" s="28">
        <v>7.7526999999999999</v>
      </c>
      <c r="AY112" s="28">
        <v>8.0831</v>
      </c>
      <c r="AZ112" s="28">
        <v>7.5507</v>
      </c>
      <c r="BA112" s="28">
        <f t="shared" si="76"/>
        <v>7.7954999999999997</v>
      </c>
      <c r="BB112" s="28">
        <v>7.0115999999999996</v>
      </c>
      <c r="BC112" s="28">
        <v>7.2161999999999997</v>
      </c>
      <c r="BD112" s="28">
        <v>7.0750000000000002</v>
      </c>
      <c r="BE112" s="37">
        <f t="shared" si="77"/>
        <v>7.1009333333333329</v>
      </c>
      <c r="BG112" s="28">
        <v>20576</v>
      </c>
      <c r="BH112" s="28">
        <v>20701</v>
      </c>
      <c r="BI112" s="28">
        <v>21240</v>
      </c>
      <c r="BJ112" s="38">
        <f t="shared" si="78"/>
        <v>20837.019412786023</v>
      </c>
      <c r="BK112" s="39">
        <f t="shared" si="79"/>
        <v>416740.38825572049</v>
      </c>
      <c r="BL112" s="28">
        <v>11754</v>
      </c>
      <c r="BM112" s="28">
        <v>11730</v>
      </c>
      <c r="BN112" s="28">
        <v>11633</v>
      </c>
      <c r="BO112" s="38">
        <f t="shared" si="80"/>
        <v>11705.549581621091</v>
      </c>
      <c r="BP112" s="38">
        <f t="shared" si="81"/>
        <v>234110.99163242182</v>
      </c>
      <c r="BQ112" s="38">
        <f t="shared" si="82"/>
        <v>56.18</v>
      </c>
      <c r="BR112" s="28">
        <v>0.85298038600000003</v>
      </c>
      <c r="BS112" s="28">
        <v>23.579585689999998</v>
      </c>
      <c r="BT112" s="28">
        <v>35.148346349999997</v>
      </c>
      <c r="BU112" s="28">
        <v>79.306167149999993</v>
      </c>
      <c r="BV112" s="28">
        <v>5.7348792509999997</v>
      </c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</row>
    <row r="113" spans="1:104" ht="15">
      <c r="A113" s="27" t="str">
        <f t="shared" si="0"/>
        <v>BC3F_071420_pre</v>
      </c>
      <c r="B113" s="27" t="str">
        <f t="shared" si="1"/>
        <v>BC3F_071420_pre</v>
      </c>
      <c r="C113" s="28" t="s">
        <v>70</v>
      </c>
      <c r="D113" s="28">
        <v>3.45</v>
      </c>
      <c r="E113" s="27">
        <v>44026</v>
      </c>
      <c r="F113" s="27" t="str">
        <f t="shared" si="75"/>
        <v>7/14_pre</v>
      </c>
      <c r="G113" s="28" t="str">
        <f t="shared" si="62"/>
        <v>pre</v>
      </c>
      <c r="H113" s="27" t="str">
        <f t="shared" si="63"/>
        <v>7/14_pre</v>
      </c>
      <c r="I113" s="28" t="s">
        <v>123</v>
      </c>
      <c r="J113" s="28" t="s">
        <v>72</v>
      </c>
      <c r="K113" s="29"/>
      <c r="L113" s="28">
        <v>1</v>
      </c>
      <c r="M113" s="48">
        <v>103.17</v>
      </c>
      <c r="N113" s="29"/>
      <c r="O113" s="29">
        <v>44407</v>
      </c>
      <c r="P113" s="28">
        <v>1</v>
      </c>
      <c r="Q113" s="28" t="s">
        <v>150</v>
      </c>
      <c r="R113" s="28">
        <v>2</v>
      </c>
      <c r="S113" s="28"/>
      <c r="T113" s="28"/>
      <c r="U113" s="31" t="s">
        <v>116</v>
      </c>
      <c r="V113" s="32">
        <v>116</v>
      </c>
      <c r="Y113" s="28">
        <v>0</v>
      </c>
      <c r="Z113" s="28">
        <v>3</v>
      </c>
      <c r="AD113" s="28" t="s">
        <v>75</v>
      </c>
      <c r="AE113" s="28" t="s">
        <v>85</v>
      </c>
      <c r="AF113" s="49">
        <v>0.41458333333333336</v>
      </c>
      <c r="AG113" s="28">
        <v>23.3</v>
      </c>
      <c r="AH113" s="28">
        <v>9.32</v>
      </c>
      <c r="AI113" s="28">
        <v>8.48</v>
      </c>
      <c r="AJ113" s="28">
        <v>76.319999999999993</v>
      </c>
      <c r="AK113" s="28">
        <v>0.96</v>
      </c>
      <c r="AL113" s="28">
        <v>0.22</v>
      </c>
      <c r="AM113" s="28">
        <v>1.206</v>
      </c>
      <c r="AN113" s="37"/>
      <c r="AO113" s="37"/>
      <c r="AP113" s="37"/>
      <c r="AQ113" s="37"/>
      <c r="AR113" s="37"/>
      <c r="AS113" s="37"/>
      <c r="AT113" s="28"/>
      <c r="AU113" s="28"/>
      <c r="AV113" s="28"/>
      <c r="AW113" s="36">
        <v>0</v>
      </c>
      <c r="AX113" s="28">
        <v>7.1821000000000002</v>
      </c>
      <c r="AY113" s="28">
        <v>7.3319999999999999</v>
      </c>
      <c r="AZ113" s="28">
        <v>7.2310999999999996</v>
      </c>
      <c r="BA113" s="28">
        <f t="shared" si="76"/>
        <v>7.2483999999999993</v>
      </c>
      <c r="BB113" s="28">
        <v>6.5090000000000003</v>
      </c>
      <c r="BC113" s="28">
        <v>6.5450999999999997</v>
      </c>
      <c r="BD113" s="28">
        <v>6.5381999999999998</v>
      </c>
      <c r="BE113" s="37">
        <f t="shared" si="77"/>
        <v>6.5307666666666675</v>
      </c>
      <c r="BG113" s="28">
        <v>7478</v>
      </c>
      <c r="BH113" s="28">
        <v>7404</v>
      </c>
      <c r="BI113" s="28">
        <v>7428</v>
      </c>
      <c r="BJ113" s="38">
        <f t="shared" si="78"/>
        <v>7436.6028490061162</v>
      </c>
      <c r="BK113" s="39">
        <f t="shared" si="79"/>
        <v>148732.05698012232</v>
      </c>
      <c r="BL113" s="28">
        <v>5625</v>
      </c>
      <c r="BM113" s="28">
        <v>6642</v>
      </c>
      <c r="BN113" s="28">
        <v>6959</v>
      </c>
      <c r="BO113" s="38">
        <f t="shared" si="80"/>
        <v>6382.4792494778976</v>
      </c>
      <c r="BP113" s="38">
        <f t="shared" si="81"/>
        <v>127649.58498955794</v>
      </c>
      <c r="BQ113" s="38">
        <f t="shared" si="82"/>
        <v>85.83</v>
      </c>
      <c r="BR113" s="28">
        <v>5.2938275E-2</v>
      </c>
      <c r="BS113" s="28">
        <v>10.40890119</v>
      </c>
      <c r="BT113" s="28">
        <v>18.16471336</v>
      </c>
      <c r="BU113" s="28">
        <v>62.507231849999997</v>
      </c>
      <c r="BV113" s="28">
        <v>0.17628524500000001</v>
      </c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</row>
    <row r="114" spans="1:104" ht="15">
      <c r="A114" s="27" t="str">
        <f t="shared" si="0"/>
        <v>BC4W_071420_pre</v>
      </c>
      <c r="B114" s="27" t="str">
        <f t="shared" si="1"/>
        <v>BC4W_071420_pre</v>
      </c>
      <c r="C114" s="28" t="s">
        <v>70</v>
      </c>
      <c r="D114" s="28">
        <v>3.63</v>
      </c>
      <c r="E114" s="27">
        <v>44026</v>
      </c>
      <c r="F114" s="27" t="str">
        <f t="shared" si="75"/>
        <v>7/14_pre</v>
      </c>
      <c r="G114" s="28" t="str">
        <f t="shared" si="62"/>
        <v>pre</v>
      </c>
      <c r="H114" s="27" t="str">
        <f t="shared" si="63"/>
        <v>7/14_pre</v>
      </c>
      <c r="I114" s="28" t="s">
        <v>125</v>
      </c>
      <c r="J114" s="28" t="s">
        <v>72</v>
      </c>
      <c r="K114" s="29"/>
      <c r="L114" s="28">
        <v>1</v>
      </c>
      <c r="M114" s="48">
        <v>103.17</v>
      </c>
      <c r="N114" s="29"/>
      <c r="O114" s="29">
        <v>44358</v>
      </c>
      <c r="P114" s="28">
        <v>1</v>
      </c>
      <c r="Q114" s="28"/>
      <c r="R114" s="28">
        <v>2</v>
      </c>
      <c r="S114" s="28" t="s">
        <v>149</v>
      </c>
      <c r="T114" s="28"/>
      <c r="U114" s="31" t="s">
        <v>116</v>
      </c>
      <c r="V114" s="32">
        <v>116</v>
      </c>
      <c r="Y114" s="28">
        <v>0</v>
      </c>
      <c r="Z114" s="28">
        <v>4</v>
      </c>
      <c r="AD114" s="28" t="s">
        <v>80</v>
      </c>
      <c r="AE114" s="28" t="s">
        <v>117</v>
      </c>
      <c r="AF114" s="49">
        <v>0.42152777777777778</v>
      </c>
      <c r="AG114" s="28">
        <v>33.6</v>
      </c>
      <c r="AH114" s="28">
        <v>8.9499999999999993</v>
      </c>
      <c r="AI114" s="28">
        <v>6.86</v>
      </c>
      <c r="AJ114" s="28">
        <v>104.4</v>
      </c>
      <c r="AK114" s="28">
        <v>0.16</v>
      </c>
      <c r="AL114" s="28">
        <v>0.03</v>
      </c>
      <c r="AM114" s="28">
        <v>1.1859999999999999</v>
      </c>
      <c r="AN114" s="37"/>
      <c r="AO114" s="37"/>
      <c r="AP114" s="37"/>
      <c r="AQ114" s="37"/>
      <c r="AR114" s="37"/>
      <c r="AS114" s="37"/>
      <c r="AT114" s="28"/>
      <c r="AU114" s="28"/>
      <c r="AV114" s="28"/>
      <c r="AW114" s="36">
        <v>0</v>
      </c>
      <c r="AX114" s="28">
        <v>7.6361999999999997</v>
      </c>
      <c r="AY114" s="28">
        <v>7.3719000000000001</v>
      </c>
      <c r="AZ114" s="28">
        <v>7.5304000000000002</v>
      </c>
      <c r="BA114" s="28">
        <f t="shared" si="76"/>
        <v>7.512833333333333</v>
      </c>
      <c r="BB114" s="28">
        <v>7.0750000000000002</v>
      </c>
      <c r="BC114" s="28">
        <v>7.0191999999999997</v>
      </c>
      <c r="BD114" s="28">
        <v>7.1471</v>
      </c>
      <c r="BE114" s="37">
        <f t="shared" si="77"/>
        <v>7.0804333333333345</v>
      </c>
      <c r="BG114" s="28">
        <v>35155</v>
      </c>
      <c r="BH114" s="28">
        <v>37036</v>
      </c>
      <c r="BI114" s="28">
        <v>35887</v>
      </c>
      <c r="BJ114" s="38">
        <f t="shared" si="78"/>
        <v>36017.711144794775</v>
      </c>
      <c r="BK114" s="39">
        <f t="shared" si="79"/>
        <v>720354.22289589548</v>
      </c>
      <c r="BL114" s="28">
        <v>24079</v>
      </c>
      <c r="BM114" s="28">
        <v>24156</v>
      </c>
      <c r="BN114" s="28">
        <v>23815</v>
      </c>
      <c r="BO114" s="38">
        <f t="shared" si="80"/>
        <v>24016.22172765687</v>
      </c>
      <c r="BP114" s="38">
        <f t="shared" si="81"/>
        <v>480324.4345531374</v>
      </c>
      <c r="BQ114" s="38">
        <f t="shared" si="82"/>
        <v>66.680000000000007</v>
      </c>
      <c r="BR114" s="28">
        <v>0.44484236799999999</v>
      </c>
      <c r="BS114" s="28">
        <v>16.099143080000001</v>
      </c>
      <c r="BT114" s="28">
        <v>35.598297930000001</v>
      </c>
      <c r="BU114" s="28">
        <v>106.75445910000001</v>
      </c>
      <c r="BV114" s="28">
        <v>7.7051846680000002</v>
      </c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</row>
    <row r="115" spans="1:104" ht="15">
      <c r="A115" s="27" t="str">
        <f t="shared" si="0"/>
        <v>filterblank_061121_control</v>
      </c>
      <c r="B115" s="27" t="str">
        <f t="shared" si="1"/>
        <v>filterblank_061121_control</v>
      </c>
      <c r="C115" s="28" t="s">
        <v>70</v>
      </c>
      <c r="D115" s="28" t="s">
        <v>86</v>
      </c>
      <c r="E115" s="27">
        <v>44358</v>
      </c>
      <c r="F115" s="27"/>
      <c r="G115" s="28" t="str">
        <f t="shared" si="62"/>
        <v>control</v>
      </c>
      <c r="H115" s="27">
        <f t="shared" si="63"/>
        <v>0</v>
      </c>
      <c r="I115" s="28" t="s">
        <v>104</v>
      </c>
      <c r="J115" s="28" t="s">
        <v>105</v>
      </c>
      <c r="K115" s="27">
        <v>44358</v>
      </c>
      <c r="L115" s="28"/>
      <c r="M115" s="29"/>
      <c r="N115" s="29"/>
      <c r="O115" s="29">
        <v>44358</v>
      </c>
      <c r="P115" s="28">
        <v>0</v>
      </c>
      <c r="Q115" s="28"/>
      <c r="R115" s="28">
        <v>10</v>
      </c>
      <c r="S115" s="28" t="s">
        <v>149</v>
      </c>
      <c r="T115" s="28"/>
      <c r="U115" s="31" t="s">
        <v>105</v>
      </c>
      <c r="V115" s="32"/>
      <c r="Y115" s="28">
        <v>0</v>
      </c>
      <c r="AD115" s="28"/>
      <c r="AE115" s="28"/>
      <c r="AF115" s="49"/>
      <c r="AG115" s="28"/>
      <c r="AH115" s="28"/>
      <c r="AI115" s="28"/>
      <c r="AJ115" s="28"/>
      <c r="AK115" s="28"/>
      <c r="AL115" s="28"/>
      <c r="AM115" s="28"/>
      <c r="AN115" s="37"/>
      <c r="AO115" s="37"/>
      <c r="AP115" s="37"/>
      <c r="AQ115" s="37"/>
      <c r="AR115" s="37"/>
      <c r="AS115" s="37"/>
      <c r="AT115" s="28"/>
      <c r="AU115" s="28"/>
      <c r="AV115" s="28"/>
      <c r="AW115" s="36"/>
      <c r="AX115" s="28"/>
      <c r="AY115" s="28"/>
      <c r="AZ115" s="28"/>
      <c r="BA115" s="28"/>
      <c r="BB115" s="28"/>
      <c r="BC115" s="28"/>
      <c r="BD115" s="28"/>
      <c r="BE115" s="37"/>
      <c r="BG115" s="28"/>
      <c r="BH115" s="28"/>
      <c r="BI115" s="28"/>
      <c r="BJ115" s="38"/>
      <c r="BK115" s="28"/>
      <c r="BL115" s="28"/>
      <c r="BM115" s="28"/>
      <c r="BN115" s="28"/>
      <c r="BO115" s="38"/>
      <c r="BP115" s="38"/>
      <c r="BQ115" s="37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</row>
    <row r="116" spans="1:104" ht="15">
      <c r="A116" s="27" t="str">
        <f t="shared" si="0"/>
        <v>BC4F_071420_pre</v>
      </c>
      <c r="B116" s="27" t="str">
        <f t="shared" si="1"/>
        <v>BC4F_071420_pre</v>
      </c>
      <c r="C116" s="28" t="s">
        <v>70</v>
      </c>
      <c r="D116" s="28">
        <v>6.71</v>
      </c>
      <c r="E116" s="27">
        <v>44026</v>
      </c>
      <c r="F116" s="27" t="str">
        <f t="shared" ref="F116:F128" si="83">"7/14_"&amp;J116</f>
        <v>7/14_pre</v>
      </c>
      <c r="G116" s="28" t="str">
        <f t="shared" si="62"/>
        <v>pre</v>
      </c>
      <c r="H116" s="27" t="str">
        <f t="shared" si="63"/>
        <v>7/14_pre</v>
      </c>
      <c r="I116" s="28" t="s">
        <v>126</v>
      </c>
      <c r="J116" s="28" t="s">
        <v>72</v>
      </c>
      <c r="K116" s="29"/>
      <c r="L116" s="28">
        <v>1</v>
      </c>
      <c r="M116" s="48">
        <v>103.17</v>
      </c>
      <c r="N116" s="29"/>
      <c r="O116" s="29">
        <v>44407</v>
      </c>
      <c r="P116" s="28">
        <v>1</v>
      </c>
      <c r="Q116" s="28"/>
      <c r="R116" s="28">
        <v>2</v>
      </c>
      <c r="S116" s="28"/>
      <c r="T116" s="28"/>
      <c r="U116" s="31" t="s">
        <v>116</v>
      </c>
      <c r="V116" s="32">
        <v>116</v>
      </c>
      <c r="Y116" s="28">
        <v>0</v>
      </c>
      <c r="Z116" s="28">
        <v>4</v>
      </c>
      <c r="AD116" s="28" t="s">
        <v>75</v>
      </c>
      <c r="AE116" s="28" t="s">
        <v>85</v>
      </c>
      <c r="AF116" s="49">
        <v>0.4284722222222222</v>
      </c>
      <c r="AG116" s="28">
        <v>23.8</v>
      </c>
      <c r="AH116" s="28">
        <v>9.19</v>
      </c>
      <c r="AI116" s="28">
        <v>8.18</v>
      </c>
      <c r="AJ116" s="28">
        <v>84.71</v>
      </c>
      <c r="AK116" s="28">
        <v>1.01</v>
      </c>
      <c r="AL116" s="28">
        <v>0.03</v>
      </c>
      <c r="AM116" s="28">
        <v>1.3280000000000001</v>
      </c>
      <c r="AN116" s="37"/>
      <c r="AO116" s="37"/>
      <c r="AP116" s="37"/>
      <c r="AQ116" s="37"/>
      <c r="AR116" s="37"/>
      <c r="AS116" s="37"/>
      <c r="AT116" s="28"/>
      <c r="AU116" s="28"/>
      <c r="AV116" s="28"/>
      <c r="AW116" s="36">
        <v>0</v>
      </c>
      <c r="AX116" s="28">
        <v>9.6242999999999999</v>
      </c>
      <c r="AY116" s="28">
        <v>8.1898999999999997</v>
      </c>
      <c r="AZ116" s="28">
        <v>7.7862999999999998</v>
      </c>
      <c r="BA116" s="28">
        <f t="shared" ref="BA116:BA121" si="84">AVERAGE(AX116:AZ116)</f>
        <v>8.5335000000000001</v>
      </c>
      <c r="BB116" s="28">
        <v>7.3086000000000002</v>
      </c>
      <c r="BC116" s="28">
        <v>7.2853000000000003</v>
      </c>
      <c r="BD116" s="28">
        <v>7.3912000000000004</v>
      </c>
      <c r="BE116" s="37">
        <f t="shared" ref="BE116:BE138" si="85">AVERAGE(BB116:BD116)</f>
        <v>7.3283666666666676</v>
      </c>
      <c r="BG116" s="28">
        <v>24347</v>
      </c>
      <c r="BH116" s="28">
        <v>25661</v>
      </c>
      <c r="BI116" s="28">
        <v>26282</v>
      </c>
      <c r="BJ116" s="38">
        <f t="shared" ref="BJ116:BJ138" si="86">GEOMEAN(BG116:BI116)</f>
        <v>25417.08928161746</v>
      </c>
      <c r="BK116" s="39">
        <f t="shared" ref="BK116:BK138" si="87">BJ116*20</f>
        <v>508341.7856323492</v>
      </c>
      <c r="BL116" s="28">
        <v>6312</v>
      </c>
      <c r="BM116" s="28">
        <v>6024</v>
      </c>
      <c r="BN116" s="28">
        <v>5719</v>
      </c>
      <c r="BO116" s="38">
        <f t="shared" ref="BO116:BO138" si="88">GEOMEAN(BL116:BN116)</f>
        <v>6013.4543249724538</v>
      </c>
      <c r="BP116" s="38">
        <f t="shared" ref="BP116:BP138" si="89">BO116*20</f>
        <v>120269.08649944907</v>
      </c>
      <c r="BQ116" s="38">
        <f t="shared" ref="BQ116:BQ138" si="90">ROUND(100*BO116/BJ116, 2)</f>
        <v>23.66</v>
      </c>
      <c r="BR116" s="28">
        <v>1.696622039</v>
      </c>
      <c r="BS116" s="28">
        <v>10.5477662</v>
      </c>
      <c r="BT116" s="28">
        <v>21.521031799999999</v>
      </c>
      <c r="BU116" s="28">
        <v>110.91668730000001</v>
      </c>
      <c r="BV116" s="28">
        <v>0.30839703600000001</v>
      </c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</row>
    <row r="117" spans="1:104" ht="15">
      <c r="A117" s="27" t="str">
        <f t="shared" si="0"/>
        <v>SBGF_071420_pre</v>
      </c>
      <c r="B117" s="27" t="str">
        <f t="shared" si="1"/>
        <v>SBGF_071420_pre</v>
      </c>
      <c r="C117" s="28" t="s">
        <v>70</v>
      </c>
      <c r="D117" s="28">
        <v>1.62</v>
      </c>
      <c r="E117" s="27">
        <v>44026</v>
      </c>
      <c r="F117" s="27" t="str">
        <f t="shared" si="83"/>
        <v>7/14_pre</v>
      </c>
      <c r="G117" s="28" t="str">
        <f t="shared" si="62"/>
        <v>pre</v>
      </c>
      <c r="H117" s="27" t="str">
        <f t="shared" si="63"/>
        <v>7/14_pre</v>
      </c>
      <c r="I117" s="28" t="s">
        <v>127</v>
      </c>
      <c r="J117" s="28" t="s">
        <v>72</v>
      </c>
      <c r="K117" s="29"/>
      <c r="L117" s="28">
        <v>1</v>
      </c>
      <c r="M117" s="48">
        <v>104.09</v>
      </c>
      <c r="N117" s="29"/>
      <c r="O117" s="29">
        <v>44413</v>
      </c>
      <c r="P117" s="28">
        <v>1</v>
      </c>
      <c r="Q117" s="28" t="s">
        <v>97</v>
      </c>
      <c r="R117" s="28">
        <v>2</v>
      </c>
      <c r="S117" s="28"/>
      <c r="T117" s="28"/>
      <c r="U117" s="31" t="s">
        <v>128</v>
      </c>
      <c r="V117" s="32">
        <v>116</v>
      </c>
      <c r="Y117" s="28">
        <v>0</v>
      </c>
      <c r="Z117" s="28" t="s">
        <v>129</v>
      </c>
      <c r="AD117" s="28" t="s">
        <v>75</v>
      </c>
      <c r="AE117" s="28" t="s">
        <v>85</v>
      </c>
      <c r="AF117" s="49">
        <v>0.51180555555555551</v>
      </c>
      <c r="AG117" s="28">
        <v>15.1</v>
      </c>
      <c r="AH117" s="28">
        <v>8.0299999999999994</v>
      </c>
      <c r="AI117" s="28">
        <v>3.69</v>
      </c>
      <c r="AJ117" s="28">
        <v>96.76</v>
      </c>
      <c r="AK117" s="28">
        <v>0.01</v>
      </c>
      <c r="AL117" s="28">
        <v>0.01</v>
      </c>
      <c r="AM117" s="28">
        <v>0.60499999999999998</v>
      </c>
      <c r="AN117" s="37"/>
      <c r="AO117" s="37"/>
      <c r="AP117" s="37"/>
      <c r="AQ117" s="37"/>
      <c r="AR117" s="37"/>
      <c r="AS117" s="37"/>
      <c r="AT117" s="28"/>
      <c r="AU117" s="28"/>
      <c r="AV117" s="28"/>
      <c r="AW117" s="36">
        <v>0</v>
      </c>
      <c r="AX117" s="28"/>
      <c r="AY117" s="28"/>
      <c r="AZ117" s="28">
        <v>6.9800000000000001E-2</v>
      </c>
      <c r="BA117" s="28">
        <f t="shared" si="84"/>
        <v>6.9800000000000001E-2</v>
      </c>
      <c r="BB117" s="28">
        <v>1.6567000000000001</v>
      </c>
      <c r="BC117" s="28">
        <v>1.5496000000000001</v>
      </c>
      <c r="BD117" s="28">
        <v>1.5705</v>
      </c>
      <c r="BE117" s="37">
        <f t="shared" si="85"/>
        <v>1.5922666666666665</v>
      </c>
      <c r="BG117" s="28">
        <v>3976</v>
      </c>
      <c r="BH117" s="28">
        <v>3823</v>
      </c>
      <c r="BI117" s="28">
        <v>4007</v>
      </c>
      <c r="BJ117" s="38">
        <f t="shared" si="86"/>
        <v>3934.5041288453613</v>
      </c>
      <c r="BK117" s="39">
        <f t="shared" si="87"/>
        <v>78690.082576907225</v>
      </c>
      <c r="BL117" s="28">
        <v>3105</v>
      </c>
      <c r="BM117" s="28">
        <v>3215</v>
      </c>
      <c r="BN117" s="28">
        <v>3168</v>
      </c>
      <c r="BO117" s="38">
        <f t="shared" si="88"/>
        <v>3162.3450253438468</v>
      </c>
      <c r="BP117" s="38">
        <f t="shared" si="89"/>
        <v>63246.900506876933</v>
      </c>
      <c r="BQ117" s="38">
        <f t="shared" si="90"/>
        <v>80.37</v>
      </c>
      <c r="BR117" s="28">
        <v>3.5008725999999997E-2</v>
      </c>
      <c r="BS117" s="28">
        <v>7.1899060309999996</v>
      </c>
      <c r="BT117" s="28">
        <v>103.5274778</v>
      </c>
      <c r="BU117" s="28">
        <v>52.89793289</v>
      </c>
      <c r="BV117" s="28">
        <v>4.9780955000000002E-2</v>
      </c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</row>
    <row r="118" spans="1:104" ht="15">
      <c r="A118" s="27" t="str">
        <f t="shared" si="0"/>
        <v>SB1W_071420_pre</v>
      </c>
      <c r="B118" s="27" t="str">
        <f t="shared" si="1"/>
        <v>SB1W_071420_pre</v>
      </c>
      <c r="C118" s="28" t="s">
        <v>70</v>
      </c>
      <c r="D118" s="28">
        <v>0.89600000000000002</v>
      </c>
      <c r="E118" s="27">
        <v>44026</v>
      </c>
      <c r="F118" s="27" t="str">
        <f t="shared" si="83"/>
        <v>7/14_pre</v>
      </c>
      <c r="G118" s="28" t="str">
        <f t="shared" si="62"/>
        <v>pre</v>
      </c>
      <c r="H118" s="27" t="str">
        <f t="shared" si="63"/>
        <v>7/14_pre</v>
      </c>
      <c r="I118" s="28" t="s">
        <v>130</v>
      </c>
      <c r="J118" s="28" t="s">
        <v>72</v>
      </c>
      <c r="K118" s="29"/>
      <c r="L118" s="28">
        <v>1</v>
      </c>
      <c r="M118" s="48">
        <v>104.09</v>
      </c>
      <c r="N118" s="29"/>
      <c r="O118" s="29">
        <v>44404</v>
      </c>
      <c r="P118" s="28">
        <v>1</v>
      </c>
      <c r="Q118" s="28" t="s">
        <v>79</v>
      </c>
      <c r="R118" s="28">
        <v>2</v>
      </c>
      <c r="S118" s="28"/>
      <c r="T118" s="28"/>
      <c r="U118" s="31" t="s">
        <v>128</v>
      </c>
      <c r="V118" s="32">
        <v>116</v>
      </c>
      <c r="Y118" s="28">
        <v>0</v>
      </c>
      <c r="Z118" s="28">
        <v>1</v>
      </c>
      <c r="AD118" s="28" t="s">
        <v>80</v>
      </c>
      <c r="AE118" s="28" t="s">
        <v>117</v>
      </c>
      <c r="AF118" s="49">
        <v>0.52500000000000002</v>
      </c>
      <c r="AG118" s="28">
        <v>28.4</v>
      </c>
      <c r="AH118" s="28">
        <v>9.2200000000000006</v>
      </c>
      <c r="AI118" s="28">
        <v>8.35</v>
      </c>
      <c r="AJ118" s="28">
        <v>105.8</v>
      </c>
      <c r="AK118" s="28">
        <v>0.69</v>
      </c>
      <c r="AL118" s="28">
        <v>0.02</v>
      </c>
      <c r="AM118" s="28">
        <v>2.6680000000000001</v>
      </c>
      <c r="AN118" s="37"/>
      <c r="AO118" s="37"/>
      <c r="AP118" s="37"/>
      <c r="AQ118" s="37"/>
      <c r="AR118" s="37"/>
      <c r="AS118" s="37"/>
      <c r="AT118" s="28"/>
      <c r="AU118" s="28"/>
      <c r="AV118" s="28"/>
      <c r="AW118" s="36">
        <v>0</v>
      </c>
      <c r="AX118" s="28">
        <v>9.06E-2</v>
      </c>
      <c r="AY118" s="28">
        <v>0.2213</v>
      </c>
      <c r="AZ118" s="28">
        <v>5.9200000000000003E-2</v>
      </c>
      <c r="BA118" s="28">
        <f t="shared" si="84"/>
        <v>0.12369999999999999</v>
      </c>
      <c r="BB118" s="28">
        <v>0.21460000000000001</v>
      </c>
      <c r="BC118" s="28">
        <v>0.22370000000000001</v>
      </c>
      <c r="BD118" s="28">
        <v>0.23469999999999999</v>
      </c>
      <c r="BE118" s="37">
        <f t="shared" si="85"/>
        <v>0.22433333333333336</v>
      </c>
      <c r="BG118" s="28">
        <v>4073</v>
      </c>
      <c r="BH118" s="28">
        <v>3995</v>
      </c>
      <c r="BI118" s="28">
        <v>3947</v>
      </c>
      <c r="BJ118" s="38">
        <f t="shared" si="86"/>
        <v>4004.6642121880545</v>
      </c>
      <c r="BK118" s="39">
        <f t="shared" si="87"/>
        <v>80093.284243761096</v>
      </c>
      <c r="BL118" s="28">
        <v>2779</v>
      </c>
      <c r="BM118" s="28">
        <v>2748</v>
      </c>
      <c r="BN118" s="28">
        <v>2757</v>
      </c>
      <c r="BO118" s="38">
        <f t="shared" si="88"/>
        <v>2761.3026758613464</v>
      </c>
      <c r="BP118" s="38">
        <f t="shared" si="89"/>
        <v>55226.05351722693</v>
      </c>
      <c r="BQ118" s="38">
        <f t="shared" si="90"/>
        <v>68.95</v>
      </c>
      <c r="BR118" s="28">
        <v>0.940074454</v>
      </c>
      <c r="BS118" s="28">
        <v>22.201828750000001</v>
      </c>
      <c r="BT118" s="28">
        <v>18.349486720000002</v>
      </c>
      <c r="BU118" s="28">
        <v>54.406435860000002</v>
      </c>
      <c r="BV118" s="28">
        <v>1.03953396</v>
      </c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 spans="1:104" ht="15">
      <c r="A119" s="27" t="str">
        <f t="shared" si="0"/>
        <v>SB1BC_071420_pre</v>
      </c>
      <c r="B119" s="27" t="str">
        <f t="shared" si="1"/>
        <v>SB1BC_071420_pre</v>
      </c>
      <c r="C119" s="28" t="s">
        <v>70</v>
      </c>
      <c r="D119" s="28">
        <v>0.70699999999999996</v>
      </c>
      <c r="E119" s="27">
        <v>44026</v>
      </c>
      <c r="F119" s="27" t="str">
        <f t="shared" si="83"/>
        <v>7/14_pre</v>
      </c>
      <c r="G119" s="28" t="str">
        <f t="shared" si="62"/>
        <v>pre</v>
      </c>
      <c r="H119" s="27" t="str">
        <f t="shared" si="63"/>
        <v>7/14_pre</v>
      </c>
      <c r="I119" s="28" t="s">
        <v>132</v>
      </c>
      <c r="J119" s="28" t="s">
        <v>72</v>
      </c>
      <c r="K119" s="29"/>
      <c r="L119" s="28">
        <v>1</v>
      </c>
      <c r="M119" s="48">
        <v>104.09</v>
      </c>
      <c r="N119" s="29"/>
      <c r="O119" s="29">
        <v>44413</v>
      </c>
      <c r="P119" s="28">
        <v>1</v>
      </c>
      <c r="Q119" s="28"/>
      <c r="R119" s="28">
        <v>2</v>
      </c>
      <c r="S119" s="28"/>
      <c r="T119" s="28"/>
      <c r="U119" s="31" t="s">
        <v>128</v>
      </c>
      <c r="V119" s="32">
        <v>116</v>
      </c>
      <c r="Y119" s="28">
        <v>0</v>
      </c>
      <c r="Z119" s="28">
        <v>1</v>
      </c>
      <c r="AD119" s="28" t="s">
        <v>75</v>
      </c>
      <c r="AE119" s="28" t="s">
        <v>81</v>
      </c>
      <c r="AF119" s="49">
        <v>0.52847222222222223</v>
      </c>
      <c r="AG119" s="28">
        <v>20.3</v>
      </c>
      <c r="AH119" s="28">
        <v>9.2899999999999991</v>
      </c>
      <c r="AI119" s="28">
        <v>8.75</v>
      </c>
      <c r="AJ119" s="28">
        <v>85.34</v>
      </c>
      <c r="AK119" s="28">
        <v>0.94</v>
      </c>
      <c r="AL119" s="28">
        <v>0.15</v>
      </c>
      <c r="AM119" s="28">
        <v>1.427</v>
      </c>
      <c r="AN119" s="37"/>
      <c r="AO119" s="37"/>
      <c r="AP119" s="37"/>
      <c r="AQ119" s="37"/>
      <c r="AR119" s="37"/>
      <c r="AS119" s="37"/>
      <c r="AT119" s="28"/>
      <c r="AU119" s="28"/>
      <c r="AV119" s="28"/>
      <c r="AW119" s="36">
        <v>0</v>
      </c>
      <c r="AX119" s="28">
        <v>1.1983999999999999</v>
      </c>
      <c r="AY119" s="28">
        <v>3.8800000000000001E-2</v>
      </c>
      <c r="AZ119" s="28">
        <v>0.93149999999999999</v>
      </c>
      <c r="BA119" s="28">
        <f t="shared" si="84"/>
        <v>0.72289999999999999</v>
      </c>
      <c r="BB119" s="28">
        <v>0.3634</v>
      </c>
      <c r="BC119" s="28">
        <v>0.46850000000000003</v>
      </c>
      <c r="BD119" s="28">
        <v>0.42899999999999999</v>
      </c>
      <c r="BE119" s="37">
        <f t="shared" si="85"/>
        <v>0.42030000000000006</v>
      </c>
      <c r="BG119" s="28">
        <v>3033</v>
      </c>
      <c r="BH119" s="28">
        <v>3221</v>
      </c>
      <c r="BI119" s="28">
        <v>3122</v>
      </c>
      <c r="BJ119" s="38">
        <f t="shared" si="86"/>
        <v>3124.3907589619666</v>
      </c>
      <c r="BK119" s="39">
        <f t="shared" si="87"/>
        <v>62487.815179239333</v>
      </c>
      <c r="BL119" s="28">
        <v>1660</v>
      </c>
      <c r="BM119" s="28">
        <v>1579</v>
      </c>
      <c r="BN119" s="28">
        <v>1569</v>
      </c>
      <c r="BO119" s="38">
        <f t="shared" si="88"/>
        <v>1602.1544751998931</v>
      </c>
      <c r="BP119" s="38">
        <f t="shared" si="89"/>
        <v>32043.089503997864</v>
      </c>
      <c r="BQ119" s="38">
        <f t="shared" si="90"/>
        <v>51.28</v>
      </c>
      <c r="BR119" s="28">
        <v>0.284321673</v>
      </c>
      <c r="BS119" s="28">
        <v>24.447182349999999</v>
      </c>
      <c r="BT119" s="28">
        <v>14.47878951</v>
      </c>
      <c r="BU119" s="28">
        <v>68.176519940000006</v>
      </c>
      <c r="BV119" s="28">
        <v>0.89294959299999999</v>
      </c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</row>
    <row r="120" spans="1:104" ht="15">
      <c r="A120" s="27" t="str">
        <f t="shared" si="0"/>
        <v>SB2W_071420_pre</v>
      </c>
      <c r="B120" s="27" t="str">
        <f t="shared" si="1"/>
        <v>SB2W_071420_pre</v>
      </c>
      <c r="C120" s="28" t="s">
        <v>70</v>
      </c>
      <c r="D120" s="28">
        <v>0.24299999999999999</v>
      </c>
      <c r="E120" s="27">
        <v>44026</v>
      </c>
      <c r="F120" s="27" t="str">
        <f t="shared" si="83"/>
        <v>7/14_pre</v>
      </c>
      <c r="G120" s="28" t="str">
        <f t="shared" si="62"/>
        <v>pre</v>
      </c>
      <c r="H120" s="27" t="str">
        <f t="shared" si="63"/>
        <v>7/14_pre</v>
      </c>
      <c r="I120" s="28" t="s">
        <v>133</v>
      </c>
      <c r="J120" s="28" t="s">
        <v>72</v>
      </c>
      <c r="K120" s="29"/>
      <c r="L120" s="28">
        <v>1</v>
      </c>
      <c r="M120" s="48">
        <v>104.09</v>
      </c>
      <c r="N120" s="29"/>
      <c r="O120" s="29">
        <v>44404</v>
      </c>
      <c r="P120" s="28">
        <v>1</v>
      </c>
      <c r="Q120" s="28"/>
      <c r="R120" s="28">
        <v>2</v>
      </c>
      <c r="S120" s="28"/>
      <c r="T120" s="28"/>
      <c r="U120" s="31" t="s">
        <v>128</v>
      </c>
      <c r="V120" s="32">
        <v>116</v>
      </c>
      <c r="Y120" s="28">
        <v>0</v>
      </c>
      <c r="Z120" s="28">
        <v>2</v>
      </c>
      <c r="AD120" s="28" t="s">
        <v>80</v>
      </c>
      <c r="AE120" s="28" t="s">
        <v>117</v>
      </c>
      <c r="AF120" s="49">
        <v>0.53333333333333333</v>
      </c>
      <c r="AG120" s="28">
        <v>32.1</v>
      </c>
      <c r="AH120" s="28">
        <v>9.09</v>
      </c>
      <c r="AI120" s="28">
        <v>7.54</v>
      </c>
      <c r="AJ120" s="28">
        <v>105.9</v>
      </c>
      <c r="AK120" s="28">
        <v>0.96</v>
      </c>
      <c r="AL120" s="28">
        <v>0.89</v>
      </c>
      <c r="AM120" s="28">
        <v>1.6579999999999999</v>
      </c>
      <c r="AN120" s="37"/>
      <c r="AO120" s="37"/>
      <c r="AP120" s="37"/>
      <c r="AQ120" s="37"/>
      <c r="AR120" s="37"/>
      <c r="AS120" s="37"/>
      <c r="AT120" s="28"/>
      <c r="AU120" s="28"/>
      <c r="AV120" s="28"/>
      <c r="AW120" s="36">
        <v>0</v>
      </c>
      <c r="AX120" s="28">
        <v>7.1499999999999994E-2</v>
      </c>
      <c r="AY120" s="28">
        <v>6.2799999999999995E-2</v>
      </c>
      <c r="AZ120" s="28">
        <v>5.28E-2</v>
      </c>
      <c r="BA120" s="28">
        <f t="shared" si="84"/>
        <v>6.2366666666666661E-2</v>
      </c>
      <c r="BB120" s="28">
        <v>0.221</v>
      </c>
      <c r="BC120" s="28">
        <v>0.19040000000000001</v>
      </c>
      <c r="BD120" s="28">
        <v>0.20749999999999999</v>
      </c>
      <c r="BE120" s="37">
        <f t="shared" si="85"/>
        <v>0.20630000000000001</v>
      </c>
      <c r="BG120" s="28">
        <v>724</v>
      </c>
      <c r="BH120" s="28">
        <v>569</v>
      </c>
      <c r="BI120" s="28">
        <v>685</v>
      </c>
      <c r="BJ120" s="38">
        <f t="shared" si="86"/>
        <v>655.9143534080979</v>
      </c>
      <c r="BK120" s="39">
        <f t="shared" si="87"/>
        <v>13118.287068161957</v>
      </c>
      <c r="BL120" s="28">
        <v>269</v>
      </c>
      <c r="BM120" s="28">
        <v>238</v>
      </c>
      <c r="BN120" s="28">
        <v>298</v>
      </c>
      <c r="BO120" s="38">
        <f t="shared" si="88"/>
        <v>267.20741176686795</v>
      </c>
      <c r="BP120" s="38">
        <f t="shared" si="89"/>
        <v>5344.1482353373594</v>
      </c>
      <c r="BQ120" s="38">
        <f t="shared" si="90"/>
        <v>40.74</v>
      </c>
      <c r="BR120" s="28">
        <v>6.8706007949999996</v>
      </c>
      <c r="BS120" s="28">
        <v>14.218178740000001</v>
      </c>
      <c r="BT120" s="28">
        <v>26.102456419999999</v>
      </c>
      <c r="BU120" s="28">
        <v>28.628514849999998</v>
      </c>
      <c r="BV120" s="28">
        <v>1.6701515499999999</v>
      </c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 spans="1:104" ht="15">
      <c r="A121" s="27" t="str">
        <f t="shared" si="0"/>
        <v>SB3W_071420_pre</v>
      </c>
      <c r="B121" s="27" t="str">
        <f t="shared" si="1"/>
        <v>SB3W_071420_pre</v>
      </c>
      <c r="C121" s="28" t="s">
        <v>70</v>
      </c>
      <c r="D121" s="28">
        <v>1.63</v>
      </c>
      <c r="E121" s="27">
        <v>44026</v>
      </c>
      <c r="F121" s="27" t="str">
        <f t="shared" si="83"/>
        <v>7/14_pre</v>
      </c>
      <c r="G121" s="28" t="str">
        <f t="shared" si="62"/>
        <v>pre</v>
      </c>
      <c r="H121" s="27" t="str">
        <f t="shared" si="63"/>
        <v>7/14_pre</v>
      </c>
      <c r="I121" s="28" t="s">
        <v>135</v>
      </c>
      <c r="J121" s="28" t="s">
        <v>72</v>
      </c>
      <c r="K121" s="29"/>
      <c r="L121" s="28">
        <v>1</v>
      </c>
      <c r="M121" s="48">
        <v>104.09</v>
      </c>
      <c r="N121" s="29"/>
      <c r="O121" s="29">
        <v>44407</v>
      </c>
      <c r="P121" s="28">
        <v>1</v>
      </c>
      <c r="Q121" s="28"/>
      <c r="R121" s="28">
        <v>2</v>
      </c>
      <c r="S121" s="28"/>
      <c r="T121" s="28"/>
      <c r="U121" s="31" t="s">
        <v>128</v>
      </c>
      <c r="V121" s="32">
        <v>116</v>
      </c>
      <c r="Y121" s="28">
        <v>0</v>
      </c>
      <c r="Z121" s="28">
        <v>3</v>
      </c>
      <c r="AD121" s="28" t="s">
        <v>80</v>
      </c>
      <c r="AE121" s="28" t="s">
        <v>117</v>
      </c>
      <c r="AF121" s="49">
        <v>0.53819444444444442</v>
      </c>
      <c r="AG121" s="28">
        <v>27.6</v>
      </c>
      <c r="AH121" s="28">
        <v>8.9700000000000006</v>
      </c>
      <c r="AI121" s="28">
        <v>7.71</v>
      </c>
      <c r="AJ121" s="28">
        <v>88.5</v>
      </c>
      <c r="AK121" s="28">
        <v>0.52</v>
      </c>
      <c r="AL121" s="28">
        <v>0.23</v>
      </c>
      <c r="AM121" s="28">
        <v>1.996</v>
      </c>
      <c r="AN121" s="37"/>
      <c r="AO121" s="37"/>
      <c r="AP121" s="37"/>
      <c r="AQ121" s="37"/>
      <c r="AR121" s="37"/>
      <c r="AS121" s="37"/>
      <c r="AT121" s="28"/>
      <c r="AU121" s="28"/>
      <c r="AV121" s="28"/>
      <c r="AW121" s="36">
        <v>0</v>
      </c>
      <c r="AX121" s="28">
        <v>5.8200000000000002E-2</v>
      </c>
      <c r="AY121" s="28">
        <v>2.0799999999999999E-2</v>
      </c>
      <c r="AZ121" s="28">
        <v>5.1700000000000003E-2</v>
      </c>
      <c r="BA121" s="28">
        <f t="shared" si="84"/>
        <v>4.356666666666667E-2</v>
      </c>
      <c r="BB121" s="28">
        <v>0.25319999999999998</v>
      </c>
      <c r="BC121" s="28">
        <v>0.25319999999999998</v>
      </c>
      <c r="BD121" s="28">
        <v>0.2495</v>
      </c>
      <c r="BE121" s="37">
        <f t="shared" si="85"/>
        <v>0.25196666666666667</v>
      </c>
      <c r="BG121" s="28">
        <v>7774</v>
      </c>
      <c r="BH121" s="28">
        <v>7581</v>
      </c>
      <c r="BI121" s="28">
        <v>7688</v>
      </c>
      <c r="BJ121" s="38">
        <f t="shared" si="86"/>
        <v>7680.5938909767037</v>
      </c>
      <c r="BK121" s="39">
        <f t="shared" si="87"/>
        <v>153611.87781953407</v>
      </c>
      <c r="BL121" s="28">
        <v>5164</v>
      </c>
      <c r="BM121" s="28">
        <v>5020</v>
      </c>
      <c r="BN121" s="28">
        <v>5083</v>
      </c>
      <c r="BO121" s="38">
        <f t="shared" si="88"/>
        <v>5088.6590523787982</v>
      </c>
      <c r="BP121" s="38">
        <f t="shared" si="89"/>
        <v>101773.18104757596</v>
      </c>
      <c r="BQ121" s="38">
        <f t="shared" si="90"/>
        <v>66.25</v>
      </c>
      <c r="BR121" s="28">
        <v>7.0705024649999997</v>
      </c>
      <c r="BS121" s="28">
        <v>2.6490347500000002</v>
      </c>
      <c r="BT121" s="28">
        <v>22.848609069999998</v>
      </c>
      <c r="BU121" s="28">
        <v>72.834028000000004</v>
      </c>
      <c r="BV121" s="28">
        <v>0.42154844000000002</v>
      </c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</row>
    <row r="122" spans="1:104" ht="15">
      <c r="A122" s="27" t="str">
        <f t="shared" si="0"/>
        <v>SB4W_071420_pre</v>
      </c>
      <c r="B122" s="27" t="str">
        <f t="shared" si="1"/>
        <v>SB4W_071420_pre</v>
      </c>
      <c r="C122" s="28" t="s">
        <v>70</v>
      </c>
      <c r="D122" s="28">
        <v>0.59599999999999997</v>
      </c>
      <c r="E122" s="27">
        <v>44026</v>
      </c>
      <c r="F122" s="27" t="str">
        <f t="shared" si="83"/>
        <v>7/14_pre</v>
      </c>
      <c r="G122" s="28" t="str">
        <f t="shared" si="62"/>
        <v>pre</v>
      </c>
      <c r="H122" s="27" t="str">
        <f t="shared" si="63"/>
        <v>7/14_pre</v>
      </c>
      <c r="I122" s="28" t="s">
        <v>137</v>
      </c>
      <c r="J122" s="28" t="s">
        <v>72</v>
      </c>
      <c r="K122" s="29"/>
      <c r="L122" s="28">
        <v>1</v>
      </c>
      <c r="M122" s="48">
        <v>104.09</v>
      </c>
      <c r="N122" s="29"/>
      <c r="O122" s="29">
        <v>44404</v>
      </c>
      <c r="P122" s="28">
        <v>1</v>
      </c>
      <c r="Q122" s="28" t="s">
        <v>151</v>
      </c>
      <c r="R122" s="28">
        <v>2</v>
      </c>
      <c r="S122" s="28"/>
      <c r="T122" s="28"/>
      <c r="U122" s="31" t="s">
        <v>128</v>
      </c>
      <c r="V122" s="32">
        <v>116</v>
      </c>
      <c r="Y122" s="28">
        <v>0</v>
      </c>
      <c r="Z122" s="28">
        <v>4</v>
      </c>
      <c r="AD122" s="28" t="s">
        <v>80</v>
      </c>
      <c r="AE122" s="28" t="s">
        <v>117</v>
      </c>
      <c r="AF122" s="49">
        <v>0.54305555555555551</v>
      </c>
      <c r="AG122" s="28">
        <v>24.1</v>
      </c>
      <c r="AH122" s="28">
        <v>9.27</v>
      </c>
      <c r="AI122" s="28">
        <v>8.4600000000000009</v>
      </c>
      <c r="AJ122" s="28">
        <v>86.7</v>
      </c>
      <c r="AK122" s="28">
        <v>1.55</v>
      </c>
      <c r="AL122" s="28">
        <v>0.08</v>
      </c>
      <c r="AM122" s="28">
        <v>2.0289999999999999</v>
      </c>
      <c r="AN122" s="37"/>
      <c r="AO122" s="37"/>
      <c r="AP122" s="37"/>
      <c r="AQ122" s="37"/>
      <c r="AR122" s="37"/>
      <c r="AS122" s="37"/>
      <c r="AT122" s="28"/>
      <c r="AU122" s="28"/>
      <c r="AV122" s="28"/>
      <c r="AW122" s="36">
        <v>0</v>
      </c>
      <c r="AX122" s="28"/>
      <c r="AY122" s="28"/>
      <c r="AZ122" s="28"/>
      <c r="BA122" s="28">
        <v>0</v>
      </c>
      <c r="BB122" s="28">
        <v>0.32940000000000003</v>
      </c>
      <c r="BC122" s="28">
        <v>0.37609999999999999</v>
      </c>
      <c r="BD122" s="28">
        <v>0.31019999999999998</v>
      </c>
      <c r="BE122" s="37">
        <f t="shared" si="85"/>
        <v>0.33856666666666668</v>
      </c>
      <c r="BG122" s="28">
        <v>1832</v>
      </c>
      <c r="BH122" s="28">
        <v>1868</v>
      </c>
      <c r="BI122" s="28">
        <v>1831</v>
      </c>
      <c r="BJ122" s="38">
        <f t="shared" si="86"/>
        <v>1843.5866807499362</v>
      </c>
      <c r="BK122" s="39">
        <f t="shared" si="87"/>
        <v>36871.733614998724</v>
      </c>
      <c r="BL122" s="28">
        <v>821</v>
      </c>
      <c r="BM122" s="28">
        <v>814</v>
      </c>
      <c r="BN122" s="28">
        <v>801</v>
      </c>
      <c r="BO122" s="38">
        <f t="shared" si="88"/>
        <v>811.95761525793523</v>
      </c>
      <c r="BP122" s="38">
        <f t="shared" si="89"/>
        <v>16239.152305158705</v>
      </c>
      <c r="BQ122" s="38">
        <f t="shared" si="90"/>
        <v>44.04</v>
      </c>
      <c r="BR122" s="28">
        <v>0.24675414400000001</v>
      </c>
      <c r="BS122" s="28">
        <v>8.3919561219999999</v>
      </c>
      <c r="BT122" s="28">
        <v>13.26577801</v>
      </c>
      <c r="BU122" s="28">
        <v>60.557505310000003</v>
      </c>
      <c r="BV122" s="28">
        <v>0.67351361399999998</v>
      </c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</row>
    <row r="123" spans="1:104" ht="15">
      <c r="A123" s="27" t="str">
        <f t="shared" si="0"/>
        <v>SB5W_071420_pre</v>
      </c>
      <c r="B123" s="27" t="str">
        <f t="shared" si="1"/>
        <v>SB5W_071420_pre</v>
      </c>
      <c r="C123" s="28" t="s">
        <v>70</v>
      </c>
      <c r="D123" s="28">
        <v>3.96</v>
      </c>
      <c r="E123" s="27">
        <v>44026</v>
      </c>
      <c r="F123" s="27" t="str">
        <f t="shared" si="83"/>
        <v>7/14_pre</v>
      </c>
      <c r="G123" s="28" t="str">
        <f t="shared" si="62"/>
        <v>pre</v>
      </c>
      <c r="H123" s="27" t="str">
        <f t="shared" si="63"/>
        <v>7/14_pre</v>
      </c>
      <c r="I123" s="28" t="s">
        <v>139</v>
      </c>
      <c r="J123" s="28" t="s">
        <v>72</v>
      </c>
      <c r="K123" s="29"/>
      <c r="L123" s="28">
        <v>1</v>
      </c>
      <c r="M123" s="48">
        <v>104.09</v>
      </c>
      <c r="N123" s="29"/>
      <c r="O123" s="29">
        <v>44404</v>
      </c>
      <c r="P123" s="28">
        <v>1</v>
      </c>
      <c r="Q123" s="28" t="s">
        <v>122</v>
      </c>
      <c r="R123" s="28">
        <v>2</v>
      </c>
      <c r="S123" s="28"/>
      <c r="T123" s="28"/>
      <c r="U123" s="31" t="s">
        <v>128</v>
      </c>
      <c r="V123" s="32">
        <v>116</v>
      </c>
      <c r="Y123" s="28">
        <v>0</v>
      </c>
      <c r="Z123" s="28">
        <v>5</v>
      </c>
      <c r="AD123" s="28" t="s">
        <v>80</v>
      </c>
      <c r="AE123" s="28" t="s">
        <v>117</v>
      </c>
      <c r="AF123" s="49">
        <v>0.55138888888888893</v>
      </c>
      <c r="AG123" s="28">
        <v>29.5</v>
      </c>
      <c r="AH123" s="28">
        <v>8.77</v>
      </c>
      <c r="AI123" s="28">
        <v>7</v>
      </c>
      <c r="AJ123" s="28">
        <v>102.2</v>
      </c>
      <c r="AK123" s="28">
        <v>0.03</v>
      </c>
      <c r="AL123" s="28">
        <v>0.01</v>
      </c>
      <c r="AM123" s="28">
        <v>1.766</v>
      </c>
      <c r="AN123" s="37"/>
      <c r="AO123" s="37"/>
      <c r="AP123" s="37"/>
      <c r="AQ123" s="37"/>
      <c r="AR123" s="37"/>
      <c r="AS123" s="37"/>
      <c r="AT123" s="28"/>
      <c r="AU123" s="28"/>
      <c r="AV123" s="28"/>
      <c r="AW123" s="36">
        <v>0</v>
      </c>
      <c r="AX123" s="28"/>
      <c r="AY123" s="28"/>
      <c r="AZ123" s="28"/>
      <c r="BA123" s="28">
        <v>0</v>
      </c>
      <c r="BB123" s="28">
        <v>0.49020000000000002</v>
      </c>
      <c r="BC123" s="28">
        <v>0.4723</v>
      </c>
      <c r="BD123" s="28">
        <v>0.46550000000000002</v>
      </c>
      <c r="BE123" s="37">
        <f t="shared" si="85"/>
        <v>0.47599999999999998</v>
      </c>
      <c r="BG123" s="28">
        <v>12848</v>
      </c>
      <c r="BH123" s="28">
        <v>13175</v>
      </c>
      <c r="BI123" s="28">
        <v>13179</v>
      </c>
      <c r="BJ123" s="38">
        <f t="shared" si="86"/>
        <v>13066.40764830278</v>
      </c>
      <c r="BK123" s="39">
        <f t="shared" si="87"/>
        <v>261328.15296605561</v>
      </c>
      <c r="BL123" s="28">
        <v>9424</v>
      </c>
      <c r="BM123" s="28">
        <v>9478</v>
      </c>
      <c r="BN123" s="28">
        <v>9522</v>
      </c>
      <c r="BO123" s="38">
        <f t="shared" si="88"/>
        <v>9474.5818721748637</v>
      </c>
      <c r="BP123" s="38">
        <f t="shared" si="89"/>
        <v>189491.63744349728</v>
      </c>
      <c r="BQ123" s="38">
        <f t="shared" si="90"/>
        <v>72.510000000000005</v>
      </c>
      <c r="BR123" s="28">
        <v>6.8543694300000002</v>
      </c>
      <c r="BS123" s="28">
        <v>21.83771952</v>
      </c>
      <c r="BT123" s="28">
        <v>18.59649044</v>
      </c>
      <c r="BU123" s="28">
        <v>83.799872030000003</v>
      </c>
      <c r="BV123" s="28">
        <v>1.177292687</v>
      </c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</row>
    <row r="124" spans="1:104" ht="15">
      <c r="A124" s="27" t="str">
        <f t="shared" si="0"/>
        <v>SB6W_071420_pre</v>
      </c>
      <c r="B124" s="27" t="str">
        <f t="shared" si="1"/>
        <v>SB6W_071420_pre</v>
      </c>
      <c r="C124" s="28" t="s">
        <v>70</v>
      </c>
      <c r="D124" s="28">
        <v>16</v>
      </c>
      <c r="E124" s="27">
        <v>44026</v>
      </c>
      <c r="F124" s="27" t="str">
        <f t="shared" si="83"/>
        <v>7/14_pre</v>
      </c>
      <c r="G124" s="28" t="str">
        <f t="shared" si="62"/>
        <v>pre</v>
      </c>
      <c r="H124" s="27" t="str">
        <f t="shared" si="63"/>
        <v>7/14_pre</v>
      </c>
      <c r="I124" s="28" t="s">
        <v>141</v>
      </c>
      <c r="J124" s="28" t="s">
        <v>72</v>
      </c>
      <c r="K124" s="29"/>
      <c r="L124" s="28">
        <v>1</v>
      </c>
      <c r="M124" s="48">
        <v>104.09</v>
      </c>
      <c r="N124" s="29"/>
      <c r="O124" s="29">
        <v>44404</v>
      </c>
      <c r="P124" s="28">
        <v>1</v>
      </c>
      <c r="Q124" s="28"/>
      <c r="R124" s="28">
        <v>2</v>
      </c>
      <c r="S124" s="28"/>
      <c r="T124" s="28"/>
      <c r="U124" s="31" t="s">
        <v>128</v>
      </c>
      <c r="V124" s="32">
        <v>116</v>
      </c>
      <c r="Y124" s="28">
        <v>0</v>
      </c>
      <c r="Z124" s="28">
        <v>6</v>
      </c>
      <c r="AD124" s="28" t="s">
        <v>80</v>
      </c>
      <c r="AE124" s="28" t="s">
        <v>117</v>
      </c>
      <c r="AF124" s="49">
        <v>0.55277777777777781</v>
      </c>
      <c r="AG124" s="28">
        <v>21</v>
      </c>
      <c r="AH124" s="28">
        <v>8.64</v>
      </c>
      <c r="AI124" s="28">
        <v>8.07</v>
      </c>
      <c r="AJ124" s="28">
        <v>86.7</v>
      </c>
      <c r="AK124" s="28">
        <v>0</v>
      </c>
      <c r="AL124" s="28">
        <v>0</v>
      </c>
      <c r="AM124" s="28">
        <v>1.113</v>
      </c>
      <c r="AN124" s="37"/>
      <c r="AO124" s="37"/>
      <c r="AP124" s="37"/>
      <c r="AQ124" s="37"/>
      <c r="AR124" s="37"/>
      <c r="AS124" s="37"/>
      <c r="AT124" s="28"/>
      <c r="AU124" s="28"/>
      <c r="AV124" s="28"/>
      <c r="AW124" s="36">
        <v>0</v>
      </c>
      <c r="AX124" s="28"/>
      <c r="AY124" s="28"/>
      <c r="AZ124" s="28"/>
      <c r="BA124" s="28">
        <v>0</v>
      </c>
      <c r="BB124" s="28">
        <v>0.2651</v>
      </c>
      <c r="BC124" s="28">
        <v>0.2954</v>
      </c>
      <c r="BD124" s="28">
        <v>0.27929999999999999</v>
      </c>
      <c r="BE124" s="37">
        <f t="shared" si="85"/>
        <v>0.27993333333333331</v>
      </c>
      <c r="BG124" s="28">
        <v>43136</v>
      </c>
      <c r="BH124" s="28">
        <v>44852</v>
      </c>
      <c r="BI124" s="28">
        <v>43613</v>
      </c>
      <c r="BJ124" s="38">
        <f t="shared" si="86"/>
        <v>43861.069290147767</v>
      </c>
      <c r="BK124" s="39">
        <f t="shared" si="87"/>
        <v>877221.38580295537</v>
      </c>
      <c r="BL124" s="28">
        <v>28001</v>
      </c>
      <c r="BM124" s="28">
        <v>27130</v>
      </c>
      <c r="BN124" s="28">
        <v>26436</v>
      </c>
      <c r="BO124" s="38">
        <f t="shared" si="88"/>
        <v>27181.475387957224</v>
      </c>
      <c r="BP124" s="38">
        <f t="shared" si="89"/>
        <v>543629.50775914453</v>
      </c>
      <c r="BQ124" s="38">
        <f t="shared" si="90"/>
        <v>61.97</v>
      </c>
      <c r="BR124" s="28">
        <v>1.2662539399999999</v>
      </c>
      <c r="BS124" s="28">
        <v>9.4948833619999995</v>
      </c>
      <c r="BT124" s="28">
        <v>11.817001810000001</v>
      </c>
      <c r="BU124" s="28">
        <v>56.955861409999997</v>
      </c>
      <c r="BV124" s="28">
        <v>0.315077681</v>
      </c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</row>
    <row r="125" spans="1:104" ht="15">
      <c r="A125" s="27" t="str">
        <f t="shared" si="0"/>
        <v>SB7W_071420_pre</v>
      </c>
      <c r="B125" s="27" t="str">
        <f t="shared" si="1"/>
        <v>SB7W_071420_pre</v>
      </c>
      <c r="C125" s="28" t="s">
        <v>70</v>
      </c>
      <c r="D125" s="28">
        <v>4.1900000000000004</v>
      </c>
      <c r="E125" s="27">
        <v>44026</v>
      </c>
      <c r="F125" s="27" t="str">
        <f t="shared" si="83"/>
        <v>7/14_pre</v>
      </c>
      <c r="G125" s="28" t="str">
        <f t="shared" si="62"/>
        <v>pre</v>
      </c>
      <c r="H125" s="27" t="str">
        <f t="shared" si="63"/>
        <v>7/14_pre</v>
      </c>
      <c r="I125" s="28" t="s">
        <v>143</v>
      </c>
      <c r="J125" s="28" t="s">
        <v>72</v>
      </c>
      <c r="K125" s="29"/>
      <c r="L125" s="28">
        <v>1</v>
      </c>
      <c r="M125" s="48">
        <v>104.09</v>
      </c>
      <c r="N125" s="29"/>
      <c r="O125" s="29">
        <v>44404</v>
      </c>
      <c r="P125" s="28">
        <v>1</v>
      </c>
      <c r="Q125" s="28" t="s">
        <v>151</v>
      </c>
      <c r="R125" s="28">
        <v>2</v>
      </c>
      <c r="S125" s="28"/>
      <c r="T125" s="28"/>
      <c r="U125" s="31" t="s">
        <v>128</v>
      </c>
      <c r="V125" s="32">
        <v>116</v>
      </c>
      <c r="Y125" s="28">
        <v>0</v>
      </c>
      <c r="Z125" s="28">
        <v>7</v>
      </c>
      <c r="AD125" s="28" t="s">
        <v>80</v>
      </c>
      <c r="AE125" s="28" t="s">
        <v>117</v>
      </c>
      <c r="AF125" s="49">
        <v>0.55833333333333335</v>
      </c>
      <c r="AG125" s="28">
        <v>39.6</v>
      </c>
      <c r="AH125" s="28">
        <v>8.7100000000000009</v>
      </c>
      <c r="AI125" s="28">
        <v>6.07</v>
      </c>
      <c r="AJ125" s="28">
        <v>116.6</v>
      </c>
      <c r="AK125" s="28">
        <v>0</v>
      </c>
      <c r="AL125" s="28">
        <v>0</v>
      </c>
      <c r="AM125" s="28">
        <v>1.6379999999999999</v>
      </c>
      <c r="AN125" s="37"/>
      <c r="AO125" s="37"/>
      <c r="AP125" s="37"/>
      <c r="AQ125" s="37"/>
      <c r="AR125" s="37"/>
      <c r="AS125" s="37"/>
      <c r="AT125" s="28"/>
      <c r="AU125" s="28"/>
      <c r="AV125" s="28"/>
      <c r="AW125" s="36">
        <v>0</v>
      </c>
      <c r="AX125" s="28"/>
      <c r="AY125" s="28"/>
      <c r="AZ125" s="28"/>
      <c r="BA125" s="28">
        <v>0</v>
      </c>
      <c r="BB125" s="28">
        <v>0.2676</v>
      </c>
      <c r="BC125" s="28">
        <v>0.26300000000000001</v>
      </c>
      <c r="BD125" s="28">
        <v>0.33189999999999997</v>
      </c>
      <c r="BE125" s="37">
        <f t="shared" si="85"/>
        <v>0.28749999999999998</v>
      </c>
      <c r="BG125" s="28">
        <v>11377</v>
      </c>
      <c r="BH125" s="28">
        <v>11013</v>
      </c>
      <c r="BI125" s="28">
        <v>11575</v>
      </c>
      <c r="BJ125" s="38">
        <f t="shared" si="86"/>
        <v>11319.26251993965</v>
      </c>
      <c r="BK125" s="39">
        <f t="shared" si="87"/>
        <v>226385.250398793</v>
      </c>
      <c r="BL125" s="28">
        <v>7892</v>
      </c>
      <c r="BM125" s="28">
        <v>7688</v>
      </c>
      <c r="BN125" s="28">
        <v>7730</v>
      </c>
      <c r="BO125" s="38">
        <f t="shared" si="88"/>
        <v>7769.5043656670523</v>
      </c>
      <c r="BP125" s="38">
        <f t="shared" si="89"/>
        <v>155390.08731334104</v>
      </c>
      <c r="BQ125" s="38">
        <f t="shared" si="90"/>
        <v>68.64</v>
      </c>
      <c r="BR125" s="28">
        <v>2.2072735369999998</v>
      </c>
      <c r="BS125" s="28">
        <v>9.9551608409999996</v>
      </c>
      <c r="BT125" s="28">
        <v>13.77625636</v>
      </c>
      <c r="BU125" s="28">
        <v>79.421351639999997</v>
      </c>
      <c r="BV125" s="28">
        <v>0.38059765099999998</v>
      </c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</row>
    <row r="126" spans="1:104" ht="15">
      <c r="A126" s="27" t="str">
        <f t="shared" si="0"/>
        <v>SB7BC_071420_pre</v>
      </c>
      <c r="B126" s="27" t="str">
        <f t="shared" si="1"/>
        <v>SB7BC_071420_pre</v>
      </c>
      <c r="C126" s="28" t="s">
        <v>70</v>
      </c>
      <c r="D126" s="28">
        <v>0.72199999999999998</v>
      </c>
      <c r="E126" s="27">
        <v>44026</v>
      </c>
      <c r="F126" s="27" t="str">
        <f t="shared" si="83"/>
        <v>7/14_pre</v>
      </c>
      <c r="G126" s="28" t="str">
        <f t="shared" si="62"/>
        <v>pre</v>
      </c>
      <c r="H126" s="27" t="str">
        <f t="shared" si="63"/>
        <v>7/14_pre</v>
      </c>
      <c r="I126" s="28" t="s">
        <v>145</v>
      </c>
      <c r="J126" s="28" t="s">
        <v>72</v>
      </c>
      <c r="K126" s="29"/>
      <c r="L126" s="28">
        <v>1</v>
      </c>
      <c r="M126" s="48">
        <v>104.09</v>
      </c>
      <c r="N126" s="29"/>
      <c r="O126" s="29">
        <v>44413</v>
      </c>
      <c r="P126" s="28">
        <v>1</v>
      </c>
      <c r="Q126" s="28"/>
      <c r="R126" s="28">
        <v>2</v>
      </c>
      <c r="S126" s="28"/>
      <c r="T126" s="28"/>
      <c r="U126" s="31" t="s">
        <v>128</v>
      </c>
      <c r="V126" s="32">
        <v>116</v>
      </c>
      <c r="Y126" s="28">
        <v>0</v>
      </c>
      <c r="Z126" s="28">
        <v>7</v>
      </c>
      <c r="AD126" s="28" t="s">
        <v>75</v>
      </c>
      <c r="AE126" s="28" t="s">
        <v>81</v>
      </c>
      <c r="AF126" s="49">
        <v>0.56388888888888888</v>
      </c>
      <c r="AG126" s="28">
        <v>21.2</v>
      </c>
      <c r="AH126" s="28">
        <v>9.2799999999999994</v>
      </c>
      <c r="AI126" s="28">
        <v>8.35</v>
      </c>
      <c r="AJ126" s="28">
        <v>83.27</v>
      </c>
      <c r="AK126" s="28">
        <v>1.36</v>
      </c>
      <c r="AL126" s="28">
        <v>0.69</v>
      </c>
      <c r="AM126" s="28">
        <v>1.286</v>
      </c>
      <c r="AN126" s="37"/>
      <c r="AO126" s="37"/>
      <c r="AP126" s="37"/>
      <c r="AQ126" s="37"/>
      <c r="AR126" s="37"/>
      <c r="AS126" s="37"/>
      <c r="AT126" s="28"/>
      <c r="AU126" s="28"/>
      <c r="AV126" s="28"/>
      <c r="AW126" s="36">
        <v>0</v>
      </c>
      <c r="AX126" s="28"/>
      <c r="AY126" s="28"/>
      <c r="AZ126" s="28"/>
      <c r="BA126" s="28">
        <v>0</v>
      </c>
      <c r="BB126" s="28">
        <v>0.37390000000000001</v>
      </c>
      <c r="BC126" s="28">
        <v>0.8518</v>
      </c>
      <c r="BD126" s="28">
        <v>0.41</v>
      </c>
      <c r="BE126" s="37">
        <f t="shared" si="85"/>
        <v>0.54523333333333335</v>
      </c>
      <c r="BG126" s="28">
        <v>4625</v>
      </c>
      <c r="BH126" s="28">
        <v>4830</v>
      </c>
      <c r="BI126" s="28">
        <v>4600</v>
      </c>
      <c r="BJ126" s="38">
        <f t="shared" si="86"/>
        <v>4683.8779130023077</v>
      </c>
      <c r="BK126" s="39">
        <f t="shared" si="87"/>
        <v>93677.558260046149</v>
      </c>
      <c r="BL126" s="28">
        <v>1365</v>
      </c>
      <c r="BM126" s="28">
        <v>1260</v>
      </c>
      <c r="BN126" s="28">
        <v>1278</v>
      </c>
      <c r="BO126" s="38">
        <f t="shared" si="88"/>
        <v>1300.2035578682294</v>
      </c>
      <c r="BP126" s="38">
        <f t="shared" si="89"/>
        <v>26004.071157364589</v>
      </c>
      <c r="BQ126" s="38">
        <f t="shared" si="90"/>
        <v>27.76</v>
      </c>
      <c r="BR126" s="28">
        <v>0.33555151799999999</v>
      </c>
      <c r="BS126" s="28">
        <v>14.3975335</v>
      </c>
      <c r="BT126" s="28">
        <v>13.795653809999999</v>
      </c>
      <c r="BU126" s="28">
        <v>92.709152639999999</v>
      </c>
      <c r="BV126" s="28">
        <v>0.62630949800000002</v>
      </c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</row>
    <row r="127" spans="1:104" ht="15">
      <c r="A127" s="27" t="str">
        <f t="shared" si="0"/>
        <v>SB8W_071420_pre</v>
      </c>
      <c r="B127" s="27" t="str">
        <f t="shared" si="1"/>
        <v>SB8W_071420_pre</v>
      </c>
      <c r="C127" s="28" t="s">
        <v>70</v>
      </c>
      <c r="D127" s="28">
        <v>13.7</v>
      </c>
      <c r="E127" s="27">
        <v>44026</v>
      </c>
      <c r="F127" s="27" t="str">
        <f t="shared" si="83"/>
        <v>7/14_pre</v>
      </c>
      <c r="G127" s="28" t="str">
        <f t="shared" si="62"/>
        <v>pre</v>
      </c>
      <c r="H127" s="27" t="str">
        <f t="shared" si="63"/>
        <v>7/14_pre</v>
      </c>
      <c r="I127" s="28" t="s">
        <v>146</v>
      </c>
      <c r="J127" s="28" t="s">
        <v>72</v>
      </c>
      <c r="K127" s="29"/>
      <c r="L127" s="28">
        <v>1</v>
      </c>
      <c r="M127" s="48">
        <v>104.09</v>
      </c>
      <c r="N127" s="29"/>
      <c r="O127" s="29">
        <v>44404</v>
      </c>
      <c r="P127" s="28">
        <v>1</v>
      </c>
      <c r="Q127" s="28" t="s">
        <v>152</v>
      </c>
      <c r="R127" s="28">
        <v>2</v>
      </c>
      <c r="S127" s="28"/>
      <c r="T127" s="28"/>
      <c r="U127" s="31" t="s">
        <v>128</v>
      </c>
      <c r="V127" s="32">
        <v>116</v>
      </c>
      <c r="Y127" s="28">
        <v>0</v>
      </c>
      <c r="Z127" s="28">
        <v>8</v>
      </c>
      <c r="AD127" s="28" t="s">
        <v>80</v>
      </c>
      <c r="AE127" s="28" t="s">
        <v>117</v>
      </c>
      <c r="AF127" s="49">
        <v>0.57708333333333328</v>
      </c>
      <c r="AG127" s="28">
        <v>21.5</v>
      </c>
      <c r="AH127" s="28">
        <v>8.43</v>
      </c>
      <c r="AI127" s="28">
        <v>7.98</v>
      </c>
      <c r="AJ127" s="28">
        <v>86.75</v>
      </c>
      <c r="AK127" s="28">
        <v>0.01</v>
      </c>
      <c r="AL127" s="28">
        <v>0.02</v>
      </c>
      <c r="AM127" s="28">
        <v>1.103</v>
      </c>
      <c r="AN127" s="37"/>
      <c r="AO127" s="37"/>
      <c r="AP127" s="37"/>
      <c r="AQ127" s="37"/>
      <c r="AR127" s="37"/>
      <c r="AS127" s="37"/>
      <c r="AT127" s="28"/>
      <c r="AU127" s="28"/>
      <c r="AV127" s="28"/>
      <c r="AW127" s="36">
        <v>0</v>
      </c>
      <c r="AX127" s="28"/>
      <c r="AY127" s="28"/>
      <c r="AZ127" s="28"/>
      <c r="BA127" s="28">
        <v>0</v>
      </c>
      <c r="BB127" s="28">
        <v>0.28489999999999999</v>
      </c>
      <c r="BC127" s="28">
        <v>0.28410000000000002</v>
      </c>
      <c r="BD127" s="28">
        <v>0.29780000000000001</v>
      </c>
      <c r="BE127" s="37">
        <f t="shared" si="85"/>
        <v>0.28893333333333332</v>
      </c>
      <c r="BG127" s="28">
        <v>34176</v>
      </c>
      <c r="BH127" s="28">
        <v>33694</v>
      </c>
      <c r="BI127" s="28">
        <v>34086</v>
      </c>
      <c r="BJ127" s="38">
        <f t="shared" si="86"/>
        <v>33984.687494736732</v>
      </c>
      <c r="BK127" s="39">
        <f t="shared" si="87"/>
        <v>679693.7498947347</v>
      </c>
      <c r="BL127" s="28">
        <v>27757</v>
      </c>
      <c r="BM127" s="28">
        <v>27220</v>
      </c>
      <c r="BN127" s="37"/>
      <c r="BO127" s="38">
        <f t="shared" si="88"/>
        <v>27487.188652170305</v>
      </c>
      <c r="BP127" s="38">
        <f t="shared" si="89"/>
        <v>549743.77304340608</v>
      </c>
      <c r="BQ127" s="38">
        <f t="shared" si="90"/>
        <v>80.88</v>
      </c>
      <c r="BR127" s="28">
        <v>4.4328352149999999</v>
      </c>
      <c r="BS127" s="28">
        <v>257.2424168</v>
      </c>
      <c r="BT127" s="28">
        <v>47.349466460000002</v>
      </c>
      <c r="BU127" s="28">
        <v>80.769730679999995</v>
      </c>
      <c r="BV127" s="28">
        <v>6.8588547789999996</v>
      </c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</row>
    <row r="128" spans="1:104" ht="15">
      <c r="A128" s="27" t="str">
        <f t="shared" si="0"/>
        <v>SB8BC_071420_pre</v>
      </c>
      <c r="B128" s="27" t="str">
        <f t="shared" si="1"/>
        <v>SB8BC_071420_pre</v>
      </c>
      <c r="C128" s="28" t="s">
        <v>70</v>
      </c>
      <c r="D128" s="28">
        <v>0.192</v>
      </c>
      <c r="E128" s="27">
        <v>44026</v>
      </c>
      <c r="F128" s="27" t="str">
        <f t="shared" si="83"/>
        <v>7/14_pre</v>
      </c>
      <c r="G128" s="28" t="str">
        <f t="shared" si="62"/>
        <v>pre</v>
      </c>
      <c r="H128" s="27" t="str">
        <f t="shared" si="63"/>
        <v>7/14_pre</v>
      </c>
      <c r="I128" s="28" t="s">
        <v>148</v>
      </c>
      <c r="J128" s="28" t="s">
        <v>72</v>
      </c>
      <c r="K128" s="29"/>
      <c r="L128" s="28">
        <v>1</v>
      </c>
      <c r="M128" s="48">
        <v>104.09</v>
      </c>
      <c r="N128" s="29"/>
      <c r="O128" s="29">
        <v>44413</v>
      </c>
      <c r="P128" s="28">
        <v>1</v>
      </c>
      <c r="Q128" s="28"/>
      <c r="R128" s="28">
        <v>1</v>
      </c>
      <c r="S128" s="28"/>
      <c r="T128" s="28"/>
      <c r="U128" s="31" t="s">
        <v>128</v>
      </c>
      <c r="V128" s="32">
        <v>116</v>
      </c>
      <c r="Y128" s="28">
        <v>0</v>
      </c>
      <c r="Z128" s="28">
        <v>8</v>
      </c>
      <c r="AD128" s="28" t="s">
        <v>75</v>
      </c>
      <c r="AE128" s="28" t="s">
        <v>81</v>
      </c>
      <c r="AF128" s="49">
        <v>0.5854166666666667</v>
      </c>
      <c r="AG128" s="28">
        <v>21.7</v>
      </c>
      <c r="AH128" s="28">
        <v>9.35</v>
      </c>
      <c r="AI128" s="28">
        <v>8.7100000000000009</v>
      </c>
      <c r="AJ128" s="28">
        <v>84.54</v>
      </c>
      <c r="AK128" s="28">
        <v>1.49</v>
      </c>
      <c r="AL128" s="28">
        <v>0.08</v>
      </c>
      <c r="AM128" s="28">
        <v>1.282</v>
      </c>
      <c r="AN128" s="37"/>
      <c r="AO128" s="37"/>
      <c r="AP128" s="37"/>
      <c r="AQ128" s="37"/>
      <c r="AR128" s="37"/>
      <c r="AS128" s="37"/>
      <c r="AT128" s="28"/>
      <c r="AU128" s="28"/>
      <c r="AV128" s="28"/>
      <c r="AW128" s="36">
        <v>0</v>
      </c>
      <c r="AX128" s="28"/>
      <c r="AY128" s="28"/>
      <c r="AZ128" s="28"/>
      <c r="BA128" s="28">
        <v>0</v>
      </c>
      <c r="BB128" s="28">
        <v>0.28710000000000002</v>
      </c>
      <c r="BC128" s="28">
        <v>0.40010000000000001</v>
      </c>
      <c r="BD128" s="28">
        <v>0.34570000000000001</v>
      </c>
      <c r="BE128" s="37">
        <f t="shared" si="85"/>
        <v>0.34430000000000005</v>
      </c>
      <c r="BG128" s="28">
        <v>1508</v>
      </c>
      <c r="BH128" s="28">
        <v>1617</v>
      </c>
      <c r="BI128" s="28">
        <v>1598</v>
      </c>
      <c r="BJ128" s="38">
        <f t="shared" si="86"/>
        <v>1573.6061544910274</v>
      </c>
      <c r="BK128" s="39">
        <f t="shared" si="87"/>
        <v>31472.123089820547</v>
      </c>
      <c r="BL128" s="28">
        <v>717</v>
      </c>
      <c r="BM128" s="28">
        <v>783</v>
      </c>
      <c r="BN128" s="28">
        <v>778</v>
      </c>
      <c r="BO128" s="38">
        <f t="shared" si="88"/>
        <v>758.72926962659528</v>
      </c>
      <c r="BP128" s="38">
        <f t="shared" si="89"/>
        <v>15174.585392531906</v>
      </c>
      <c r="BQ128" s="38">
        <f t="shared" si="90"/>
        <v>48.22</v>
      </c>
      <c r="BR128" s="28">
        <v>9.5628533000000002E-2</v>
      </c>
      <c r="BS128" s="28">
        <v>8.9126912750000002</v>
      </c>
      <c r="BT128" s="28">
        <v>11.527217500000001</v>
      </c>
      <c r="BU128" s="28">
        <v>70.195148840000002</v>
      </c>
      <c r="BV128" s="28">
        <v>0.41077174599999999</v>
      </c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</row>
    <row r="129" spans="1:104" ht="15">
      <c r="A129" s="27" t="str">
        <f t="shared" si="0"/>
        <v>DMain_071420_main</v>
      </c>
      <c r="B129" s="27" t="str">
        <f t="shared" si="1"/>
        <v>DMain_071420_main</v>
      </c>
      <c r="C129" s="28" t="s">
        <v>70</v>
      </c>
      <c r="D129" s="28" t="s">
        <v>86</v>
      </c>
      <c r="E129" s="27">
        <v>44026</v>
      </c>
      <c r="F129" s="27" t="str">
        <f>"7/14_pre"</f>
        <v>7/14_pre</v>
      </c>
      <c r="G129" s="28" t="str">
        <f t="shared" si="62"/>
        <v>main</v>
      </c>
      <c r="H129" s="28" t="s">
        <v>153</v>
      </c>
      <c r="I129" s="28" t="s">
        <v>100</v>
      </c>
      <c r="J129" s="28" t="s">
        <v>101</v>
      </c>
      <c r="K129" s="29"/>
      <c r="L129" s="28">
        <v>1</v>
      </c>
      <c r="M129" s="28">
        <v>0</v>
      </c>
      <c r="N129" s="28" t="str">
        <f t="shared" ref="N129:N138" si="91">IF(NOT(ISBLANK(O129)), "Y", "")</f>
        <v>Y</v>
      </c>
      <c r="O129" s="29">
        <v>44385</v>
      </c>
      <c r="P129" s="28">
        <v>1</v>
      </c>
      <c r="Q129" s="28" t="s">
        <v>97</v>
      </c>
      <c r="R129" s="28">
        <v>2</v>
      </c>
      <c r="S129" s="28"/>
      <c r="T129" s="28"/>
      <c r="U129" s="31" t="s">
        <v>73</v>
      </c>
      <c r="V129" s="32">
        <v>119</v>
      </c>
      <c r="Y129" s="28">
        <v>0</v>
      </c>
      <c r="Z129" s="28" t="s">
        <v>101</v>
      </c>
      <c r="AD129" s="28" t="s">
        <v>101</v>
      </c>
      <c r="AE129" s="28" t="s">
        <v>101</v>
      </c>
      <c r="AF129" s="49">
        <v>0.71875</v>
      </c>
      <c r="AG129" s="28">
        <v>20.9</v>
      </c>
      <c r="AH129" s="28">
        <v>9.41</v>
      </c>
      <c r="AI129" s="28">
        <v>8.75</v>
      </c>
      <c r="AJ129" s="28">
        <v>107.5</v>
      </c>
      <c r="AK129" s="28">
        <v>3.4</v>
      </c>
      <c r="AL129" s="28">
        <v>0.81</v>
      </c>
      <c r="AM129" s="28">
        <v>1.421</v>
      </c>
      <c r="AN129" s="37"/>
      <c r="AO129" s="37"/>
      <c r="AP129" s="37"/>
      <c r="AQ129" s="37"/>
      <c r="AR129" s="37"/>
      <c r="AS129" s="37"/>
      <c r="AT129" s="28"/>
      <c r="AU129" s="28"/>
      <c r="AV129" s="28"/>
      <c r="AW129" s="36">
        <v>0</v>
      </c>
      <c r="AX129" s="28">
        <v>10.8193</v>
      </c>
      <c r="AY129" s="28">
        <v>10.9537</v>
      </c>
      <c r="AZ129" s="28">
        <v>10.723599999999999</v>
      </c>
      <c r="BA129" s="28">
        <f t="shared" ref="BA129:BA138" si="92">AVERAGE(AX129:AZ129)</f>
        <v>10.8322</v>
      </c>
      <c r="BB129" s="28">
        <v>10.885999999999999</v>
      </c>
      <c r="BC129" s="28">
        <v>11.037599999999999</v>
      </c>
      <c r="BD129" s="28">
        <v>10.9877</v>
      </c>
      <c r="BE129" s="37">
        <f t="shared" si="85"/>
        <v>10.970433333333332</v>
      </c>
      <c r="BG129" s="28">
        <v>792</v>
      </c>
      <c r="BH129" s="28">
        <v>779</v>
      </c>
      <c r="BI129" s="28">
        <v>708</v>
      </c>
      <c r="BJ129" s="38">
        <f t="shared" si="86"/>
        <v>758.749874618538</v>
      </c>
      <c r="BK129" s="39">
        <f t="shared" si="87"/>
        <v>15174.99749237076</v>
      </c>
      <c r="BL129" s="28">
        <v>59</v>
      </c>
      <c r="BM129" s="28">
        <v>47</v>
      </c>
      <c r="BN129" s="28">
        <v>32</v>
      </c>
      <c r="BO129" s="38">
        <f t="shared" si="88"/>
        <v>44.60326143979303</v>
      </c>
      <c r="BP129" s="38">
        <f t="shared" si="89"/>
        <v>892.06522879586055</v>
      </c>
      <c r="BQ129" s="38">
        <f t="shared" si="90"/>
        <v>5.88</v>
      </c>
      <c r="BR129" s="28">
        <v>1.257714352</v>
      </c>
      <c r="BS129" s="28">
        <v>47.497454060000003</v>
      </c>
      <c r="BT129" s="28">
        <v>5.4754689179999998</v>
      </c>
      <c r="BU129" s="28">
        <v>22.516951980000002</v>
      </c>
      <c r="BV129" s="28">
        <v>2.4169337510000002</v>
      </c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 spans="1:104" ht="15">
      <c r="A130" s="27" t="str">
        <f t="shared" si="0"/>
        <v>D119_071420_pre</v>
      </c>
      <c r="B130" s="27" t="str">
        <f t="shared" si="1"/>
        <v>D119_071420_pre</v>
      </c>
      <c r="C130" s="28" t="s">
        <v>70</v>
      </c>
      <c r="D130" s="28">
        <v>7.0999999999999994E-2</v>
      </c>
      <c r="E130" s="27">
        <v>44026</v>
      </c>
      <c r="F130" s="27" t="str">
        <f t="shared" ref="F130:F138" si="93">"7/14_"&amp;J130</f>
        <v>7/14_pre</v>
      </c>
      <c r="G130" s="28" t="str">
        <f t="shared" si="62"/>
        <v>pre</v>
      </c>
      <c r="H130" s="27" t="str">
        <f t="shared" ref="H130:H138" si="94">F130</f>
        <v>7/14_pre</v>
      </c>
      <c r="I130" s="28" t="s">
        <v>71</v>
      </c>
      <c r="J130" s="28" t="s">
        <v>72</v>
      </c>
      <c r="K130" s="29"/>
      <c r="L130" s="28">
        <v>1</v>
      </c>
      <c r="M130" s="48">
        <v>103.2969470504565</v>
      </c>
      <c r="N130" s="28" t="str">
        <f t="shared" si="91"/>
        <v>Y</v>
      </c>
      <c r="O130" s="29">
        <v>44385</v>
      </c>
      <c r="P130" s="28">
        <v>1</v>
      </c>
      <c r="Q130" s="28" t="s">
        <v>97</v>
      </c>
      <c r="R130" s="28">
        <v>2</v>
      </c>
      <c r="S130" s="28"/>
      <c r="T130" s="28"/>
      <c r="U130" s="31" t="s">
        <v>73</v>
      </c>
      <c r="V130" s="32">
        <v>119</v>
      </c>
      <c r="Y130" s="28">
        <v>0</v>
      </c>
      <c r="Z130" s="28">
        <v>1</v>
      </c>
      <c r="AD130" s="28" t="s">
        <v>75</v>
      </c>
      <c r="AE130" s="28" t="s">
        <v>76</v>
      </c>
      <c r="AF130" s="49">
        <v>0.37777777777777777</v>
      </c>
      <c r="AG130" s="28">
        <v>23.7</v>
      </c>
      <c r="AH130" s="28">
        <v>8.4499999999999993</v>
      </c>
      <c r="AI130" s="28">
        <v>7.63</v>
      </c>
      <c r="AJ130" s="28">
        <v>139.80000000000001</v>
      </c>
      <c r="AK130" s="28">
        <v>0.54</v>
      </c>
      <c r="AL130" s="28">
        <v>0.08</v>
      </c>
      <c r="AM130" s="28">
        <v>1.284</v>
      </c>
      <c r="AN130" s="37"/>
      <c r="AO130" s="37"/>
      <c r="AP130" s="37"/>
      <c r="AQ130" s="37"/>
      <c r="AR130" s="37"/>
      <c r="AS130" s="37"/>
      <c r="AT130" s="28"/>
      <c r="AU130" s="28"/>
      <c r="AV130" s="28"/>
      <c r="AW130" s="36">
        <v>0</v>
      </c>
      <c r="AX130" s="28">
        <v>8.0378000000000007</v>
      </c>
      <c r="AY130" s="28">
        <v>8.0641999999999996</v>
      </c>
      <c r="AZ130" s="28">
        <v>8.0272000000000006</v>
      </c>
      <c r="BA130" s="28">
        <f t="shared" si="92"/>
        <v>8.0430666666666664</v>
      </c>
      <c r="BB130" s="28">
        <v>7.4824000000000002</v>
      </c>
      <c r="BC130" s="28">
        <v>7.5556000000000001</v>
      </c>
      <c r="BD130" s="28">
        <v>7.5011000000000001</v>
      </c>
      <c r="BE130" s="37">
        <f t="shared" si="85"/>
        <v>7.5130333333333335</v>
      </c>
      <c r="BG130" s="28">
        <v>1013</v>
      </c>
      <c r="BH130" s="28">
        <v>1037</v>
      </c>
      <c r="BI130" s="28">
        <v>1032</v>
      </c>
      <c r="BJ130" s="38">
        <f t="shared" si="86"/>
        <v>1027.2811039672722</v>
      </c>
      <c r="BK130" s="39">
        <f t="shared" si="87"/>
        <v>20545.622079345445</v>
      </c>
      <c r="BL130" s="28">
        <v>281</v>
      </c>
      <c r="BM130" s="28">
        <v>279</v>
      </c>
      <c r="BN130" s="28">
        <v>300</v>
      </c>
      <c r="BO130" s="38">
        <f t="shared" si="88"/>
        <v>286.51273208953108</v>
      </c>
      <c r="BP130" s="38">
        <f t="shared" si="89"/>
        <v>5730.2546417906215</v>
      </c>
      <c r="BQ130" s="38">
        <f t="shared" si="90"/>
        <v>27.89</v>
      </c>
      <c r="BR130" s="28">
        <v>0</v>
      </c>
      <c r="BS130" s="28">
        <v>2.216027188</v>
      </c>
      <c r="BT130" s="28">
        <v>36.231344470000003</v>
      </c>
      <c r="BU130" s="28">
        <v>70.577016999999998</v>
      </c>
      <c r="BV130" s="28">
        <v>0.22046516299999999</v>
      </c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</row>
    <row r="131" spans="1:104" ht="15">
      <c r="A131" s="27" t="str">
        <f t="shared" si="0"/>
        <v>D1H_071420_pre</v>
      </c>
      <c r="B131" s="27" t="str">
        <f t="shared" si="1"/>
        <v>D1H_071420_pre</v>
      </c>
      <c r="C131" s="28" t="s">
        <v>70</v>
      </c>
      <c r="D131" s="28">
        <v>6.9000000000000006E-2</v>
      </c>
      <c r="E131" s="27">
        <v>44026</v>
      </c>
      <c r="F131" s="27" t="str">
        <f t="shared" si="93"/>
        <v>7/14_pre</v>
      </c>
      <c r="G131" s="28" t="str">
        <f t="shared" si="62"/>
        <v>pre</v>
      </c>
      <c r="H131" s="27" t="str">
        <f t="shared" si="94"/>
        <v>7/14_pre</v>
      </c>
      <c r="I131" s="28" t="s">
        <v>78</v>
      </c>
      <c r="J131" s="28" t="s">
        <v>72</v>
      </c>
      <c r="K131" s="28"/>
      <c r="L131" s="28">
        <v>1</v>
      </c>
      <c r="M131" s="48">
        <v>103.2969470504565</v>
      </c>
      <c r="N131" s="28" t="str">
        <f t="shared" si="91"/>
        <v>Y</v>
      </c>
      <c r="O131" s="29">
        <v>44532</v>
      </c>
      <c r="P131" s="28">
        <v>1</v>
      </c>
      <c r="Q131" s="28"/>
      <c r="R131" s="28">
        <v>2</v>
      </c>
      <c r="S131" s="28"/>
      <c r="T131" s="28"/>
      <c r="U131" s="31" t="s">
        <v>73</v>
      </c>
      <c r="V131" s="32">
        <v>119</v>
      </c>
      <c r="Y131" s="28">
        <v>0</v>
      </c>
      <c r="Z131" s="28">
        <v>1</v>
      </c>
      <c r="AD131" s="28" t="s">
        <v>80</v>
      </c>
      <c r="AE131" s="28" t="s">
        <v>81</v>
      </c>
      <c r="AF131" s="49">
        <v>0.37152777777777779</v>
      </c>
      <c r="AG131" s="28">
        <v>23.1</v>
      </c>
      <c r="AH131" s="28">
        <v>8.85</v>
      </c>
      <c r="AI131" s="28">
        <v>7.91</v>
      </c>
      <c r="AJ131" s="28">
        <v>85.97</v>
      </c>
      <c r="AK131" s="28">
        <v>1.17</v>
      </c>
      <c r="AL131" s="28">
        <v>7.0000000000000007E-2</v>
      </c>
      <c r="AM131" s="28">
        <v>1.2030000000000001</v>
      </c>
      <c r="AN131" s="37"/>
      <c r="AO131" s="37"/>
      <c r="AP131" s="37"/>
      <c r="AQ131" s="37"/>
      <c r="AR131" s="37"/>
      <c r="AS131" s="37"/>
      <c r="AT131" s="28"/>
      <c r="AU131" s="28"/>
      <c r="AV131" s="28"/>
      <c r="AW131" s="36">
        <v>0</v>
      </c>
      <c r="AX131" s="28">
        <v>7.4055999999999997</v>
      </c>
      <c r="AY131" s="28">
        <v>7.4467999999999996</v>
      </c>
      <c r="AZ131" s="28">
        <v>7.3933</v>
      </c>
      <c r="BA131" s="28">
        <f t="shared" si="92"/>
        <v>7.4152333333333331</v>
      </c>
      <c r="BB131" s="28">
        <v>6.6654</v>
      </c>
      <c r="BC131" s="28">
        <v>6.5606999999999998</v>
      </c>
      <c r="BD131" s="28">
        <v>6.6124999999999998</v>
      </c>
      <c r="BE131" s="37">
        <f t="shared" si="85"/>
        <v>6.6128666666666662</v>
      </c>
      <c r="BG131" s="28">
        <v>562</v>
      </c>
      <c r="BH131" s="28">
        <v>521</v>
      </c>
      <c r="BI131" s="28">
        <v>568</v>
      </c>
      <c r="BJ131" s="38">
        <f t="shared" si="86"/>
        <v>549.93005832375684</v>
      </c>
      <c r="BK131" s="39">
        <f t="shared" si="87"/>
        <v>10998.601166475137</v>
      </c>
      <c r="BL131" s="28">
        <v>110</v>
      </c>
      <c r="BM131" s="28">
        <v>120</v>
      </c>
      <c r="BN131" s="28">
        <v>127</v>
      </c>
      <c r="BO131" s="38">
        <f t="shared" si="88"/>
        <v>118.79346515993562</v>
      </c>
      <c r="BP131" s="38">
        <f t="shared" si="89"/>
        <v>2375.8693031987123</v>
      </c>
      <c r="BQ131" s="38">
        <f t="shared" si="90"/>
        <v>21.6</v>
      </c>
      <c r="BR131" s="28">
        <v>4.3545753E-2</v>
      </c>
      <c r="BS131" s="28">
        <v>20.37495766</v>
      </c>
      <c r="BT131" s="28">
        <v>20.950791240000001</v>
      </c>
      <c r="BU131" s="28">
        <v>104.2862495</v>
      </c>
      <c r="BV131" s="28">
        <v>1.077260146</v>
      </c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</row>
    <row r="132" spans="1:104" ht="15">
      <c r="A132" s="27" t="str">
        <f t="shared" si="0"/>
        <v>D3F_071420_pre</v>
      </c>
      <c r="B132" s="27" t="str">
        <f t="shared" si="1"/>
        <v>D3F_071420_pre</v>
      </c>
      <c r="C132" s="28" t="s">
        <v>70</v>
      </c>
      <c r="D132" s="28">
        <v>3.11</v>
      </c>
      <c r="E132" s="27">
        <v>44026</v>
      </c>
      <c r="F132" s="27" t="str">
        <f t="shared" si="93"/>
        <v>7/14_pre</v>
      </c>
      <c r="G132" s="28" t="str">
        <f t="shared" si="62"/>
        <v>pre</v>
      </c>
      <c r="H132" s="27" t="str">
        <f t="shared" si="94"/>
        <v>7/14_pre</v>
      </c>
      <c r="I132" s="28" t="s">
        <v>83</v>
      </c>
      <c r="J132" s="28" t="s">
        <v>72</v>
      </c>
      <c r="K132" s="29"/>
      <c r="L132" s="28">
        <v>1</v>
      </c>
      <c r="M132" s="48">
        <v>103.2969470504565</v>
      </c>
      <c r="N132" s="28" t="str">
        <f t="shared" si="91"/>
        <v>Y</v>
      </c>
      <c r="O132" s="29">
        <v>44385</v>
      </c>
      <c r="P132" s="28">
        <v>1</v>
      </c>
      <c r="Q132" s="28" t="s">
        <v>97</v>
      </c>
      <c r="R132" s="28">
        <v>2</v>
      </c>
      <c r="S132" s="28"/>
      <c r="T132" s="28"/>
      <c r="U132" s="31" t="s">
        <v>73</v>
      </c>
      <c r="V132" s="32">
        <v>119</v>
      </c>
      <c r="Y132" s="28">
        <v>0</v>
      </c>
      <c r="Z132" s="28">
        <v>3</v>
      </c>
      <c r="AD132" s="28" t="s">
        <v>75</v>
      </c>
      <c r="AE132" s="28" t="s">
        <v>85</v>
      </c>
      <c r="AF132" s="49">
        <v>0.38680555555555557</v>
      </c>
      <c r="AG132" s="28">
        <v>15.3</v>
      </c>
      <c r="AH132" s="28">
        <v>8.3000000000000007</v>
      </c>
      <c r="AI132" s="28">
        <v>6.11</v>
      </c>
      <c r="AJ132" s="28">
        <v>99.68</v>
      </c>
      <c r="AK132" s="28">
        <v>0.08</v>
      </c>
      <c r="AL132" s="28">
        <v>0.05</v>
      </c>
      <c r="AM132" s="28">
        <v>1.129</v>
      </c>
      <c r="AN132" s="37"/>
      <c r="AO132" s="37"/>
      <c r="AP132" s="37"/>
      <c r="AQ132" s="37"/>
      <c r="AR132" s="37"/>
      <c r="AS132" s="37"/>
      <c r="AT132" s="28"/>
      <c r="AU132" s="28"/>
      <c r="AV132" s="28"/>
      <c r="AW132" s="36">
        <v>0</v>
      </c>
      <c r="AX132" s="28">
        <v>7.7690000000000001</v>
      </c>
      <c r="AY132" s="28">
        <v>7.6947999999999999</v>
      </c>
      <c r="AZ132" s="28">
        <v>7.7378</v>
      </c>
      <c r="BA132" s="28">
        <f t="shared" si="92"/>
        <v>7.7338666666666667</v>
      </c>
      <c r="BB132" s="28">
        <v>8.6189</v>
      </c>
      <c r="BC132" s="28">
        <v>8.4720999999999993</v>
      </c>
      <c r="BD132" s="28">
        <v>8.5129999999999999</v>
      </c>
      <c r="BE132" s="37">
        <f t="shared" si="85"/>
        <v>8.5346666666666664</v>
      </c>
      <c r="BG132" s="28">
        <v>14897</v>
      </c>
      <c r="BH132" s="28">
        <v>15787</v>
      </c>
      <c r="BI132" s="28">
        <v>15430</v>
      </c>
      <c r="BJ132" s="38">
        <f t="shared" si="86"/>
        <v>15366.965547749809</v>
      </c>
      <c r="BK132" s="39">
        <f t="shared" si="87"/>
        <v>307339.31095499615</v>
      </c>
      <c r="BL132" s="28">
        <v>10240</v>
      </c>
      <c r="BM132" s="28">
        <v>9814</v>
      </c>
      <c r="BN132" s="28">
        <v>9923</v>
      </c>
      <c r="BO132" s="38">
        <f t="shared" si="88"/>
        <v>9990.7095623831501</v>
      </c>
      <c r="BP132" s="38">
        <f t="shared" si="89"/>
        <v>199814.191247663</v>
      </c>
      <c r="BQ132" s="38">
        <f t="shared" si="90"/>
        <v>65.010000000000005</v>
      </c>
      <c r="BR132" s="28">
        <v>7.6866540000000002E-3</v>
      </c>
      <c r="BS132" s="28">
        <v>8.4627949929999993</v>
      </c>
      <c r="BT132" s="28">
        <v>108.24317670000001</v>
      </c>
      <c r="BU132" s="28">
        <v>57.680688429999996</v>
      </c>
      <c r="BV132" s="28">
        <v>3.7927885000000001E-2</v>
      </c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 ht="15">
      <c r="A133" s="27" t="str">
        <f t="shared" si="0"/>
        <v>D434_071420_pre</v>
      </c>
      <c r="B133" s="27" t="str">
        <f t="shared" si="1"/>
        <v>D434_071420_pre</v>
      </c>
      <c r="C133" s="28" t="s">
        <v>70</v>
      </c>
      <c r="D133" s="28" t="s">
        <v>86</v>
      </c>
      <c r="E133" s="27">
        <v>44026</v>
      </c>
      <c r="F133" s="27" t="str">
        <f t="shared" si="93"/>
        <v>7/14_pre</v>
      </c>
      <c r="G133" s="28" t="str">
        <f t="shared" si="62"/>
        <v>pre</v>
      </c>
      <c r="H133" s="27" t="str">
        <f t="shared" si="94"/>
        <v>7/14_pre</v>
      </c>
      <c r="I133" s="28" t="s">
        <v>87</v>
      </c>
      <c r="J133" s="28" t="s">
        <v>72</v>
      </c>
      <c r="K133" s="29"/>
      <c r="L133" s="28">
        <v>1</v>
      </c>
      <c r="M133" s="48">
        <v>103.2969470504565</v>
      </c>
      <c r="N133" s="28" t="str">
        <f t="shared" si="91"/>
        <v>Y</v>
      </c>
      <c r="O133" s="29">
        <v>44385</v>
      </c>
      <c r="P133" s="28">
        <v>1</v>
      </c>
      <c r="Q133" s="28" t="s">
        <v>97</v>
      </c>
      <c r="R133" s="28">
        <v>2</v>
      </c>
      <c r="S133" s="28"/>
      <c r="T133" s="28"/>
      <c r="U133" s="31" t="s">
        <v>73</v>
      </c>
      <c r="V133" s="32">
        <v>119</v>
      </c>
      <c r="Y133" s="28">
        <v>0</v>
      </c>
      <c r="Z133" s="28">
        <v>4</v>
      </c>
      <c r="AD133" s="28" t="s">
        <v>75</v>
      </c>
      <c r="AE133" s="28" t="s">
        <v>76</v>
      </c>
      <c r="AF133" s="49">
        <v>0.39652777777777776</v>
      </c>
      <c r="AG133" s="28">
        <v>23.6</v>
      </c>
      <c r="AH133" s="28">
        <v>8.69</v>
      </c>
      <c r="AI133" s="28">
        <v>7.76</v>
      </c>
      <c r="AJ133" s="28">
        <v>109.9</v>
      </c>
      <c r="AK133" s="28">
        <v>1.67</v>
      </c>
      <c r="AL133" s="28">
        <v>0.09</v>
      </c>
      <c r="AM133" s="28">
        <v>1.228</v>
      </c>
      <c r="AN133" s="37"/>
      <c r="AO133" s="37"/>
      <c r="AP133" s="37"/>
      <c r="AQ133" s="37"/>
      <c r="AR133" s="37"/>
      <c r="AS133" s="37"/>
      <c r="AT133" s="28"/>
      <c r="AU133" s="28"/>
      <c r="AV133" s="28"/>
      <c r="AW133" s="36">
        <v>0</v>
      </c>
      <c r="AX133" s="28">
        <v>7.8738000000000001</v>
      </c>
      <c r="AY133" s="28">
        <v>7.7641</v>
      </c>
      <c r="AZ133" s="28">
        <v>7.8771000000000004</v>
      </c>
      <c r="BA133" s="28">
        <f t="shared" si="92"/>
        <v>7.8383333333333338</v>
      </c>
      <c r="BB133" s="28">
        <v>7.2058999999999997</v>
      </c>
      <c r="BC133" s="28">
        <v>7.0587999999999997</v>
      </c>
      <c r="BD133" s="28">
        <v>7.2394999999999996</v>
      </c>
      <c r="BE133" s="37">
        <f t="shared" si="85"/>
        <v>7.1680666666666655</v>
      </c>
      <c r="BG133" s="28">
        <v>117</v>
      </c>
      <c r="BH133" s="28">
        <v>94</v>
      </c>
      <c r="BI133" s="28">
        <v>99</v>
      </c>
      <c r="BJ133" s="38">
        <f t="shared" si="86"/>
        <v>102.87652908400381</v>
      </c>
      <c r="BK133" s="39">
        <f t="shared" si="87"/>
        <v>2057.530581680076</v>
      </c>
      <c r="BL133" s="28">
        <v>18</v>
      </c>
      <c r="BM133" s="28">
        <v>14</v>
      </c>
      <c r="BN133" s="28">
        <v>23</v>
      </c>
      <c r="BO133" s="38">
        <f t="shared" si="88"/>
        <v>17.962886492643495</v>
      </c>
      <c r="BP133" s="38">
        <f t="shared" si="89"/>
        <v>359.25772985286989</v>
      </c>
      <c r="BQ133" s="38">
        <f t="shared" si="90"/>
        <v>17.46</v>
      </c>
      <c r="BR133" s="28">
        <v>0</v>
      </c>
      <c r="BS133" s="28">
        <v>5.355570105</v>
      </c>
      <c r="BT133" s="28">
        <v>26.693450129999999</v>
      </c>
      <c r="BU133" s="28">
        <v>61.108580840000002</v>
      </c>
      <c r="BV133" s="28">
        <v>2.9015791819999999</v>
      </c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</row>
    <row r="134" spans="1:104" ht="15">
      <c r="A134" s="27" t="str">
        <f t="shared" si="0"/>
        <v>D5B_071420_pre</v>
      </c>
      <c r="B134" s="27" t="str">
        <f t="shared" si="1"/>
        <v>D5B_071420_pre</v>
      </c>
      <c r="C134" s="28" t="s">
        <v>70</v>
      </c>
      <c r="D134" s="28">
        <v>5.1999999999999998E-2</v>
      </c>
      <c r="E134" s="27">
        <v>44026</v>
      </c>
      <c r="F134" s="27" t="str">
        <f t="shared" si="93"/>
        <v>7/14_pre</v>
      </c>
      <c r="G134" s="28" t="str">
        <f t="shared" si="62"/>
        <v>pre</v>
      </c>
      <c r="H134" s="27" t="str">
        <f t="shared" si="94"/>
        <v>7/14_pre</v>
      </c>
      <c r="I134" s="28" t="s">
        <v>89</v>
      </c>
      <c r="J134" s="28" t="s">
        <v>72</v>
      </c>
      <c r="K134" s="29"/>
      <c r="L134" s="28">
        <v>1</v>
      </c>
      <c r="M134" s="48">
        <v>103.2969470504565</v>
      </c>
      <c r="N134" s="28" t="str">
        <f t="shared" si="91"/>
        <v>Y</v>
      </c>
      <c r="O134" s="29">
        <v>44385</v>
      </c>
      <c r="P134" s="28">
        <v>1</v>
      </c>
      <c r="Q134" s="28" t="s">
        <v>79</v>
      </c>
      <c r="R134" s="28">
        <v>2</v>
      </c>
      <c r="S134" s="28"/>
      <c r="T134" s="28"/>
      <c r="U134" s="31" t="s">
        <v>73</v>
      </c>
      <c r="V134" s="32">
        <v>119</v>
      </c>
      <c r="Y134" s="28">
        <v>0</v>
      </c>
      <c r="Z134" s="28">
        <v>5</v>
      </c>
      <c r="AD134" s="28" t="s">
        <v>80</v>
      </c>
      <c r="AE134" s="28" t="s">
        <v>81</v>
      </c>
      <c r="AF134" s="49">
        <v>0.40555555555555556</v>
      </c>
      <c r="AG134" s="28">
        <v>23.5</v>
      </c>
      <c r="AH134" s="28">
        <v>8.67</v>
      </c>
      <c r="AI134" s="28">
        <v>7.35</v>
      </c>
      <c r="AJ134" s="28">
        <v>111.07</v>
      </c>
      <c r="AK134" s="28">
        <v>0.99</v>
      </c>
      <c r="AL134" s="28">
        <v>0.09</v>
      </c>
      <c r="AM134" s="28">
        <v>1.2210000000000001</v>
      </c>
      <c r="AN134" s="37"/>
      <c r="AO134" s="37"/>
      <c r="AP134" s="37"/>
      <c r="AQ134" s="37"/>
      <c r="AR134" s="37"/>
      <c r="AS134" s="37"/>
      <c r="AT134" s="28"/>
      <c r="AU134" s="28"/>
      <c r="AV134" s="28"/>
      <c r="AW134" s="36">
        <v>0</v>
      </c>
      <c r="AX134" s="28">
        <v>7.4528999999999996</v>
      </c>
      <c r="AY134" s="28">
        <v>7.6710000000000003</v>
      </c>
      <c r="AZ134" s="28">
        <v>7.4842000000000004</v>
      </c>
      <c r="BA134" s="28">
        <f t="shared" si="92"/>
        <v>7.5360333333333331</v>
      </c>
      <c r="BB134" s="28">
        <v>6.7648000000000001</v>
      </c>
      <c r="BC134" s="28">
        <v>6.7337999999999996</v>
      </c>
      <c r="BD134" s="28">
        <v>6.7130999999999998</v>
      </c>
      <c r="BE134" s="37">
        <f t="shared" si="85"/>
        <v>6.7372333333333332</v>
      </c>
      <c r="BG134" s="28">
        <v>175</v>
      </c>
      <c r="BH134" s="28">
        <v>185</v>
      </c>
      <c r="BI134" s="28">
        <v>166</v>
      </c>
      <c r="BJ134" s="38">
        <f t="shared" si="86"/>
        <v>175.16175520300652</v>
      </c>
      <c r="BK134" s="39">
        <f t="shared" si="87"/>
        <v>3503.2351040601307</v>
      </c>
      <c r="BL134" s="28">
        <v>35</v>
      </c>
      <c r="BM134" s="28">
        <v>38</v>
      </c>
      <c r="BN134" s="28">
        <v>36</v>
      </c>
      <c r="BO134" s="38">
        <f t="shared" si="88"/>
        <v>36.312101240531902</v>
      </c>
      <c r="BP134" s="38">
        <f t="shared" si="89"/>
        <v>726.24202481063799</v>
      </c>
      <c r="BQ134" s="38">
        <f t="shared" si="90"/>
        <v>20.73</v>
      </c>
      <c r="BR134" s="28">
        <v>0.39190665400000002</v>
      </c>
      <c r="BS134" s="28">
        <v>60.179421660000003</v>
      </c>
      <c r="BT134" s="28">
        <v>21.7766397</v>
      </c>
      <c r="BU134" s="28">
        <v>64.131292009999996</v>
      </c>
      <c r="BV134" s="28">
        <v>1.594257638</v>
      </c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</row>
    <row r="135" spans="1:104" ht="15">
      <c r="A135" s="27" t="str">
        <f t="shared" si="0"/>
        <v>D6F_071420_pre</v>
      </c>
      <c r="B135" s="27" t="str">
        <f t="shared" si="1"/>
        <v>D6F_071420_pre</v>
      </c>
      <c r="C135" s="28" t="s">
        <v>70</v>
      </c>
      <c r="D135" s="28">
        <v>0.96199999999999997</v>
      </c>
      <c r="E135" s="27">
        <v>44026</v>
      </c>
      <c r="F135" s="27" t="str">
        <f t="shared" si="93"/>
        <v>7/14_pre</v>
      </c>
      <c r="G135" s="28" t="str">
        <f t="shared" si="62"/>
        <v>pre</v>
      </c>
      <c r="H135" s="27" t="str">
        <f t="shared" si="94"/>
        <v>7/14_pre</v>
      </c>
      <c r="I135" s="28" t="s">
        <v>92</v>
      </c>
      <c r="J135" s="28" t="s">
        <v>72</v>
      </c>
      <c r="K135" s="29"/>
      <c r="L135" s="28">
        <v>1</v>
      </c>
      <c r="M135" s="48">
        <v>103.2969470504565</v>
      </c>
      <c r="N135" s="28" t="str">
        <f t="shared" si="91"/>
        <v>Y</v>
      </c>
      <c r="O135" s="29">
        <v>44385</v>
      </c>
      <c r="P135" s="28">
        <v>1</v>
      </c>
      <c r="Q135" s="28" t="s">
        <v>97</v>
      </c>
      <c r="R135" s="28">
        <v>2</v>
      </c>
      <c r="S135" s="28"/>
      <c r="T135" s="28"/>
      <c r="U135" s="31" t="s">
        <v>73</v>
      </c>
      <c r="V135" s="32">
        <v>119</v>
      </c>
      <c r="Y135" s="28">
        <v>0</v>
      </c>
      <c r="Z135" s="28">
        <v>6</v>
      </c>
      <c r="AD135" s="28" t="s">
        <v>75</v>
      </c>
      <c r="AE135" s="28" t="s">
        <v>85</v>
      </c>
      <c r="AF135" s="49">
        <v>0.41944444444444445</v>
      </c>
      <c r="AG135" s="28">
        <v>21</v>
      </c>
      <c r="AH135" s="28">
        <v>7.98</v>
      </c>
      <c r="AI135" s="28">
        <v>4.78</v>
      </c>
      <c r="AJ135" s="28">
        <v>106.3</v>
      </c>
      <c r="AK135" s="28">
        <v>0.03</v>
      </c>
      <c r="AL135" s="28">
        <v>0</v>
      </c>
      <c r="AM135" s="28">
        <v>1.3009999999999999</v>
      </c>
      <c r="AN135" s="37"/>
      <c r="AO135" s="37"/>
      <c r="AP135" s="37"/>
      <c r="AQ135" s="37"/>
      <c r="AR135" s="37"/>
      <c r="AS135" s="37"/>
      <c r="AT135" s="28"/>
      <c r="AU135" s="28"/>
      <c r="AV135" s="28"/>
      <c r="AW135" s="36">
        <v>0</v>
      </c>
      <c r="AX135" s="28">
        <v>7.7484999999999999</v>
      </c>
      <c r="AY135" s="28">
        <v>7.7906000000000004</v>
      </c>
      <c r="AZ135" s="28">
        <v>7.9589999999999996</v>
      </c>
      <c r="BA135" s="28">
        <f t="shared" si="92"/>
        <v>7.8327</v>
      </c>
      <c r="BB135" s="28">
        <v>10.1759</v>
      </c>
      <c r="BC135" s="28">
        <v>10.146599999999999</v>
      </c>
      <c r="BD135" s="28">
        <v>10.3432</v>
      </c>
      <c r="BE135" s="37">
        <f t="shared" si="85"/>
        <v>10.2219</v>
      </c>
      <c r="BG135" s="28">
        <v>3684</v>
      </c>
      <c r="BH135" s="28">
        <v>3450</v>
      </c>
      <c r="BI135" s="28">
        <v>3580</v>
      </c>
      <c r="BJ135" s="38">
        <f t="shared" si="86"/>
        <v>3570.0468416517101</v>
      </c>
      <c r="BK135" s="39">
        <f t="shared" si="87"/>
        <v>71400.936833034197</v>
      </c>
      <c r="BL135" s="28">
        <v>2609</v>
      </c>
      <c r="BM135" s="28">
        <v>2519</v>
      </c>
      <c r="BN135" s="28">
        <v>2744</v>
      </c>
      <c r="BO135" s="38">
        <f t="shared" si="88"/>
        <v>2622.3789565188645</v>
      </c>
      <c r="BP135" s="38">
        <f t="shared" si="89"/>
        <v>52447.579130377286</v>
      </c>
      <c r="BQ135" s="38">
        <f t="shared" si="90"/>
        <v>73.459999999999994</v>
      </c>
      <c r="BR135" s="28">
        <v>0</v>
      </c>
      <c r="BS135" s="28">
        <v>2.947881223</v>
      </c>
      <c r="BT135" s="28">
        <v>16.718427630000001</v>
      </c>
      <c r="BU135" s="28">
        <v>103.72845100000001</v>
      </c>
      <c r="BV135" s="28">
        <v>0.37068399800000001</v>
      </c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</row>
    <row r="136" spans="1:104" ht="15">
      <c r="A136" s="27" t="str">
        <f t="shared" si="0"/>
        <v>D641_071420_pre</v>
      </c>
      <c r="B136" s="27" t="str">
        <f t="shared" si="1"/>
        <v>D641_071420_pre</v>
      </c>
      <c r="C136" s="28" t="s">
        <v>70</v>
      </c>
      <c r="D136" s="28">
        <v>0.12</v>
      </c>
      <c r="E136" s="27">
        <v>44026</v>
      </c>
      <c r="F136" s="27" t="str">
        <f t="shared" si="93"/>
        <v>7/14_pre</v>
      </c>
      <c r="G136" s="28" t="str">
        <f t="shared" si="62"/>
        <v>pre</v>
      </c>
      <c r="H136" s="27" t="str">
        <f t="shared" si="94"/>
        <v>7/14_pre</v>
      </c>
      <c r="I136" s="28" t="s">
        <v>90</v>
      </c>
      <c r="J136" s="28" t="s">
        <v>72</v>
      </c>
      <c r="K136" s="29"/>
      <c r="L136" s="28">
        <v>1</v>
      </c>
      <c r="M136" s="48">
        <v>103.2969470504565</v>
      </c>
      <c r="N136" s="28" t="str">
        <f t="shared" si="91"/>
        <v>Y</v>
      </c>
      <c r="O136" s="27">
        <v>44393</v>
      </c>
      <c r="P136" s="28">
        <v>1</v>
      </c>
      <c r="Q136" s="28"/>
      <c r="R136" s="28">
        <v>2</v>
      </c>
      <c r="S136" s="28" t="s">
        <v>154</v>
      </c>
      <c r="T136" s="28" t="s">
        <v>77</v>
      </c>
      <c r="U136" s="31" t="s">
        <v>73</v>
      </c>
      <c r="V136" s="32">
        <v>119</v>
      </c>
      <c r="Y136" s="28">
        <v>0</v>
      </c>
      <c r="Z136" s="28">
        <v>6</v>
      </c>
      <c r="AD136" s="28" t="s">
        <v>75</v>
      </c>
      <c r="AE136" s="28" t="s">
        <v>76</v>
      </c>
      <c r="AF136" s="49">
        <v>0.42708333333333331</v>
      </c>
      <c r="AG136" s="28">
        <v>21</v>
      </c>
      <c r="AH136" s="28">
        <v>8.68</v>
      </c>
      <c r="AI136" s="28">
        <v>7.65</v>
      </c>
      <c r="AJ136" s="28">
        <v>118.6</v>
      </c>
      <c r="AK136" s="28">
        <v>1.45</v>
      </c>
      <c r="AL136" s="28">
        <v>7.0000000000000007E-2</v>
      </c>
      <c r="AM136" s="28">
        <v>0.83230000000000004</v>
      </c>
      <c r="AN136" s="37"/>
      <c r="AO136" s="37"/>
      <c r="AP136" s="37"/>
      <c r="AQ136" s="37"/>
      <c r="AR136" s="37"/>
      <c r="AS136" s="37"/>
      <c r="AT136" s="28"/>
      <c r="AU136" s="28"/>
      <c r="AV136" s="28"/>
      <c r="AW136" s="36">
        <v>0</v>
      </c>
      <c r="AX136" s="28">
        <v>7.8514999999999997</v>
      </c>
      <c r="AY136" s="28">
        <v>8.0395000000000003</v>
      </c>
      <c r="AZ136" s="28">
        <v>8.1366999999999994</v>
      </c>
      <c r="BA136" s="28">
        <f t="shared" si="92"/>
        <v>8.0092333333333325</v>
      </c>
      <c r="BB136" s="28">
        <v>7.2949999999999999</v>
      </c>
      <c r="BC136" s="28">
        <v>7.3655999999999997</v>
      </c>
      <c r="BD136" s="28">
        <v>7.4116999999999997</v>
      </c>
      <c r="BE136" s="37">
        <f t="shared" si="85"/>
        <v>7.3574333333333328</v>
      </c>
      <c r="BG136" s="28">
        <v>1159</v>
      </c>
      <c r="BH136" s="28">
        <v>1255</v>
      </c>
      <c r="BI136" s="28">
        <v>1293</v>
      </c>
      <c r="BJ136" s="38">
        <f t="shared" si="86"/>
        <v>1234.3601585439822</v>
      </c>
      <c r="BK136" s="39">
        <f t="shared" si="87"/>
        <v>24687.203170879642</v>
      </c>
      <c r="BL136" s="28">
        <v>333</v>
      </c>
      <c r="BM136" s="28">
        <v>320</v>
      </c>
      <c r="BN136" s="28">
        <v>337</v>
      </c>
      <c r="BO136" s="38">
        <f t="shared" si="88"/>
        <v>329.91953961244462</v>
      </c>
      <c r="BP136" s="38">
        <f t="shared" si="89"/>
        <v>6598.3907922488925</v>
      </c>
      <c r="BQ136" s="38">
        <f t="shared" si="90"/>
        <v>26.73</v>
      </c>
      <c r="BR136" s="28">
        <v>0</v>
      </c>
      <c r="BS136" s="28">
        <v>2.3518463070000002</v>
      </c>
      <c r="BT136" s="28">
        <v>22.515113889999999</v>
      </c>
      <c r="BU136" s="28">
        <v>60.875407039999999</v>
      </c>
      <c r="BV136" s="28">
        <v>0.66230507699999996</v>
      </c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</row>
    <row r="137" spans="1:104" ht="15">
      <c r="A137" s="27" t="str">
        <f t="shared" si="0"/>
        <v>D7H_071420_pre</v>
      </c>
      <c r="B137" s="27" t="str">
        <f t="shared" si="1"/>
        <v>D7H_071420_pre</v>
      </c>
      <c r="C137" s="28" t="s">
        <v>70</v>
      </c>
      <c r="D137" s="28">
        <v>0.998</v>
      </c>
      <c r="E137" s="27">
        <v>44026</v>
      </c>
      <c r="F137" s="27" t="str">
        <f t="shared" si="93"/>
        <v>7/14_pre</v>
      </c>
      <c r="G137" s="28" t="str">
        <f t="shared" si="62"/>
        <v>pre</v>
      </c>
      <c r="H137" s="27" t="str">
        <f t="shared" si="94"/>
        <v>7/14_pre</v>
      </c>
      <c r="I137" s="28" t="s">
        <v>96</v>
      </c>
      <c r="J137" s="28" t="s">
        <v>72</v>
      </c>
      <c r="K137" s="29"/>
      <c r="L137" s="28">
        <v>1</v>
      </c>
      <c r="M137" s="48">
        <v>103.2969470504565</v>
      </c>
      <c r="N137" s="28" t="str">
        <f t="shared" si="91"/>
        <v>Y</v>
      </c>
      <c r="O137" s="29">
        <v>44385</v>
      </c>
      <c r="P137" s="28">
        <v>1</v>
      </c>
      <c r="Q137" s="28" t="s">
        <v>97</v>
      </c>
      <c r="R137" s="28">
        <v>2</v>
      </c>
      <c r="S137" s="28" t="s">
        <v>155</v>
      </c>
      <c r="T137" s="28" t="s">
        <v>77</v>
      </c>
      <c r="U137" s="31" t="s">
        <v>73</v>
      </c>
      <c r="V137" s="32">
        <v>119</v>
      </c>
      <c r="Y137" s="28">
        <v>0</v>
      </c>
      <c r="Z137" s="28">
        <v>7</v>
      </c>
      <c r="AD137" s="28" t="s">
        <v>80</v>
      </c>
      <c r="AE137" s="28" t="s">
        <v>81</v>
      </c>
      <c r="AF137" s="49">
        <v>0.43958333333333333</v>
      </c>
      <c r="AG137" s="28">
        <v>21.1</v>
      </c>
      <c r="AH137" s="28">
        <v>9.23</v>
      </c>
      <c r="AI137" s="28">
        <v>7.68</v>
      </c>
      <c r="AJ137" s="28">
        <v>82.1</v>
      </c>
      <c r="AK137" s="28">
        <v>1.06</v>
      </c>
      <c r="AL137" s="28">
        <v>0.05</v>
      </c>
      <c r="AM137" s="28">
        <v>1.2470000000000001</v>
      </c>
      <c r="AN137" s="37"/>
      <c r="AO137" s="37"/>
      <c r="AP137" s="37"/>
      <c r="AQ137" s="37"/>
      <c r="AR137" s="37"/>
      <c r="AS137" s="37"/>
      <c r="AT137" s="28"/>
      <c r="AU137" s="28"/>
      <c r="AV137" s="28"/>
      <c r="AW137" s="36">
        <v>0</v>
      </c>
      <c r="AX137" s="28">
        <v>8.1003000000000007</v>
      </c>
      <c r="AY137" s="28">
        <v>7.8625999999999996</v>
      </c>
      <c r="AZ137" s="28">
        <v>7.9463999999999997</v>
      </c>
      <c r="BA137" s="28">
        <f t="shared" si="92"/>
        <v>7.9697666666666676</v>
      </c>
      <c r="BB137" s="28">
        <v>7.5198</v>
      </c>
      <c r="BC137" s="28">
        <v>7.2302999999999997</v>
      </c>
      <c r="BD137" s="28">
        <v>7.4882999999999997</v>
      </c>
      <c r="BE137" s="37">
        <f t="shared" si="85"/>
        <v>7.4127999999999998</v>
      </c>
      <c r="BG137" s="28">
        <v>4918</v>
      </c>
      <c r="BH137" s="28">
        <v>4992</v>
      </c>
      <c r="BI137" s="28">
        <v>4802</v>
      </c>
      <c r="BJ137" s="38">
        <f t="shared" si="86"/>
        <v>4903.374741871301</v>
      </c>
      <c r="BK137" s="39">
        <f t="shared" si="87"/>
        <v>98067.494837426028</v>
      </c>
      <c r="BL137" s="28">
        <v>1299</v>
      </c>
      <c r="BM137" s="28">
        <v>1289</v>
      </c>
      <c r="BN137" s="28">
        <v>1377</v>
      </c>
      <c r="BO137" s="38">
        <f t="shared" si="88"/>
        <v>1321.0887762839557</v>
      </c>
      <c r="BP137" s="38">
        <f t="shared" si="89"/>
        <v>26421.775525679113</v>
      </c>
      <c r="BQ137" s="38">
        <f t="shared" si="90"/>
        <v>26.94</v>
      </c>
      <c r="BR137" s="28">
        <v>0</v>
      </c>
      <c r="BS137" s="28">
        <v>4.8634853290000004</v>
      </c>
      <c r="BT137" s="28">
        <v>24.854194809999999</v>
      </c>
      <c r="BU137" s="28">
        <v>56.467261489999999</v>
      </c>
      <c r="BV137" s="28">
        <v>0.485129639</v>
      </c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</row>
    <row r="138" spans="1:104" ht="15">
      <c r="A138" s="27" t="str">
        <f t="shared" si="0"/>
        <v>D7C_071420_pre</v>
      </c>
      <c r="B138" s="27" t="str">
        <f t="shared" si="1"/>
        <v>D7C_071420_pre</v>
      </c>
      <c r="C138" s="28" t="s">
        <v>70</v>
      </c>
      <c r="D138" s="28">
        <v>0.316</v>
      </c>
      <c r="E138" s="27">
        <v>44026</v>
      </c>
      <c r="F138" s="27" t="str">
        <f t="shared" si="93"/>
        <v>7/14_pre</v>
      </c>
      <c r="G138" s="28" t="str">
        <f t="shared" si="62"/>
        <v>pre</v>
      </c>
      <c r="H138" s="27" t="str">
        <f t="shared" si="94"/>
        <v>7/14_pre</v>
      </c>
      <c r="I138" s="28" t="s">
        <v>93</v>
      </c>
      <c r="J138" s="28" t="s">
        <v>72</v>
      </c>
      <c r="K138" s="29"/>
      <c r="L138" s="28">
        <v>1</v>
      </c>
      <c r="M138" s="48">
        <v>103.2969470504565</v>
      </c>
      <c r="N138" s="28" t="str">
        <f t="shared" si="91"/>
        <v>Y</v>
      </c>
      <c r="O138" s="29">
        <v>44518</v>
      </c>
      <c r="P138" s="28">
        <v>1</v>
      </c>
      <c r="Q138" s="28" t="s">
        <v>97</v>
      </c>
      <c r="R138" s="28">
        <v>2</v>
      </c>
      <c r="S138" s="28"/>
      <c r="T138" s="28" t="s">
        <v>77</v>
      </c>
      <c r="U138" s="31" t="s">
        <v>73</v>
      </c>
      <c r="V138" s="32">
        <v>119</v>
      </c>
      <c r="Y138" s="28">
        <v>0</v>
      </c>
      <c r="Z138" s="28">
        <v>7</v>
      </c>
      <c r="AD138" s="28" t="s">
        <v>75</v>
      </c>
      <c r="AE138" s="28" t="s">
        <v>94</v>
      </c>
      <c r="AF138" s="49">
        <v>0.44583333333333336</v>
      </c>
      <c r="AG138" s="28">
        <v>21.3</v>
      </c>
      <c r="AH138" s="28">
        <v>8.9600000000000009</v>
      </c>
      <c r="AI138" s="28">
        <v>7.49</v>
      </c>
      <c r="AJ138" s="28">
        <v>111.4</v>
      </c>
      <c r="AK138" s="28">
        <v>1.76</v>
      </c>
      <c r="AL138" s="28">
        <v>0.08</v>
      </c>
      <c r="AM138" s="28">
        <v>1.3009999999999999</v>
      </c>
      <c r="AN138" s="37"/>
      <c r="AO138" s="37"/>
      <c r="AP138" s="37"/>
      <c r="AQ138" s="37"/>
      <c r="AR138" s="37"/>
      <c r="AS138" s="37"/>
      <c r="AT138" s="28"/>
      <c r="AU138" s="28"/>
      <c r="AV138" s="28"/>
      <c r="AW138" s="36">
        <v>0</v>
      </c>
      <c r="AX138" s="28">
        <v>8.8246000000000002</v>
      </c>
      <c r="AY138" s="28">
        <v>8.9070999999999998</v>
      </c>
      <c r="AZ138" s="28">
        <v>8.6103000000000005</v>
      </c>
      <c r="BA138" s="28">
        <f t="shared" si="92"/>
        <v>8.7806666666666668</v>
      </c>
      <c r="BB138" s="28">
        <v>7.7624000000000004</v>
      </c>
      <c r="BC138" s="28">
        <v>7.4482999999999997</v>
      </c>
      <c r="BD138" s="28">
        <v>8.0458999999999996</v>
      </c>
      <c r="BE138" s="37">
        <f t="shared" si="85"/>
        <v>7.7521999999999993</v>
      </c>
      <c r="BG138" s="28">
        <v>1783</v>
      </c>
      <c r="BH138" s="28">
        <v>1890</v>
      </c>
      <c r="BI138" s="28">
        <v>1833</v>
      </c>
      <c r="BJ138" s="38">
        <f t="shared" si="86"/>
        <v>1834.8132629532402</v>
      </c>
      <c r="BK138" s="39">
        <f t="shared" si="87"/>
        <v>36696.265259064807</v>
      </c>
      <c r="BL138" s="28">
        <v>864</v>
      </c>
      <c r="BM138" s="28">
        <v>794</v>
      </c>
      <c r="BN138" s="28">
        <v>857</v>
      </c>
      <c r="BO138" s="38">
        <f t="shared" si="88"/>
        <v>837.73184023330771</v>
      </c>
      <c r="BP138" s="38">
        <f t="shared" si="89"/>
        <v>16754.636804666156</v>
      </c>
      <c r="BQ138" s="38">
        <f t="shared" si="90"/>
        <v>45.66</v>
      </c>
      <c r="BR138" s="28">
        <v>0.128923706</v>
      </c>
      <c r="BS138" s="28">
        <v>19.932015490000001</v>
      </c>
      <c r="BT138" s="28">
        <v>23.840612549999999</v>
      </c>
      <c r="BU138" s="28">
        <v>58.940254150000001</v>
      </c>
      <c r="BV138" s="28">
        <v>1.8633517429999999</v>
      </c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</row>
    <row r="139" spans="1:104" ht="15">
      <c r="A139" s="27" t="str">
        <f t="shared" si="0"/>
        <v>bag_072721_control</v>
      </c>
      <c r="B139" s="27" t="str">
        <f t="shared" si="1"/>
        <v>bag_072721_control</v>
      </c>
      <c r="C139" s="28" t="s">
        <v>70</v>
      </c>
      <c r="D139" s="28" t="s">
        <v>86</v>
      </c>
      <c r="E139" s="29">
        <v>44404</v>
      </c>
      <c r="F139" s="27"/>
      <c r="G139" s="28" t="str">
        <f t="shared" si="62"/>
        <v>control</v>
      </c>
      <c r="H139" s="28"/>
      <c r="I139" s="28" t="s">
        <v>156</v>
      </c>
      <c r="J139" s="28" t="s">
        <v>105</v>
      </c>
      <c r="K139" s="27">
        <v>44026</v>
      </c>
      <c r="L139" s="28">
        <v>1</v>
      </c>
      <c r="M139" s="48"/>
      <c r="N139" s="29"/>
      <c r="O139" s="29">
        <v>44404</v>
      </c>
      <c r="P139" s="28">
        <v>1</v>
      </c>
      <c r="Q139" s="28"/>
      <c r="R139" s="28">
        <v>10</v>
      </c>
      <c r="S139" s="28"/>
      <c r="T139" s="28" t="s">
        <v>77</v>
      </c>
      <c r="U139" s="31" t="s">
        <v>105</v>
      </c>
      <c r="V139" s="32">
        <v>497</v>
      </c>
      <c r="Y139" s="28">
        <v>0</v>
      </c>
      <c r="AE139" s="28" t="s">
        <v>105</v>
      </c>
      <c r="AF139" s="51"/>
      <c r="AM139" s="28">
        <v>3.0790000000000001E-2</v>
      </c>
      <c r="AN139" s="37"/>
      <c r="AO139" s="37"/>
      <c r="AP139" s="37"/>
      <c r="AQ139" s="37"/>
      <c r="AR139" s="37"/>
      <c r="AS139" s="37"/>
      <c r="AT139" s="37"/>
      <c r="AU139" s="37"/>
      <c r="AV139" s="37"/>
      <c r="AW139" s="36"/>
      <c r="AX139" s="37"/>
      <c r="AY139" s="37"/>
      <c r="AZ139" s="37"/>
      <c r="BA139" s="28"/>
      <c r="BB139" s="37"/>
      <c r="BC139" s="37"/>
      <c r="BD139" s="37"/>
      <c r="BE139" s="37"/>
      <c r="BG139" s="37"/>
      <c r="BH139" s="37"/>
      <c r="BI139" s="37"/>
      <c r="BJ139" s="38"/>
      <c r="BK139" s="37"/>
      <c r="BL139" s="37"/>
      <c r="BM139" s="37"/>
      <c r="BN139" s="37"/>
      <c r="BO139" s="38"/>
      <c r="BP139" s="38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</row>
    <row r="140" spans="1:104" ht="15">
      <c r="A140" s="27" t="str">
        <f t="shared" si="0"/>
        <v>control_bottle_071420_pre</v>
      </c>
      <c r="B140" s="27" t="str">
        <f t="shared" si="1"/>
        <v>control_bottle_071420_pre</v>
      </c>
      <c r="C140" s="28" t="s">
        <v>70</v>
      </c>
      <c r="D140" s="28"/>
      <c r="E140" s="27">
        <v>44026</v>
      </c>
      <c r="F140" s="27" t="str">
        <f>"7/14_"&amp;J140</f>
        <v>7/14_pre</v>
      </c>
      <c r="G140" s="28" t="str">
        <f t="shared" si="62"/>
        <v>pre</v>
      </c>
      <c r="H140" s="28"/>
      <c r="I140" s="28" t="s">
        <v>157</v>
      </c>
      <c r="J140" s="28" t="s">
        <v>72</v>
      </c>
      <c r="K140" s="28"/>
      <c r="L140" s="28">
        <v>1</v>
      </c>
      <c r="M140" s="28"/>
      <c r="N140" s="28"/>
      <c r="O140" s="28" t="s">
        <v>82</v>
      </c>
      <c r="P140" s="28"/>
      <c r="Q140" s="28"/>
      <c r="R140" s="28"/>
      <c r="S140" s="28"/>
      <c r="T140" s="28" t="s">
        <v>77</v>
      </c>
      <c r="U140" s="31" t="s">
        <v>105</v>
      </c>
      <c r="V140" s="32">
        <v>119</v>
      </c>
      <c r="Y140" s="28">
        <v>0</v>
      </c>
      <c r="AE140" s="28" t="s">
        <v>105</v>
      </c>
      <c r="AF140" s="51"/>
      <c r="AN140" s="37"/>
      <c r="AO140" s="37"/>
      <c r="AP140" s="37"/>
      <c r="AQ140" s="37"/>
      <c r="AR140" s="37"/>
      <c r="AS140" s="37"/>
      <c r="AT140" s="28"/>
      <c r="AU140" s="28"/>
      <c r="AV140" s="28"/>
      <c r="AW140" s="36"/>
      <c r="AX140" s="28">
        <v>0.55049999999999999</v>
      </c>
      <c r="AY140" s="28">
        <v>0.2707</v>
      </c>
      <c r="AZ140" s="28">
        <v>0.22559999999999999</v>
      </c>
      <c r="BA140" s="28">
        <f>AVERAGE(AX140:AZ140)</f>
        <v>0.34893333333333332</v>
      </c>
      <c r="BB140" s="28"/>
      <c r="BC140" s="28"/>
      <c r="BD140" s="28"/>
      <c r="BE140" s="37"/>
      <c r="BG140" s="37"/>
      <c r="BH140" s="37"/>
      <c r="BI140" s="37"/>
      <c r="BJ140" s="38"/>
      <c r="BK140" s="37"/>
      <c r="BL140" s="37"/>
      <c r="BM140" s="37"/>
      <c r="BN140" s="37"/>
      <c r="BO140" s="38"/>
      <c r="BP140" s="38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</row>
    <row r="141" spans="1:104" ht="15">
      <c r="A141" s="27" t="str">
        <f t="shared" si="0"/>
        <v>D3F_073020_pre</v>
      </c>
      <c r="B141" s="27" t="str">
        <f t="shared" si="1"/>
        <v>D3F_073020_pre</v>
      </c>
      <c r="C141" s="28" t="s">
        <v>70</v>
      </c>
      <c r="D141" s="28">
        <v>0.78200000000000003</v>
      </c>
      <c r="E141" s="27">
        <v>44042</v>
      </c>
      <c r="F141" s="27" t="str">
        <f t="shared" ref="F141:F144" si="95">"7/30_"&amp;J141</f>
        <v>7/30_pre</v>
      </c>
      <c r="G141" s="28" t="str">
        <f t="shared" si="62"/>
        <v>pre</v>
      </c>
      <c r="H141" s="27" t="str">
        <f t="shared" ref="H141:H144" si="96">F141</f>
        <v>7/30_pre</v>
      </c>
      <c r="I141" s="28" t="s">
        <v>83</v>
      </c>
      <c r="J141" s="28" t="s">
        <v>72</v>
      </c>
      <c r="K141" s="29"/>
      <c r="L141" s="28">
        <v>1</v>
      </c>
      <c r="M141" s="48">
        <v>112.17626215678072</v>
      </c>
      <c r="N141" s="28" t="str">
        <f t="shared" ref="N141:N144" si="97">IF(NOT(ISBLANK(O141)), "Y", "")</f>
        <v>Y</v>
      </c>
      <c r="O141" s="29">
        <v>44414</v>
      </c>
      <c r="P141" s="28">
        <v>1</v>
      </c>
      <c r="Q141" s="28"/>
      <c r="R141" s="28">
        <v>2</v>
      </c>
      <c r="S141" s="28"/>
      <c r="T141" s="28" t="s">
        <v>72</v>
      </c>
      <c r="U141" s="31" t="s">
        <v>73</v>
      </c>
      <c r="V141" s="32">
        <v>135</v>
      </c>
      <c r="Y141" s="28">
        <v>0</v>
      </c>
      <c r="AD141" s="28" t="s">
        <v>75</v>
      </c>
      <c r="AE141" s="28" t="s">
        <v>85</v>
      </c>
      <c r="AF141" s="49">
        <v>0.69027777777777777</v>
      </c>
      <c r="AG141" s="28">
        <v>14.5</v>
      </c>
      <c r="AH141" s="28">
        <v>8.41</v>
      </c>
      <c r="AI141" s="28">
        <v>7.32</v>
      </c>
      <c r="AJ141" s="28">
        <v>85.17</v>
      </c>
      <c r="AK141" s="28">
        <v>0.08</v>
      </c>
      <c r="AL141" s="28">
        <v>0.02</v>
      </c>
      <c r="AM141" s="28">
        <v>2.1909999999999998</v>
      </c>
      <c r="AN141" s="37"/>
      <c r="AO141" s="37"/>
      <c r="AP141" s="37"/>
      <c r="AQ141" s="37"/>
      <c r="AR141" s="37"/>
      <c r="AS141" s="37"/>
      <c r="AT141" s="37"/>
      <c r="AU141" s="37"/>
      <c r="AV141" s="37"/>
      <c r="AW141" s="36"/>
      <c r="AX141" s="37"/>
      <c r="AY141" s="37"/>
      <c r="AZ141" s="37"/>
      <c r="BA141" s="28"/>
      <c r="BB141" s="37"/>
      <c r="BC141" s="37"/>
      <c r="BD141" s="37"/>
      <c r="BE141" s="37"/>
      <c r="BG141" s="28">
        <v>10128</v>
      </c>
      <c r="BH141" s="28">
        <v>10658</v>
      </c>
      <c r="BI141" s="28">
        <v>10591</v>
      </c>
      <c r="BJ141" s="38">
        <f t="shared" ref="BJ141:BJ144" si="98">GEOMEAN(BG141:BI141)</f>
        <v>10456.318230317374</v>
      </c>
      <c r="BK141" s="39">
        <f t="shared" ref="BK141:BK144" si="99">BJ141*20</f>
        <v>209126.36460634749</v>
      </c>
      <c r="BL141" s="28">
        <v>6624</v>
      </c>
      <c r="BM141" s="28">
        <v>7045</v>
      </c>
      <c r="BN141" s="28">
        <v>7238</v>
      </c>
      <c r="BO141" s="38">
        <f t="shared" ref="BO141:BO144" si="100">GEOMEAN(BL141:BN141)</f>
        <v>6964.233116506447</v>
      </c>
      <c r="BP141" s="38">
        <f t="shared" ref="BP141:BP144" si="101">BO141*20</f>
        <v>139284.66233012895</v>
      </c>
      <c r="BQ141" s="38">
        <f t="shared" ref="BQ141:BQ144" si="102">ROUND(100*BO141/BJ141, 2)</f>
        <v>66.599999999999994</v>
      </c>
      <c r="BR141" s="28">
        <v>0.204023914</v>
      </c>
      <c r="BS141" s="28">
        <v>8.5151917380000004</v>
      </c>
      <c r="BT141" s="28">
        <v>72.29643566</v>
      </c>
      <c r="BU141" s="28">
        <v>13.683587429999999</v>
      </c>
      <c r="BV141" s="28">
        <v>0.259709996</v>
      </c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</row>
    <row r="142" spans="1:104" ht="15">
      <c r="A142" s="27" t="str">
        <f t="shared" si="0"/>
        <v>D3F_073020_post</v>
      </c>
      <c r="B142" s="27" t="str">
        <f t="shared" si="1"/>
        <v>D3F_073020_post</v>
      </c>
      <c r="C142" s="28" t="s">
        <v>70</v>
      </c>
      <c r="D142" s="28">
        <v>2.4799999999999999E-2</v>
      </c>
      <c r="E142" s="27">
        <v>44042</v>
      </c>
      <c r="F142" s="27" t="str">
        <f t="shared" si="95"/>
        <v>7/30_post</v>
      </c>
      <c r="G142" s="28" t="str">
        <f t="shared" si="62"/>
        <v>post</v>
      </c>
      <c r="H142" s="27" t="str">
        <f t="shared" si="96"/>
        <v>7/30_post</v>
      </c>
      <c r="I142" s="28" t="s">
        <v>83</v>
      </c>
      <c r="J142" s="28" t="s">
        <v>91</v>
      </c>
      <c r="K142" s="29"/>
      <c r="L142" s="28">
        <v>2</v>
      </c>
      <c r="M142" s="29"/>
      <c r="N142" s="28" t="str">
        <f t="shared" si="97"/>
        <v>Y</v>
      </c>
      <c r="O142" s="29">
        <v>44414</v>
      </c>
      <c r="P142" s="28">
        <v>1</v>
      </c>
      <c r="Q142" s="28" t="s">
        <v>124</v>
      </c>
      <c r="R142" s="28">
        <v>2</v>
      </c>
      <c r="S142" s="28"/>
      <c r="T142" s="28" t="s">
        <v>91</v>
      </c>
      <c r="U142" s="31" t="s">
        <v>73</v>
      </c>
      <c r="V142" s="32">
        <v>135</v>
      </c>
      <c r="Y142" s="28">
        <v>0</v>
      </c>
      <c r="AD142" s="28" t="s">
        <v>75</v>
      </c>
      <c r="AE142" s="28" t="s">
        <v>85</v>
      </c>
      <c r="AF142" s="49">
        <v>0.7006944444444444</v>
      </c>
      <c r="AG142" s="28">
        <v>14</v>
      </c>
      <c r="AH142" s="28">
        <v>10.35</v>
      </c>
      <c r="AI142" s="28">
        <v>8.0399999999999991</v>
      </c>
      <c r="AJ142" s="28">
        <v>123.8</v>
      </c>
      <c r="AK142" s="28">
        <v>0</v>
      </c>
      <c r="AL142" s="28">
        <v>0</v>
      </c>
      <c r="AM142" s="28">
        <v>1.113</v>
      </c>
      <c r="AN142" s="37"/>
      <c r="AO142" s="37"/>
      <c r="AP142" s="37"/>
      <c r="AQ142" s="37"/>
      <c r="AR142" s="37"/>
      <c r="AS142" s="37"/>
      <c r="AT142" s="37"/>
      <c r="AU142" s="37"/>
      <c r="AV142" s="37"/>
      <c r="AW142" s="36"/>
      <c r="AX142" s="37"/>
      <c r="AY142" s="37"/>
      <c r="AZ142" s="37"/>
      <c r="BA142" s="28"/>
      <c r="BB142" s="37"/>
      <c r="BC142" s="37"/>
      <c r="BD142" s="37"/>
      <c r="BE142" s="37"/>
      <c r="BG142" s="28">
        <v>404</v>
      </c>
      <c r="BH142" s="28">
        <v>404</v>
      </c>
      <c r="BI142" s="28">
        <v>409</v>
      </c>
      <c r="BJ142" s="38">
        <f t="shared" si="98"/>
        <v>405.65983786762541</v>
      </c>
      <c r="BK142" s="39">
        <f t="shared" si="99"/>
        <v>8113.196757352508</v>
      </c>
      <c r="BL142" s="28">
        <v>97</v>
      </c>
      <c r="BM142" s="28">
        <v>121</v>
      </c>
      <c r="BN142" s="28">
        <v>79</v>
      </c>
      <c r="BO142" s="38">
        <f t="shared" si="100"/>
        <v>97.512748716474931</v>
      </c>
      <c r="BP142" s="38">
        <f t="shared" si="101"/>
        <v>1950.2549743294985</v>
      </c>
      <c r="BQ142" s="38">
        <f t="shared" si="102"/>
        <v>24.04</v>
      </c>
      <c r="BR142" s="28">
        <v>0.28470762900000002</v>
      </c>
      <c r="BS142" s="28">
        <v>12.335176430000001</v>
      </c>
      <c r="BT142" s="28">
        <v>4.0778607899999999</v>
      </c>
      <c r="BU142" s="28">
        <v>12.64893695</v>
      </c>
      <c r="BV142" s="28">
        <v>4.3635592000000001E-2</v>
      </c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</row>
    <row r="143" spans="1:104" ht="15">
      <c r="A143" s="27" t="str">
        <f t="shared" si="0"/>
        <v>D6F_073020_pre</v>
      </c>
      <c r="B143" s="27" t="str">
        <f t="shared" si="1"/>
        <v>D6F_073020_pre</v>
      </c>
      <c r="C143" s="28" t="s">
        <v>70</v>
      </c>
      <c r="D143" s="28">
        <v>0.79400000000000004</v>
      </c>
      <c r="E143" s="27">
        <v>44042</v>
      </c>
      <c r="F143" s="27" t="str">
        <f t="shared" si="95"/>
        <v>7/30_pre</v>
      </c>
      <c r="G143" s="28" t="str">
        <f t="shared" si="62"/>
        <v>pre</v>
      </c>
      <c r="H143" s="27" t="str">
        <f t="shared" si="96"/>
        <v>7/30_pre</v>
      </c>
      <c r="I143" s="28" t="s">
        <v>92</v>
      </c>
      <c r="J143" s="28" t="s">
        <v>72</v>
      </c>
      <c r="K143" s="29"/>
      <c r="L143" s="28">
        <v>1</v>
      </c>
      <c r="M143" s="48">
        <v>112.17626215678072</v>
      </c>
      <c r="N143" s="28" t="str">
        <f t="shared" si="97"/>
        <v>Y</v>
      </c>
      <c r="O143" s="29">
        <v>44414</v>
      </c>
      <c r="P143" s="28">
        <v>1</v>
      </c>
      <c r="Q143" s="28"/>
      <c r="R143" s="28">
        <v>2</v>
      </c>
      <c r="S143" s="28"/>
      <c r="T143" s="28" t="s">
        <v>72</v>
      </c>
      <c r="U143" s="31" t="s">
        <v>73</v>
      </c>
      <c r="V143" s="32">
        <v>135</v>
      </c>
      <c r="Y143" s="28">
        <v>0</v>
      </c>
      <c r="AD143" s="28" t="s">
        <v>75</v>
      </c>
      <c r="AE143" s="28" t="s">
        <v>85</v>
      </c>
      <c r="AF143" s="49">
        <v>0.69027777777777777</v>
      </c>
      <c r="AG143" s="28">
        <v>21.5</v>
      </c>
      <c r="AH143" s="28">
        <v>10.33</v>
      </c>
      <c r="AI143" s="28">
        <v>7.98</v>
      </c>
      <c r="AJ143" s="28">
        <v>124.5</v>
      </c>
      <c r="AK143" s="28">
        <v>0.01</v>
      </c>
      <c r="AL143" s="28">
        <v>0</v>
      </c>
      <c r="AM143" s="28">
        <v>1.3340000000000001</v>
      </c>
      <c r="AN143" s="37"/>
      <c r="AO143" s="37"/>
      <c r="AP143" s="37"/>
      <c r="AQ143" s="37"/>
      <c r="AR143" s="37"/>
      <c r="AS143" s="37"/>
      <c r="AT143" s="37"/>
      <c r="AU143" s="37"/>
      <c r="AV143" s="37"/>
      <c r="AW143" s="36"/>
      <c r="AX143" s="37"/>
      <c r="AY143" s="37"/>
      <c r="AZ143" s="37"/>
      <c r="BA143" s="28"/>
      <c r="BB143" s="37"/>
      <c r="BC143" s="37"/>
      <c r="BD143" s="37"/>
      <c r="BE143" s="37"/>
      <c r="BG143" s="28">
        <v>10201</v>
      </c>
      <c r="BH143" s="28">
        <v>10696</v>
      </c>
      <c r="BI143" s="28">
        <v>10191</v>
      </c>
      <c r="BJ143" s="38">
        <f t="shared" si="98"/>
        <v>10360.01333627279</v>
      </c>
      <c r="BK143" s="39">
        <f t="shared" si="99"/>
        <v>207200.26672545582</v>
      </c>
      <c r="BL143" s="28">
        <v>6048</v>
      </c>
      <c r="BM143" s="28">
        <v>6377</v>
      </c>
      <c r="BN143" s="28">
        <v>5946</v>
      </c>
      <c r="BO143" s="38">
        <f t="shared" si="100"/>
        <v>6120.9340673496208</v>
      </c>
      <c r="BP143" s="38">
        <f t="shared" si="101"/>
        <v>122418.68134699241</v>
      </c>
      <c r="BQ143" s="38">
        <f t="shared" si="102"/>
        <v>59.08</v>
      </c>
      <c r="BR143" s="28">
        <v>0.24297476900000001</v>
      </c>
      <c r="BS143" s="28">
        <v>15.201541219999999</v>
      </c>
      <c r="BT143" s="28">
        <v>27.664315009999999</v>
      </c>
      <c r="BU143" s="28">
        <v>138.5145732</v>
      </c>
      <c r="BV143" s="28">
        <v>0.984283354</v>
      </c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</row>
    <row r="144" spans="1:104" ht="15">
      <c r="A144" s="27" t="str">
        <f t="shared" si="0"/>
        <v>D6F_073020_post</v>
      </c>
      <c r="B144" s="27" t="str">
        <f t="shared" si="1"/>
        <v>D6F_073020_post</v>
      </c>
      <c r="C144" s="28" t="s">
        <v>70</v>
      </c>
      <c r="D144" s="28">
        <v>0.129</v>
      </c>
      <c r="E144" s="27">
        <v>44042</v>
      </c>
      <c r="F144" s="27" t="str">
        <f t="shared" si="95"/>
        <v>7/30_post</v>
      </c>
      <c r="G144" s="28" t="str">
        <f t="shared" si="62"/>
        <v>post</v>
      </c>
      <c r="H144" s="27" t="str">
        <f t="shared" si="96"/>
        <v>7/30_post</v>
      </c>
      <c r="I144" s="28" t="s">
        <v>92</v>
      </c>
      <c r="J144" s="28" t="s">
        <v>91</v>
      </c>
      <c r="K144" s="29"/>
      <c r="L144" s="28">
        <v>2</v>
      </c>
      <c r="M144" s="29"/>
      <c r="N144" s="28" t="str">
        <f t="shared" si="97"/>
        <v>Y</v>
      </c>
      <c r="O144" s="29">
        <v>44414</v>
      </c>
      <c r="P144" s="28">
        <v>1</v>
      </c>
      <c r="Q144" s="28" t="s">
        <v>124</v>
      </c>
      <c r="R144" s="28">
        <v>2</v>
      </c>
      <c r="S144" s="28"/>
      <c r="T144" s="28" t="s">
        <v>91</v>
      </c>
      <c r="U144" s="31" t="s">
        <v>73</v>
      </c>
      <c r="V144" s="32">
        <v>135</v>
      </c>
      <c r="Y144" s="28">
        <v>0</v>
      </c>
      <c r="AD144" s="28" t="s">
        <v>75</v>
      </c>
      <c r="AE144" s="28" t="s">
        <v>85</v>
      </c>
      <c r="AF144" s="49">
        <v>0.70833333333333337</v>
      </c>
      <c r="AG144" s="28">
        <v>21.9</v>
      </c>
      <c r="AH144" s="28">
        <v>10.49</v>
      </c>
      <c r="AI144" s="28">
        <v>7.17</v>
      </c>
      <c r="AJ144" s="28">
        <v>143.4</v>
      </c>
      <c r="AK144" s="28">
        <v>0</v>
      </c>
      <c r="AL144" s="28">
        <v>0</v>
      </c>
      <c r="AM144" s="28">
        <v>1.716</v>
      </c>
      <c r="AN144" s="37"/>
      <c r="AO144" s="37"/>
      <c r="AP144" s="37"/>
      <c r="AQ144" s="37"/>
      <c r="AR144" s="37"/>
      <c r="AS144" s="37"/>
      <c r="AT144" s="37"/>
      <c r="AU144" s="37"/>
      <c r="AV144" s="37"/>
      <c r="AW144" s="36"/>
      <c r="AX144" s="37"/>
      <c r="AY144" s="37"/>
      <c r="AZ144" s="37"/>
      <c r="BA144" s="28"/>
      <c r="BB144" s="37"/>
      <c r="BC144" s="37"/>
      <c r="BD144" s="37"/>
      <c r="BE144" s="37"/>
      <c r="BG144" s="28">
        <v>3578</v>
      </c>
      <c r="BH144" s="28">
        <v>4031</v>
      </c>
      <c r="BI144" s="28">
        <v>4215</v>
      </c>
      <c r="BJ144" s="38">
        <f t="shared" si="98"/>
        <v>3932.0307402610479</v>
      </c>
      <c r="BK144" s="39">
        <f t="shared" si="99"/>
        <v>78640.614805220961</v>
      </c>
      <c r="BL144" s="28">
        <v>498</v>
      </c>
      <c r="BM144" s="28">
        <v>502</v>
      </c>
      <c r="BN144" s="28">
        <v>606</v>
      </c>
      <c r="BO144" s="38">
        <f t="shared" si="100"/>
        <v>533.09166794304349</v>
      </c>
      <c r="BP144" s="38">
        <f t="shared" si="101"/>
        <v>10661.833358860869</v>
      </c>
      <c r="BQ144" s="38">
        <f t="shared" si="102"/>
        <v>13.56</v>
      </c>
      <c r="BR144" s="28">
        <v>0.28007002600000003</v>
      </c>
      <c r="BS144" s="28">
        <v>8.8032126549999994</v>
      </c>
      <c r="BT144" s="28">
        <v>2.334998664</v>
      </c>
      <c r="BU144" s="28">
        <v>12.814018470000001</v>
      </c>
      <c r="BV144" s="28">
        <v>5.8181023999999998E-2</v>
      </c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</row>
    <row r="145" spans="1:104" ht="15">
      <c r="A145" s="27" t="str">
        <f t="shared" si="0"/>
        <v>bottle_070821_control</v>
      </c>
      <c r="B145" s="27" t="str">
        <f t="shared" si="1"/>
        <v>bottle_070821_control</v>
      </c>
      <c r="C145" s="28" t="s">
        <v>70</v>
      </c>
      <c r="D145" s="28" t="s">
        <v>86</v>
      </c>
      <c r="E145" s="29">
        <v>44385</v>
      </c>
      <c r="F145" s="29"/>
      <c r="G145" s="28" t="str">
        <f t="shared" si="62"/>
        <v>control</v>
      </c>
      <c r="H145" s="28"/>
      <c r="I145" s="28" t="s">
        <v>158</v>
      </c>
      <c r="J145" s="28" t="s">
        <v>105</v>
      </c>
      <c r="K145" s="27">
        <v>44026</v>
      </c>
      <c r="L145" s="28">
        <v>0</v>
      </c>
      <c r="M145" s="29"/>
      <c r="N145" s="29"/>
      <c r="O145" s="29">
        <v>44385</v>
      </c>
      <c r="P145" s="28">
        <v>1</v>
      </c>
      <c r="Q145" s="28" t="s">
        <v>97</v>
      </c>
      <c r="R145" s="28">
        <v>10</v>
      </c>
      <c r="U145" s="31" t="s">
        <v>105</v>
      </c>
      <c r="V145" s="32"/>
      <c r="Y145" s="28">
        <v>0</v>
      </c>
      <c r="AF145" s="51"/>
      <c r="AN145" s="37"/>
      <c r="AO145" s="37"/>
      <c r="AP145" s="37"/>
      <c r="AQ145" s="37"/>
      <c r="AR145" s="37"/>
      <c r="AS145" s="37"/>
      <c r="AT145" s="37"/>
      <c r="AU145" s="37"/>
      <c r="AV145" s="37"/>
      <c r="AW145" s="36"/>
      <c r="AX145" s="37"/>
      <c r="AY145" s="37"/>
      <c r="AZ145" s="37"/>
      <c r="BA145" s="37"/>
      <c r="BB145" s="37"/>
      <c r="BC145" s="37"/>
      <c r="BD145" s="37"/>
      <c r="BE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8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</row>
    <row r="146" spans="1:104" ht="15">
      <c r="A146" s="27" t="str">
        <f t="shared" si="0"/>
        <v>filterblank_070921_control</v>
      </c>
      <c r="B146" s="27" t="str">
        <f t="shared" si="1"/>
        <v>filterblank_070921_control</v>
      </c>
      <c r="C146" s="28" t="s">
        <v>70</v>
      </c>
      <c r="D146" s="28">
        <v>2.18E-2</v>
      </c>
      <c r="E146" s="29">
        <v>44386</v>
      </c>
      <c r="F146" s="29"/>
      <c r="G146" s="28" t="str">
        <f t="shared" si="62"/>
        <v>control</v>
      </c>
      <c r="H146" s="28"/>
      <c r="I146" s="28" t="s">
        <v>104</v>
      </c>
      <c r="J146" s="28" t="s">
        <v>105</v>
      </c>
      <c r="K146" s="27">
        <v>44386</v>
      </c>
      <c r="L146" s="28">
        <v>0</v>
      </c>
      <c r="M146" s="29"/>
      <c r="N146" s="29"/>
      <c r="O146" s="29">
        <v>44386</v>
      </c>
      <c r="P146" s="28">
        <v>1</v>
      </c>
      <c r="Q146" s="28" t="s">
        <v>97</v>
      </c>
      <c r="R146" s="28">
        <v>10</v>
      </c>
      <c r="S146" s="28" t="s">
        <v>115</v>
      </c>
      <c r="U146" s="31" t="s">
        <v>105</v>
      </c>
      <c r="V146" s="32"/>
      <c r="Y146" s="28">
        <v>0</v>
      </c>
      <c r="AF146" s="51"/>
      <c r="AN146" s="37"/>
      <c r="AO146" s="37"/>
      <c r="AP146" s="37"/>
      <c r="AQ146" s="37"/>
      <c r="AR146" s="37"/>
      <c r="AS146" s="37"/>
      <c r="AT146" s="37"/>
      <c r="AU146" s="37"/>
      <c r="AV146" s="37"/>
      <c r="AW146" s="36"/>
      <c r="AX146" s="37"/>
      <c r="AY146" s="37"/>
      <c r="AZ146" s="37"/>
      <c r="BA146" s="37"/>
      <c r="BB146" s="37"/>
      <c r="BC146" s="37"/>
      <c r="BD146" s="37"/>
      <c r="BE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8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</row>
    <row r="147" spans="1:104" ht="15">
      <c r="A147" s="27" t="str">
        <f t="shared" si="0"/>
        <v>filterblank_111821_control</v>
      </c>
      <c r="B147" s="27" t="str">
        <f t="shared" si="1"/>
        <v>filterblank_111821_control</v>
      </c>
      <c r="C147" s="28" t="s">
        <v>70</v>
      </c>
      <c r="D147" s="28" t="s">
        <v>86</v>
      </c>
      <c r="E147" s="29">
        <v>44518</v>
      </c>
      <c r="F147" s="29"/>
      <c r="G147" s="28" t="str">
        <f t="shared" si="62"/>
        <v>control</v>
      </c>
      <c r="H147" s="28"/>
      <c r="I147" s="28" t="s">
        <v>104</v>
      </c>
      <c r="J147" s="28" t="s">
        <v>105</v>
      </c>
      <c r="K147" s="27">
        <v>44518</v>
      </c>
      <c r="L147" s="28">
        <v>0</v>
      </c>
      <c r="M147" s="29"/>
      <c r="N147" s="29"/>
      <c r="O147" s="29">
        <v>44518</v>
      </c>
      <c r="P147" s="28">
        <v>0</v>
      </c>
      <c r="Q147" s="28" t="s">
        <v>97</v>
      </c>
      <c r="R147" s="28">
        <v>10</v>
      </c>
      <c r="S147" s="28"/>
      <c r="U147" s="31" t="s">
        <v>105</v>
      </c>
      <c r="V147" s="32"/>
      <c r="Y147" s="28">
        <v>0</v>
      </c>
      <c r="AF147" s="51"/>
      <c r="AN147" s="37"/>
      <c r="AO147" s="37"/>
      <c r="AP147" s="37"/>
      <c r="AQ147" s="37"/>
      <c r="AR147" s="37"/>
      <c r="AS147" s="37"/>
      <c r="AT147" s="37"/>
      <c r="AU147" s="37"/>
      <c r="AV147" s="37"/>
      <c r="AW147" s="36"/>
      <c r="AX147" s="37"/>
      <c r="AY147" s="37"/>
      <c r="AZ147" s="37"/>
      <c r="BA147" s="37"/>
      <c r="BB147" s="37"/>
      <c r="BC147" s="37"/>
      <c r="BD147" s="37"/>
      <c r="BE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8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</row>
    <row r="148" spans="1:104" ht="15">
      <c r="A148" s="27" t="str">
        <f t="shared" si="0"/>
        <v>mock_1e4_111821_control</v>
      </c>
      <c r="B148" s="27" t="str">
        <f t="shared" si="1"/>
        <v>mock_1e4_111821_control</v>
      </c>
      <c r="C148" s="28" t="s">
        <v>70</v>
      </c>
      <c r="D148" s="28" t="s">
        <v>86</v>
      </c>
      <c r="E148" s="29">
        <v>44518</v>
      </c>
      <c r="F148" s="29"/>
      <c r="G148" s="28" t="str">
        <f t="shared" si="62"/>
        <v>control</v>
      </c>
      <c r="H148" s="28"/>
      <c r="I148" s="28" t="s">
        <v>159</v>
      </c>
      <c r="J148" s="28" t="s">
        <v>105</v>
      </c>
      <c r="K148" s="27">
        <v>44518</v>
      </c>
      <c r="L148" s="28">
        <v>0</v>
      </c>
      <c r="M148" s="29"/>
      <c r="N148" s="29"/>
      <c r="O148" s="29">
        <v>44518</v>
      </c>
      <c r="P148" s="28"/>
      <c r="Q148" s="28"/>
      <c r="R148" s="28">
        <v>2</v>
      </c>
      <c r="S148" s="28" t="s">
        <v>160</v>
      </c>
      <c r="U148" s="31" t="s">
        <v>105</v>
      </c>
      <c r="V148" s="32"/>
      <c r="Y148" s="28">
        <v>0</v>
      </c>
      <c r="AF148" s="51"/>
      <c r="AN148" s="37"/>
      <c r="AO148" s="37"/>
      <c r="AP148" s="37"/>
      <c r="AQ148" s="37"/>
      <c r="AR148" s="37"/>
      <c r="AS148" s="37"/>
      <c r="AT148" s="37"/>
      <c r="AU148" s="37"/>
      <c r="AV148" s="37"/>
      <c r="AW148" s="36"/>
      <c r="AX148" s="37"/>
      <c r="AY148" s="37"/>
      <c r="AZ148" s="37"/>
      <c r="BA148" s="37"/>
      <c r="BB148" s="37"/>
      <c r="BC148" s="37"/>
      <c r="BD148" s="37"/>
      <c r="BE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8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</row>
    <row r="149" spans="1:104" ht="15">
      <c r="A149" s="27" t="str">
        <f t="shared" si="0"/>
        <v>filterblank_071221_control</v>
      </c>
      <c r="B149" s="27" t="str">
        <f t="shared" si="1"/>
        <v>filterblank_071221_control</v>
      </c>
      <c r="C149" s="28" t="s">
        <v>70</v>
      </c>
      <c r="D149" s="28" t="s">
        <v>86</v>
      </c>
      <c r="E149" s="29">
        <v>44389</v>
      </c>
      <c r="F149" s="29"/>
      <c r="G149" s="28" t="str">
        <f t="shared" si="62"/>
        <v>control</v>
      </c>
      <c r="H149" s="28"/>
      <c r="I149" s="28" t="s">
        <v>104</v>
      </c>
      <c r="J149" s="28" t="s">
        <v>105</v>
      </c>
      <c r="K149" s="29">
        <v>44389</v>
      </c>
      <c r="L149" s="28">
        <v>0</v>
      </c>
      <c r="M149" s="29"/>
      <c r="N149" s="29"/>
      <c r="O149" s="29">
        <v>44389</v>
      </c>
      <c r="P149" s="28">
        <v>0</v>
      </c>
      <c r="Q149" s="28" t="s">
        <v>97</v>
      </c>
      <c r="R149" s="28">
        <v>10</v>
      </c>
      <c r="U149" s="31" t="s">
        <v>105</v>
      </c>
      <c r="V149" s="32"/>
      <c r="Y149" s="28">
        <v>0</v>
      </c>
      <c r="AF149" s="51"/>
      <c r="AN149" s="37"/>
      <c r="AO149" s="37"/>
      <c r="AP149" s="37"/>
      <c r="AQ149" s="37"/>
      <c r="AR149" s="37"/>
      <c r="AS149" s="37"/>
      <c r="AT149" s="37"/>
      <c r="AU149" s="37"/>
      <c r="AV149" s="37"/>
      <c r="AW149" s="36"/>
      <c r="AX149" s="37"/>
      <c r="AY149" s="37"/>
      <c r="AZ149" s="37"/>
      <c r="BA149" s="37"/>
      <c r="BB149" s="37"/>
      <c r="BC149" s="37"/>
      <c r="BD149" s="37"/>
      <c r="BE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8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</row>
    <row r="150" spans="1:104" ht="15">
      <c r="A150" s="27" t="str">
        <f t="shared" si="0"/>
        <v>filterblank_073021_control</v>
      </c>
      <c r="B150" s="27" t="str">
        <f t="shared" si="1"/>
        <v>filterblank_073021_control</v>
      </c>
      <c r="C150" s="28" t="s">
        <v>70</v>
      </c>
      <c r="D150" s="28" t="s">
        <v>86</v>
      </c>
      <c r="E150" s="29">
        <v>44407</v>
      </c>
      <c r="F150" s="29"/>
      <c r="G150" s="28" t="str">
        <f t="shared" si="62"/>
        <v>control</v>
      </c>
      <c r="H150" s="28"/>
      <c r="I150" s="28" t="s">
        <v>104</v>
      </c>
      <c r="J150" s="28" t="s">
        <v>105</v>
      </c>
      <c r="K150" s="29">
        <v>44407</v>
      </c>
      <c r="L150" s="28">
        <v>0</v>
      </c>
      <c r="M150" s="29"/>
      <c r="N150" s="29"/>
      <c r="O150" s="27">
        <v>44407</v>
      </c>
      <c r="P150" s="28">
        <v>1</v>
      </c>
      <c r="Q150" s="28" t="s">
        <v>97</v>
      </c>
      <c r="R150" s="28">
        <v>10</v>
      </c>
      <c r="U150" s="31" t="s">
        <v>105</v>
      </c>
      <c r="V150" s="32"/>
      <c r="Y150" s="28">
        <v>0</v>
      </c>
      <c r="AF150" s="51"/>
      <c r="AN150" s="37"/>
      <c r="AO150" s="37"/>
      <c r="AP150" s="37"/>
      <c r="AQ150" s="37"/>
      <c r="AR150" s="37"/>
      <c r="AS150" s="37"/>
      <c r="AT150" s="37"/>
      <c r="AU150" s="37"/>
      <c r="AV150" s="37"/>
      <c r="AW150" s="36"/>
      <c r="AX150" s="37"/>
      <c r="AY150" s="37"/>
      <c r="AZ150" s="37"/>
      <c r="BA150" s="37"/>
      <c r="BB150" s="37"/>
      <c r="BC150" s="37"/>
      <c r="BD150" s="37"/>
      <c r="BE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8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</row>
    <row r="151" spans="1:104" ht="15">
      <c r="A151" s="27" t="str">
        <f t="shared" si="0"/>
        <v>filterblank_071921_control</v>
      </c>
      <c r="B151" s="27" t="str">
        <f t="shared" si="1"/>
        <v>filterblank_071921_control</v>
      </c>
      <c r="C151" s="28" t="s">
        <v>70</v>
      </c>
      <c r="D151" s="28" t="s">
        <v>86</v>
      </c>
      <c r="E151" s="29">
        <v>44396</v>
      </c>
      <c r="F151" s="29"/>
      <c r="G151" s="28" t="str">
        <f t="shared" si="62"/>
        <v>control</v>
      </c>
      <c r="H151" s="28"/>
      <c r="I151" s="28" t="s">
        <v>104</v>
      </c>
      <c r="J151" s="28" t="s">
        <v>105</v>
      </c>
      <c r="K151" s="27">
        <v>44031</v>
      </c>
      <c r="L151" s="28">
        <v>0</v>
      </c>
      <c r="M151" s="29"/>
      <c r="N151" s="29"/>
      <c r="O151" s="27">
        <v>44396</v>
      </c>
      <c r="P151" s="28">
        <v>1</v>
      </c>
      <c r="Q151" s="28" t="s">
        <v>97</v>
      </c>
      <c r="R151" s="28">
        <v>10</v>
      </c>
      <c r="U151" s="31" t="s">
        <v>105</v>
      </c>
      <c r="V151" s="32"/>
      <c r="Y151" s="28">
        <v>0</v>
      </c>
      <c r="AF151" s="51"/>
      <c r="AN151" s="37"/>
      <c r="AO151" s="37"/>
      <c r="AP151" s="37"/>
      <c r="AQ151" s="37"/>
      <c r="AR151" s="37"/>
      <c r="AS151" s="37"/>
      <c r="AT151" s="37"/>
      <c r="AU151" s="37"/>
      <c r="AV151" s="37"/>
      <c r="AW151" s="36"/>
      <c r="AX151" s="37"/>
      <c r="AY151" s="37"/>
      <c r="AZ151" s="37"/>
      <c r="BA151" s="37"/>
      <c r="BB151" s="37"/>
      <c r="BC151" s="37"/>
      <c r="BD151" s="37"/>
      <c r="BE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8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</row>
    <row r="152" spans="1:104" ht="15">
      <c r="A152" s="27" t="str">
        <f t="shared" si="0"/>
        <v>filterblank_080621_control</v>
      </c>
      <c r="B152" s="27" t="str">
        <f t="shared" si="1"/>
        <v>filterblank_080621_control</v>
      </c>
      <c r="C152" s="28" t="s">
        <v>70</v>
      </c>
      <c r="D152" s="28" t="s">
        <v>86</v>
      </c>
      <c r="E152" s="29">
        <v>44414</v>
      </c>
      <c r="F152" s="29"/>
      <c r="G152" s="28" t="str">
        <f t="shared" si="62"/>
        <v>control</v>
      </c>
      <c r="H152" s="28"/>
      <c r="I152" s="28" t="s">
        <v>104</v>
      </c>
      <c r="J152" s="28" t="s">
        <v>105</v>
      </c>
      <c r="K152" s="27">
        <v>44414</v>
      </c>
      <c r="L152" s="28">
        <v>0</v>
      </c>
      <c r="M152" s="29"/>
      <c r="N152" s="29"/>
      <c r="O152" s="29">
        <v>44414</v>
      </c>
      <c r="P152" s="28">
        <v>1</v>
      </c>
      <c r="Q152" s="28"/>
      <c r="R152" s="28">
        <v>10</v>
      </c>
      <c r="U152" s="31" t="s">
        <v>105</v>
      </c>
      <c r="V152" s="32"/>
      <c r="Y152" s="28">
        <v>0</v>
      </c>
      <c r="AF152" s="51"/>
      <c r="AN152" s="37"/>
      <c r="AO152" s="37"/>
      <c r="AP152" s="37"/>
      <c r="AQ152" s="37"/>
      <c r="AR152" s="37"/>
      <c r="AS152" s="37"/>
      <c r="AT152" s="37"/>
      <c r="AU152" s="37"/>
      <c r="AV152" s="37"/>
      <c r="AW152" s="36"/>
      <c r="AX152" s="37"/>
      <c r="AY152" s="37"/>
      <c r="AZ152" s="37"/>
      <c r="BA152" s="37"/>
      <c r="BB152" s="37"/>
      <c r="BC152" s="37"/>
      <c r="BD152" s="37"/>
      <c r="BE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8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</row>
    <row r="153" spans="1:104" ht="15">
      <c r="A153" s="27" t="str">
        <f t="shared" si="0"/>
        <v>filterblank_060821_control</v>
      </c>
      <c r="B153" s="27" t="str">
        <f t="shared" si="1"/>
        <v>filterblank_060821_control</v>
      </c>
      <c r="C153" s="28" t="s">
        <v>70</v>
      </c>
      <c r="D153" s="28" t="s">
        <v>86</v>
      </c>
      <c r="E153" s="27">
        <v>44355</v>
      </c>
      <c r="F153" s="27"/>
      <c r="G153" s="28" t="str">
        <f t="shared" si="62"/>
        <v>control</v>
      </c>
      <c r="H153" s="28"/>
      <c r="I153" s="28" t="s">
        <v>104</v>
      </c>
      <c r="J153" s="28" t="s">
        <v>105</v>
      </c>
      <c r="K153" s="27">
        <v>43972</v>
      </c>
      <c r="L153" s="28">
        <v>0</v>
      </c>
      <c r="M153" s="27"/>
      <c r="N153" s="27"/>
      <c r="O153" s="27">
        <v>44355</v>
      </c>
      <c r="P153" s="28">
        <v>1</v>
      </c>
      <c r="Q153" s="28"/>
      <c r="R153" s="28">
        <v>10</v>
      </c>
      <c r="U153" s="31" t="s">
        <v>105</v>
      </c>
      <c r="V153" s="32"/>
      <c r="Y153" s="28">
        <v>0</v>
      </c>
      <c r="AF153" s="51"/>
      <c r="AN153" s="37"/>
      <c r="AO153" s="37"/>
      <c r="AP153" s="37"/>
      <c r="AQ153" s="37"/>
      <c r="AR153" s="37"/>
      <c r="AS153" s="37"/>
      <c r="AT153" s="37"/>
      <c r="AU153" s="37"/>
      <c r="AV153" s="37"/>
      <c r="AW153" s="36"/>
      <c r="AX153" s="37"/>
      <c r="AY153" s="37"/>
      <c r="AZ153" s="37"/>
      <c r="BA153" s="37"/>
      <c r="BB153" s="37"/>
      <c r="BC153" s="37"/>
      <c r="BD153" s="37"/>
      <c r="BE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8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</row>
    <row r="154" spans="1:104" ht="13">
      <c r="A154" s="27" t="str">
        <f t="shared" si="0"/>
        <v>filterblank_062421_control</v>
      </c>
      <c r="B154" s="27" t="str">
        <f t="shared" si="1"/>
        <v>filterblank_062421_control</v>
      </c>
      <c r="C154" s="28" t="s">
        <v>70</v>
      </c>
      <c r="E154" s="27">
        <v>44371</v>
      </c>
      <c r="F154" s="27"/>
      <c r="G154" s="28" t="str">
        <f t="shared" si="62"/>
        <v>control</v>
      </c>
      <c r="H154" s="28"/>
      <c r="I154" s="28" t="s">
        <v>104</v>
      </c>
      <c r="J154" s="28" t="s">
        <v>105</v>
      </c>
      <c r="K154" s="27">
        <v>44371</v>
      </c>
      <c r="L154" s="52"/>
      <c r="M154" s="27"/>
      <c r="N154" s="27"/>
      <c r="O154" s="27">
        <v>44371</v>
      </c>
      <c r="P154" s="28">
        <v>1</v>
      </c>
      <c r="R154" s="28" t="s">
        <v>161</v>
      </c>
      <c r="S154" s="28" t="s">
        <v>162</v>
      </c>
      <c r="U154" s="31" t="s">
        <v>105</v>
      </c>
      <c r="V154" s="32"/>
      <c r="AF154" s="51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8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</row>
    <row r="155" spans="1:104" ht="13">
      <c r="A155" s="27" t="str">
        <f t="shared" si="0"/>
        <v>filterblank_062521_control</v>
      </c>
      <c r="B155" s="27" t="str">
        <f t="shared" si="1"/>
        <v>filterblank_062521_control</v>
      </c>
      <c r="C155" s="28" t="s">
        <v>70</v>
      </c>
      <c r="E155" s="27">
        <v>44372</v>
      </c>
      <c r="F155" s="27"/>
      <c r="G155" s="28" t="str">
        <f t="shared" si="62"/>
        <v>control</v>
      </c>
      <c r="H155" s="28"/>
      <c r="I155" s="28" t="s">
        <v>104</v>
      </c>
      <c r="J155" s="28" t="s">
        <v>105</v>
      </c>
      <c r="K155" s="27">
        <v>44372</v>
      </c>
      <c r="L155" s="52"/>
      <c r="M155" s="27"/>
      <c r="N155" s="27"/>
      <c r="O155" s="27">
        <v>44372</v>
      </c>
      <c r="P155" s="28">
        <v>1</v>
      </c>
      <c r="R155" s="28" t="s">
        <v>161</v>
      </c>
      <c r="S155" s="28" t="s">
        <v>162</v>
      </c>
      <c r="U155" s="31" t="s">
        <v>105</v>
      </c>
      <c r="V155" s="32"/>
      <c r="AF155" s="51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8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</row>
    <row r="156" spans="1:104" ht="13">
      <c r="A156" s="27" t="str">
        <f t="shared" si="0"/>
        <v>filterblank_071621_control</v>
      </c>
      <c r="B156" s="27" t="str">
        <f t="shared" si="1"/>
        <v>filterblank_071621_control</v>
      </c>
      <c r="C156" s="28" t="s">
        <v>70</v>
      </c>
      <c r="D156" s="28" t="s">
        <v>86</v>
      </c>
      <c r="E156" s="27">
        <v>44393</v>
      </c>
      <c r="F156" s="27"/>
      <c r="G156" s="28" t="str">
        <f t="shared" si="62"/>
        <v>control</v>
      </c>
      <c r="H156" s="28"/>
      <c r="I156" s="28" t="s">
        <v>104</v>
      </c>
      <c r="J156" s="28" t="s">
        <v>105</v>
      </c>
      <c r="K156" s="29">
        <v>44028</v>
      </c>
      <c r="L156" s="28">
        <v>0</v>
      </c>
      <c r="M156" s="27"/>
      <c r="N156" s="27"/>
      <c r="O156" s="27">
        <v>44393</v>
      </c>
      <c r="P156" s="28">
        <v>1</v>
      </c>
      <c r="R156" s="28">
        <v>10</v>
      </c>
      <c r="U156" s="31" t="s">
        <v>105</v>
      </c>
      <c r="V156" s="32"/>
      <c r="Y156" s="28">
        <v>0</v>
      </c>
      <c r="AF156" s="51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8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</row>
    <row r="157" spans="1:104" ht="13">
      <c r="A157" s="27" t="str">
        <f t="shared" si="0"/>
        <v>filterblank_080521_control</v>
      </c>
      <c r="B157" s="27" t="str">
        <f t="shared" si="1"/>
        <v>filterblank_080521_control</v>
      </c>
      <c r="C157" s="28" t="s">
        <v>70</v>
      </c>
      <c r="D157" s="28" t="s">
        <v>86</v>
      </c>
      <c r="E157" s="27">
        <v>44413</v>
      </c>
      <c r="F157" s="27"/>
      <c r="G157" s="28" t="str">
        <f t="shared" si="62"/>
        <v>control</v>
      </c>
      <c r="H157" s="28"/>
      <c r="I157" s="28" t="s">
        <v>104</v>
      </c>
      <c r="J157" s="28" t="s">
        <v>105</v>
      </c>
      <c r="K157" s="27">
        <v>44413</v>
      </c>
      <c r="L157" s="52"/>
      <c r="M157" s="27"/>
      <c r="N157" s="27"/>
      <c r="O157" s="27">
        <v>44413</v>
      </c>
      <c r="P157" s="28">
        <v>1</v>
      </c>
      <c r="Q157" s="28"/>
      <c r="R157" s="28">
        <v>2</v>
      </c>
      <c r="U157" s="31" t="s">
        <v>105</v>
      </c>
      <c r="V157" s="32"/>
      <c r="Y157" s="28">
        <v>0</v>
      </c>
      <c r="AF157" s="51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8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</row>
    <row r="158" spans="1:104" ht="13">
      <c r="A158" s="27" t="str">
        <f t="shared" si="0"/>
        <v>tripblank_080621_control</v>
      </c>
      <c r="B158" s="27" t="str">
        <f t="shared" si="1"/>
        <v>tripblank_080621_control</v>
      </c>
      <c r="C158" s="28" t="s">
        <v>70</v>
      </c>
      <c r="D158" s="28" t="s">
        <v>86</v>
      </c>
      <c r="E158" s="29">
        <v>44414</v>
      </c>
      <c r="F158" s="29"/>
      <c r="G158" s="28" t="str">
        <f t="shared" si="62"/>
        <v>control</v>
      </c>
      <c r="H158" s="28"/>
      <c r="I158" s="28" t="s">
        <v>163</v>
      </c>
      <c r="J158" s="28" t="s">
        <v>105</v>
      </c>
      <c r="K158" s="27">
        <v>44028</v>
      </c>
      <c r="L158" s="52"/>
      <c r="M158" s="29"/>
      <c r="N158" s="29"/>
      <c r="O158" s="29">
        <v>44414</v>
      </c>
      <c r="P158" s="28">
        <v>1.1000000000000001</v>
      </c>
      <c r="Q158" s="28"/>
      <c r="R158" s="28">
        <v>10</v>
      </c>
      <c r="U158" s="31" t="s">
        <v>105</v>
      </c>
      <c r="V158" s="32"/>
      <c r="Y158" s="28">
        <v>0</v>
      </c>
      <c r="AF158" s="51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8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</row>
    <row r="159" spans="1:104" ht="13">
      <c r="A159" s="27" t="str">
        <f t="shared" si="0"/>
        <v>filterblank_120221_control</v>
      </c>
      <c r="B159" s="27" t="str">
        <f t="shared" si="1"/>
        <v>filterblank_120221_control</v>
      </c>
      <c r="C159" s="28" t="s">
        <v>70</v>
      </c>
      <c r="D159" s="28" t="s">
        <v>86</v>
      </c>
      <c r="E159" s="29">
        <v>44532</v>
      </c>
      <c r="F159" s="29"/>
      <c r="G159" s="28" t="str">
        <f t="shared" si="62"/>
        <v>control</v>
      </c>
      <c r="H159" s="28"/>
      <c r="I159" s="28" t="s">
        <v>104</v>
      </c>
      <c r="J159" s="28" t="s">
        <v>105</v>
      </c>
      <c r="K159" s="29">
        <v>44532</v>
      </c>
      <c r="L159" s="52"/>
      <c r="O159" s="29">
        <v>44532</v>
      </c>
      <c r="R159" s="28">
        <v>10</v>
      </c>
      <c r="U159" s="31" t="s">
        <v>105</v>
      </c>
      <c r="V159" s="32"/>
      <c r="AF159" s="51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8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</row>
    <row r="160" spans="1:104" ht="14">
      <c r="A160" s="53" t="s">
        <v>164</v>
      </c>
      <c r="B160" s="27" t="str">
        <f t="shared" si="1"/>
        <v>mock_1e6_111821_control1</v>
      </c>
      <c r="C160" s="28" t="s">
        <v>70</v>
      </c>
      <c r="D160" s="28" t="s">
        <v>86</v>
      </c>
      <c r="E160" s="29">
        <v>44518</v>
      </c>
      <c r="F160" s="29"/>
      <c r="G160" s="28" t="str">
        <f t="shared" si="62"/>
        <v>control</v>
      </c>
      <c r="H160" s="28"/>
      <c r="I160" s="28" t="s">
        <v>165</v>
      </c>
      <c r="J160" s="28" t="s">
        <v>105</v>
      </c>
      <c r="K160" s="27">
        <v>44518</v>
      </c>
      <c r="L160" s="28">
        <v>0</v>
      </c>
      <c r="M160" s="29"/>
      <c r="N160" s="29"/>
      <c r="O160" s="29">
        <v>44518</v>
      </c>
      <c r="P160" s="28"/>
      <c r="Q160" s="28"/>
      <c r="R160" s="28">
        <v>2</v>
      </c>
      <c r="S160" s="28" t="s">
        <v>166</v>
      </c>
      <c r="U160" s="31" t="s">
        <v>105</v>
      </c>
      <c r="V160" s="32"/>
      <c r="Y160" s="28">
        <v>0</v>
      </c>
      <c r="AF160" s="51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8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</row>
    <row r="161" spans="1:104" ht="14">
      <c r="A161" s="54" t="s">
        <v>167</v>
      </c>
      <c r="B161" s="27" t="str">
        <f t="shared" si="1"/>
        <v>mock_1e6_111821_control2</v>
      </c>
      <c r="C161" s="28" t="s">
        <v>70</v>
      </c>
      <c r="D161" s="28" t="s">
        <v>86</v>
      </c>
      <c r="E161" s="29">
        <v>44518</v>
      </c>
      <c r="F161" s="29"/>
      <c r="G161" s="28" t="str">
        <f t="shared" si="62"/>
        <v>control</v>
      </c>
      <c r="H161" s="28"/>
      <c r="I161" s="28" t="s">
        <v>165</v>
      </c>
      <c r="J161" s="28" t="s">
        <v>105</v>
      </c>
      <c r="K161" s="27">
        <v>44518</v>
      </c>
      <c r="L161" s="28">
        <v>0</v>
      </c>
      <c r="M161" s="29"/>
      <c r="N161" s="29"/>
      <c r="O161" s="29">
        <v>44518</v>
      </c>
      <c r="P161" s="28"/>
      <c r="Q161" s="28"/>
      <c r="R161" s="28">
        <v>2</v>
      </c>
      <c r="S161" s="28" t="s">
        <v>166</v>
      </c>
      <c r="U161" s="31" t="s">
        <v>105</v>
      </c>
      <c r="V161" s="32"/>
      <c r="Y161" s="28">
        <v>0</v>
      </c>
      <c r="AF161" s="51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8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</row>
    <row r="162" spans="1:104" ht="14">
      <c r="A162" s="54" t="s">
        <v>168</v>
      </c>
      <c r="B162" s="27" t="str">
        <f t="shared" si="1"/>
        <v>pcr_neg_control1</v>
      </c>
      <c r="C162" s="28" t="s">
        <v>70</v>
      </c>
      <c r="E162" s="52"/>
      <c r="F162" s="52"/>
      <c r="G162" s="28" t="s">
        <v>105</v>
      </c>
      <c r="I162" s="28" t="s">
        <v>169</v>
      </c>
      <c r="J162" s="28" t="s">
        <v>105</v>
      </c>
      <c r="L162" s="52"/>
      <c r="U162" s="31" t="s">
        <v>105</v>
      </c>
      <c r="V162" s="32"/>
      <c r="AF162" s="51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8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</row>
    <row r="163" spans="1:104" ht="14">
      <c r="A163" s="54" t="s">
        <v>170</v>
      </c>
      <c r="B163" s="27" t="str">
        <f t="shared" si="1"/>
        <v>pcr_neg_control2</v>
      </c>
      <c r="C163" s="28" t="s">
        <v>70</v>
      </c>
      <c r="E163" s="52"/>
      <c r="F163" s="52"/>
      <c r="G163" s="28" t="s">
        <v>105</v>
      </c>
      <c r="I163" s="28" t="s">
        <v>169</v>
      </c>
      <c r="J163" s="28" t="s">
        <v>105</v>
      </c>
      <c r="L163" s="52"/>
      <c r="U163" s="31" t="s">
        <v>105</v>
      </c>
      <c r="V163" s="32"/>
      <c r="AF163" s="51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8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</row>
    <row r="164" spans="1:104" ht="14">
      <c r="A164" s="53" t="s">
        <v>171</v>
      </c>
      <c r="B164" s="27" t="str">
        <f t="shared" si="1"/>
        <v>mock_1e10_111821_control1</v>
      </c>
      <c r="C164" s="28" t="s">
        <v>70</v>
      </c>
      <c r="D164" s="28">
        <v>22</v>
      </c>
      <c r="E164" s="29">
        <v>44518</v>
      </c>
      <c r="F164" s="29"/>
      <c r="G164" s="28" t="str">
        <f t="shared" ref="G164:G167" si="103">J164</f>
        <v>control</v>
      </c>
      <c r="H164" s="28"/>
      <c r="I164" s="28" t="s">
        <v>165</v>
      </c>
      <c r="J164" s="28" t="s">
        <v>105</v>
      </c>
      <c r="K164" s="27">
        <v>44518</v>
      </c>
      <c r="L164" s="28">
        <v>0</v>
      </c>
      <c r="M164" s="29"/>
      <c r="N164" s="29"/>
      <c r="O164" s="29">
        <v>44518</v>
      </c>
      <c r="P164" s="28"/>
      <c r="Q164" s="28"/>
      <c r="R164" s="28">
        <v>2</v>
      </c>
      <c r="S164" s="28" t="s">
        <v>172</v>
      </c>
      <c r="U164" s="31" t="s">
        <v>105</v>
      </c>
      <c r="V164" s="32"/>
      <c r="Y164" s="28">
        <v>0</v>
      </c>
      <c r="AF164" s="51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8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</row>
    <row r="165" spans="1:104" ht="14">
      <c r="A165" s="54" t="s">
        <v>173</v>
      </c>
      <c r="B165" s="27" t="str">
        <f t="shared" si="1"/>
        <v>mock_1e10_111821_control2</v>
      </c>
      <c r="C165" s="28" t="s">
        <v>70</v>
      </c>
      <c r="D165" s="28">
        <v>22</v>
      </c>
      <c r="E165" s="29">
        <v>44518</v>
      </c>
      <c r="F165" s="29"/>
      <c r="G165" s="28" t="str">
        <f t="shared" si="103"/>
        <v>control</v>
      </c>
      <c r="H165" s="28"/>
      <c r="I165" s="28" t="s">
        <v>165</v>
      </c>
      <c r="J165" s="28" t="s">
        <v>105</v>
      </c>
      <c r="K165" s="27">
        <v>44518</v>
      </c>
      <c r="L165" s="28">
        <v>0</v>
      </c>
      <c r="M165" s="29"/>
      <c r="N165" s="29"/>
      <c r="O165" s="29">
        <v>44518</v>
      </c>
      <c r="P165" s="28"/>
      <c r="Q165" s="28"/>
      <c r="R165" s="28">
        <v>2</v>
      </c>
      <c r="S165" s="28" t="s">
        <v>172</v>
      </c>
      <c r="U165" s="31" t="s">
        <v>105</v>
      </c>
      <c r="V165" s="32"/>
      <c r="Y165" s="28">
        <v>0</v>
      </c>
      <c r="AF165" s="51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8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</row>
    <row r="166" spans="1:104" ht="14">
      <c r="A166" s="54" t="s">
        <v>174</v>
      </c>
      <c r="B166" s="27" t="str">
        <f t="shared" si="1"/>
        <v>mock_1e8_111821_control1</v>
      </c>
      <c r="C166" s="28" t="s">
        <v>70</v>
      </c>
      <c r="D166" s="28">
        <v>0.35699999999999998</v>
      </c>
      <c r="E166" s="29">
        <v>44518</v>
      </c>
      <c r="F166" s="29"/>
      <c r="G166" s="28" t="str">
        <f t="shared" si="103"/>
        <v>control</v>
      </c>
      <c r="H166" s="28"/>
      <c r="I166" s="28" t="s">
        <v>165</v>
      </c>
      <c r="J166" s="28" t="s">
        <v>105</v>
      </c>
      <c r="K166" s="27">
        <v>44518</v>
      </c>
      <c r="L166" s="28">
        <v>0</v>
      </c>
      <c r="M166" s="29"/>
      <c r="N166" s="29"/>
      <c r="O166" s="29">
        <v>44518</v>
      </c>
      <c r="P166" s="28"/>
      <c r="Q166" s="28"/>
      <c r="R166" s="28">
        <v>2</v>
      </c>
      <c r="S166" s="28" t="s">
        <v>175</v>
      </c>
      <c r="U166" s="31" t="s">
        <v>105</v>
      </c>
      <c r="V166" s="32"/>
      <c r="Y166" s="28">
        <v>0</v>
      </c>
      <c r="AF166" s="51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8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</row>
    <row r="167" spans="1:104" ht="14">
      <c r="A167" s="55" t="s">
        <v>176</v>
      </c>
      <c r="B167" s="27" t="str">
        <f t="shared" si="1"/>
        <v>mock_1e8_111821_control2</v>
      </c>
      <c r="C167" s="28" t="s">
        <v>70</v>
      </c>
      <c r="D167" s="28">
        <v>0.35699999999999998</v>
      </c>
      <c r="E167" s="29">
        <v>44518</v>
      </c>
      <c r="F167" s="29"/>
      <c r="G167" s="28" t="str">
        <f t="shared" si="103"/>
        <v>control</v>
      </c>
      <c r="H167" s="28"/>
      <c r="I167" s="28" t="s">
        <v>165</v>
      </c>
      <c r="J167" s="28" t="s">
        <v>105</v>
      </c>
      <c r="K167" s="27">
        <v>44518</v>
      </c>
      <c r="L167" s="28">
        <v>0</v>
      </c>
      <c r="M167" s="29"/>
      <c r="N167" s="29"/>
      <c r="O167" s="29">
        <v>44518</v>
      </c>
      <c r="P167" s="28"/>
      <c r="Q167" s="28"/>
      <c r="R167" s="28">
        <v>2</v>
      </c>
      <c r="S167" s="28" t="s">
        <v>175</v>
      </c>
      <c r="U167" s="31" t="s">
        <v>105</v>
      </c>
      <c r="V167" s="32"/>
      <c r="Y167" s="28">
        <v>0</v>
      </c>
      <c r="AF167" s="51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8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</row>
  </sheetData>
  <customSheetViews>
    <customSheetView guid="{26926D9C-8C2B-4B55-924C-747741F693BA}" filter="1" showAutoFilter="1">
      <pageMargins left="0.7" right="0.7" top="0.75" bottom="0.75" header="0.3" footer="0.3"/>
      <autoFilter ref="A1:DQ168" xr:uid="{0DB3B3A5-1662-5048-AB28-3F15171374E5}"/>
    </customSheetView>
  </customSheetViews>
  <conditionalFormatting sqref="AR1:AS30 AP20:AP30">
    <cfRule type="cellIs" dxfId="9" priority="1" operator="greaterThanOrEqual">
      <formula>1300</formula>
    </cfRule>
  </conditionalFormatting>
  <conditionalFormatting sqref="AQ2:AQ30">
    <cfRule type="cellIs" dxfId="8" priority="2" operator="greaterThanOrEqual">
      <formula>5</formula>
    </cfRule>
  </conditionalFormatting>
  <conditionalFormatting sqref="A1:B79 A81:B167">
    <cfRule type="expression" dxfId="7" priority="10">
      <formula>COUNTIF($A$2:$A$167,A2)&gt;1</formula>
    </cfRule>
  </conditionalFormatting>
  <conditionalFormatting sqref="A80:B80">
    <cfRule type="expression" dxfId="6" priority="12">
      <formula>COUNTIF($A$2:$A$167,#REF!)&gt;1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  <outlinePr summaryBelow="0" summaryRight="0"/>
  </sheetPr>
  <dimension ref="A1:Y1867"/>
  <sheetViews>
    <sheetView zoomScale="162" zoomScaleNormal="162" workbookViewId="0">
      <pane ySplit="1" topLeftCell="A2" activePane="bottomLeft" state="frozen"/>
      <selection pane="bottomLeft" activeCell="D9" sqref="D9"/>
    </sheetView>
  </sheetViews>
  <sheetFormatPr baseColWidth="10" defaultColWidth="12.6640625" defaultRowHeight="15.75" customHeight="1"/>
  <cols>
    <col min="1" max="1" width="7" customWidth="1"/>
    <col min="2" max="2" width="8.83203125" customWidth="1"/>
    <col min="3" max="3" width="16.5" customWidth="1"/>
    <col min="9" max="9" width="21.5" customWidth="1"/>
  </cols>
  <sheetData>
    <row r="1" spans="1:15" ht="16">
      <c r="A1" s="2" t="s">
        <v>177</v>
      </c>
      <c r="B1" s="2" t="s">
        <v>178</v>
      </c>
      <c r="C1" s="3" t="s">
        <v>0</v>
      </c>
      <c r="D1" s="4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5" t="s">
        <v>184</v>
      </c>
      <c r="J1" s="6" t="s">
        <v>185</v>
      </c>
      <c r="K1" s="6" t="s">
        <v>186</v>
      </c>
      <c r="L1" s="6" t="s">
        <v>187</v>
      </c>
      <c r="M1" s="5"/>
      <c r="N1" s="5"/>
      <c r="O1" s="5"/>
    </row>
    <row r="2" spans="1:15" ht="15.75" customHeight="1">
      <c r="A2" s="7" t="s">
        <v>188</v>
      </c>
      <c r="B2" s="8" t="b">
        <v>0</v>
      </c>
      <c r="C2" s="8" t="s">
        <v>189</v>
      </c>
      <c r="D2" s="8" t="s">
        <v>190</v>
      </c>
      <c r="E2" s="8" t="s">
        <v>191</v>
      </c>
      <c r="F2" s="8" t="s">
        <v>192</v>
      </c>
      <c r="G2" s="8" t="s">
        <v>193</v>
      </c>
      <c r="H2" s="9"/>
      <c r="I2" s="1" t="s">
        <v>194</v>
      </c>
      <c r="K2" s="1">
        <v>1</v>
      </c>
      <c r="L2" s="1">
        <v>100</v>
      </c>
    </row>
    <row r="3" spans="1:15" ht="15.75" customHeight="1">
      <c r="A3" s="7" t="s">
        <v>195</v>
      </c>
      <c r="B3" s="8" t="b">
        <v>0</v>
      </c>
      <c r="C3" s="8" t="s">
        <v>189</v>
      </c>
      <c r="D3" s="8" t="s">
        <v>190</v>
      </c>
      <c r="E3" s="8" t="s">
        <v>191</v>
      </c>
      <c r="F3" s="8" t="s">
        <v>192</v>
      </c>
      <c r="G3" s="8" t="s">
        <v>193</v>
      </c>
      <c r="H3" s="9"/>
      <c r="I3" s="1" t="s">
        <v>194</v>
      </c>
      <c r="K3" s="1">
        <v>1</v>
      </c>
      <c r="L3" s="1">
        <v>100</v>
      </c>
    </row>
    <row r="4" spans="1:15" ht="15.75" customHeight="1">
      <c r="A4" s="7" t="s">
        <v>196</v>
      </c>
      <c r="B4" s="8" t="b">
        <v>0</v>
      </c>
      <c r="C4" s="8" t="s">
        <v>189</v>
      </c>
      <c r="D4" s="8" t="s">
        <v>190</v>
      </c>
      <c r="E4" s="8" t="s">
        <v>191</v>
      </c>
      <c r="F4" s="8" t="s">
        <v>192</v>
      </c>
      <c r="G4" s="8" t="s">
        <v>193</v>
      </c>
      <c r="H4" s="9"/>
      <c r="I4" s="1" t="s">
        <v>194</v>
      </c>
      <c r="K4" s="1">
        <v>1</v>
      </c>
      <c r="L4" s="1">
        <v>100</v>
      </c>
    </row>
    <row r="5" spans="1:15" ht="15.75" customHeight="1">
      <c r="A5" s="7" t="s">
        <v>208</v>
      </c>
      <c r="B5" s="8" t="b">
        <v>0</v>
      </c>
      <c r="C5" s="8">
        <v>5</v>
      </c>
      <c r="D5" s="8" t="s">
        <v>190</v>
      </c>
      <c r="E5" s="8" t="s">
        <v>191</v>
      </c>
      <c r="F5" s="8" t="s">
        <v>209</v>
      </c>
      <c r="G5" s="8" t="s">
        <v>193</v>
      </c>
      <c r="H5" s="8">
        <v>5</v>
      </c>
      <c r="I5" s="1" t="s">
        <v>194</v>
      </c>
      <c r="K5" s="1">
        <v>1</v>
      </c>
      <c r="L5" s="1">
        <v>100</v>
      </c>
    </row>
    <row r="6" spans="1:15" ht="15.75" customHeight="1">
      <c r="A6" s="7" t="s">
        <v>210</v>
      </c>
      <c r="B6" s="8" t="b">
        <v>0</v>
      </c>
      <c r="C6" s="8">
        <v>5</v>
      </c>
      <c r="D6" s="8" t="s">
        <v>190</v>
      </c>
      <c r="E6" s="8" t="s">
        <v>191</v>
      </c>
      <c r="F6" s="8" t="s">
        <v>209</v>
      </c>
      <c r="G6" s="8" t="s">
        <v>193</v>
      </c>
      <c r="H6" s="8">
        <v>5</v>
      </c>
      <c r="I6" s="1" t="s">
        <v>194</v>
      </c>
      <c r="K6" s="1">
        <v>1</v>
      </c>
      <c r="L6" s="1">
        <v>100</v>
      </c>
    </row>
    <row r="7" spans="1:15" ht="15.75" customHeight="1">
      <c r="A7" s="7" t="s">
        <v>211</v>
      </c>
      <c r="B7" s="8" t="b">
        <v>0</v>
      </c>
      <c r="C7" s="8">
        <v>5</v>
      </c>
      <c r="D7" s="8" t="s">
        <v>190</v>
      </c>
      <c r="E7" s="8" t="s">
        <v>191</v>
      </c>
      <c r="F7" s="8" t="s">
        <v>209</v>
      </c>
      <c r="G7" s="8">
        <v>36.619530542600501</v>
      </c>
      <c r="H7" s="8">
        <v>5</v>
      </c>
      <c r="I7" s="1" t="s">
        <v>194</v>
      </c>
      <c r="K7" s="1">
        <v>1</v>
      </c>
      <c r="L7" s="1">
        <v>100</v>
      </c>
    </row>
    <row r="8" spans="1:15" ht="15.75" customHeight="1">
      <c r="A8" s="7" t="s">
        <v>221</v>
      </c>
      <c r="B8" s="8" t="b">
        <v>0</v>
      </c>
      <c r="C8" s="8">
        <v>10</v>
      </c>
      <c r="D8" s="8" t="s">
        <v>190</v>
      </c>
      <c r="E8" s="8" t="s">
        <v>191</v>
      </c>
      <c r="F8" s="8" t="s">
        <v>209</v>
      </c>
      <c r="G8" s="8">
        <v>36.2038964950859</v>
      </c>
      <c r="H8" s="8">
        <v>10</v>
      </c>
      <c r="I8" s="1" t="s">
        <v>194</v>
      </c>
      <c r="K8" s="1">
        <v>1</v>
      </c>
      <c r="L8" s="1">
        <v>100</v>
      </c>
    </row>
    <row r="9" spans="1:15" ht="15.75" customHeight="1">
      <c r="A9" s="7" t="s">
        <v>222</v>
      </c>
      <c r="B9" s="8" t="b">
        <v>0</v>
      </c>
      <c r="C9" s="8">
        <v>10</v>
      </c>
      <c r="D9" s="8" t="s">
        <v>190</v>
      </c>
      <c r="E9" s="8" t="s">
        <v>191</v>
      </c>
      <c r="F9" s="8" t="s">
        <v>209</v>
      </c>
      <c r="G9" s="8" t="s">
        <v>193</v>
      </c>
      <c r="H9" s="8">
        <v>10</v>
      </c>
      <c r="I9" s="1" t="s">
        <v>194</v>
      </c>
      <c r="K9" s="1">
        <v>1</v>
      </c>
      <c r="L9" s="1">
        <v>100</v>
      </c>
    </row>
    <row r="10" spans="1:15" ht="15.75" customHeight="1">
      <c r="A10" s="7" t="s">
        <v>223</v>
      </c>
      <c r="B10" s="8" t="b">
        <v>0</v>
      </c>
      <c r="C10" s="8">
        <v>10</v>
      </c>
      <c r="D10" s="8" t="s">
        <v>190</v>
      </c>
      <c r="E10" s="8" t="s">
        <v>191</v>
      </c>
      <c r="F10" s="8" t="s">
        <v>209</v>
      </c>
      <c r="G10" s="8">
        <v>35.528597441525299</v>
      </c>
      <c r="H10" s="8">
        <v>10</v>
      </c>
      <c r="I10" s="1" t="s">
        <v>194</v>
      </c>
      <c r="K10" s="1">
        <v>1</v>
      </c>
      <c r="L10" s="1">
        <v>100</v>
      </c>
    </row>
    <row r="11" spans="1:15" ht="15.75" customHeight="1">
      <c r="A11" s="7" t="s">
        <v>233</v>
      </c>
      <c r="B11" s="8" t="b">
        <v>0</v>
      </c>
      <c r="C11" s="10">
        <v>100</v>
      </c>
      <c r="D11" s="8" t="s">
        <v>190</v>
      </c>
      <c r="E11" s="8" t="s">
        <v>191</v>
      </c>
      <c r="F11" s="8" t="s">
        <v>209</v>
      </c>
      <c r="G11" s="8">
        <v>32.3562707672179</v>
      </c>
      <c r="H11" s="8">
        <v>100</v>
      </c>
      <c r="I11" s="1" t="s">
        <v>194</v>
      </c>
      <c r="K11" s="1">
        <v>1</v>
      </c>
      <c r="L11" s="1">
        <v>100</v>
      </c>
    </row>
    <row r="12" spans="1:15" ht="15.75" customHeight="1">
      <c r="A12" s="7" t="s">
        <v>234</v>
      </c>
      <c r="B12" s="8" t="b">
        <v>0</v>
      </c>
      <c r="C12" s="10">
        <v>100</v>
      </c>
      <c r="D12" s="8" t="s">
        <v>190</v>
      </c>
      <c r="E12" s="8" t="s">
        <v>191</v>
      </c>
      <c r="F12" s="8" t="s">
        <v>209</v>
      </c>
      <c r="G12" s="8">
        <v>31.417446286478199</v>
      </c>
      <c r="H12" s="8">
        <v>100</v>
      </c>
      <c r="I12" s="1" t="s">
        <v>194</v>
      </c>
      <c r="K12" s="1">
        <v>1</v>
      </c>
      <c r="L12" s="1">
        <v>100</v>
      </c>
    </row>
    <row r="13" spans="1:15" ht="15.75" customHeight="1">
      <c r="A13" s="7" t="s">
        <v>235</v>
      </c>
      <c r="B13" s="8" t="b">
        <v>0</v>
      </c>
      <c r="C13" s="10">
        <v>100</v>
      </c>
      <c r="D13" s="8" t="s">
        <v>190</v>
      </c>
      <c r="E13" s="8" t="s">
        <v>191</v>
      </c>
      <c r="F13" s="8" t="s">
        <v>209</v>
      </c>
      <c r="G13" s="8">
        <v>32.512136348544601</v>
      </c>
      <c r="H13" s="8">
        <v>100</v>
      </c>
      <c r="I13" s="1" t="s">
        <v>194</v>
      </c>
      <c r="K13" s="1">
        <v>1</v>
      </c>
      <c r="L13" s="1">
        <v>100</v>
      </c>
    </row>
    <row r="14" spans="1:15" ht="13">
      <c r="A14" s="7" t="s">
        <v>245</v>
      </c>
      <c r="B14" s="8" t="b">
        <v>0</v>
      </c>
      <c r="C14" s="10">
        <v>1000</v>
      </c>
      <c r="D14" s="8" t="s">
        <v>190</v>
      </c>
      <c r="E14" s="8" t="s">
        <v>191</v>
      </c>
      <c r="F14" s="8" t="s">
        <v>209</v>
      </c>
      <c r="G14" s="8">
        <v>29.095406012089001</v>
      </c>
      <c r="H14" s="8">
        <v>1000</v>
      </c>
      <c r="I14" s="1" t="s">
        <v>194</v>
      </c>
      <c r="K14" s="1">
        <v>1</v>
      </c>
      <c r="L14" s="1">
        <v>100</v>
      </c>
    </row>
    <row r="15" spans="1:15" ht="13">
      <c r="A15" s="7" t="s">
        <v>246</v>
      </c>
      <c r="B15" s="8" t="b">
        <v>0</v>
      </c>
      <c r="C15" s="10">
        <v>1000</v>
      </c>
      <c r="D15" s="8" t="s">
        <v>190</v>
      </c>
      <c r="E15" s="8" t="s">
        <v>191</v>
      </c>
      <c r="F15" s="8" t="s">
        <v>209</v>
      </c>
      <c r="G15" s="8">
        <v>28.345777751211799</v>
      </c>
      <c r="H15" s="8">
        <v>1000</v>
      </c>
      <c r="I15" s="1" t="s">
        <v>194</v>
      </c>
      <c r="K15" s="1">
        <v>1</v>
      </c>
      <c r="L15" s="1">
        <v>100</v>
      </c>
    </row>
    <row r="16" spans="1:15" ht="13">
      <c r="A16" s="7" t="s">
        <v>247</v>
      </c>
      <c r="B16" s="8" t="b">
        <v>0</v>
      </c>
      <c r="C16" s="10">
        <v>1000</v>
      </c>
      <c r="D16" s="8" t="s">
        <v>190</v>
      </c>
      <c r="E16" s="8" t="s">
        <v>191</v>
      </c>
      <c r="F16" s="8" t="s">
        <v>209</v>
      </c>
      <c r="G16" s="8">
        <v>28.460289483394298</v>
      </c>
      <c r="H16" s="8">
        <v>1000</v>
      </c>
      <c r="I16" s="1" t="s">
        <v>194</v>
      </c>
      <c r="K16" s="1">
        <v>1</v>
      </c>
      <c r="L16" s="1">
        <v>100</v>
      </c>
    </row>
    <row r="17" spans="1:12" ht="13">
      <c r="A17" s="7" t="s">
        <v>257</v>
      </c>
      <c r="B17" s="8" t="b">
        <v>0</v>
      </c>
      <c r="C17" s="10">
        <v>10000</v>
      </c>
      <c r="D17" s="8" t="s">
        <v>190</v>
      </c>
      <c r="E17" s="8" t="s">
        <v>191</v>
      </c>
      <c r="F17" s="8" t="s">
        <v>209</v>
      </c>
      <c r="G17" s="8">
        <v>25.8473685924893</v>
      </c>
      <c r="H17" s="8">
        <v>10000</v>
      </c>
      <c r="I17" s="1" t="s">
        <v>194</v>
      </c>
      <c r="K17" s="1">
        <v>1</v>
      </c>
      <c r="L17" s="1">
        <v>100</v>
      </c>
    </row>
    <row r="18" spans="1:12" ht="13">
      <c r="A18" s="7" t="s">
        <v>258</v>
      </c>
      <c r="B18" s="8" t="b">
        <v>0</v>
      </c>
      <c r="C18" s="10">
        <v>10000</v>
      </c>
      <c r="D18" s="8" t="s">
        <v>190</v>
      </c>
      <c r="E18" s="8" t="s">
        <v>191</v>
      </c>
      <c r="F18" s="8" t="s">
        <v>209</v>
      </c>
      <c r="G18" s="8">
        <v>25.407294192545098</v>
      </c>
      <c r="H18" s="8">
        <v>10000</v>
      </c>
      <c r="I18" s="1" t="s">
        <v>194</v>
      </c>
      <c r="K18" s="1">
        <v>1</v>
      </c>
      <c r="L18" s="1">
        <v>100</v>
      </c>
    </row>
    <row r="19" spans="1:12" ht="13">
      <c r="A19" s="7" t="s">
        <v>259</v>
      </c>
      <c r="B19" s="8" t="b">
        <v>0</v>
      </c>
      <c r="C19" s="10">
        <v>10000</v>
      </c>
      <c r="D19" s="8" t="s">
        <v>190</v>
      </c>
      <c r="E19" s="8" t="s">
        <v>191</v>
      </c>
      <c r="F19" s="8" t="s">
        <v>209</v>
      </c>
      <c r="G19" s="8">
        <v>25.489145646898798</v>
      </c>
      <c r="H19" s="8">
        <v>10000</v>
      </c>
      <c r="I19" s="1" t="s">
        <v>194</v>
      </c>
      <c r="K19" s="1">
        <v>1</v>
      </c>
      <c r="L19" s="1">
        <v>100</v>
      </c>
    </row>
    <row r="20" spans="1:12" ht="13">
      <c r="A20" s="7" t="s">
        <v>269</v>
      </c>
      <c r="B20" s="8" t="b">
        <v>0</v>
      </c>
      <c r="C20" s="10">
        <v>100000</v>
      </c>
      <c r="D20" s="8" t="s">
        <v>190</v>
      </c>
      <c r="E20" s="8" t="s">
        <v>191</v>
      </c>
      <c r="F20" s="8" t="s">
        <v>209</v>
      </c>
      <c r="G20" s="8">
        <v>22.831079876985299</v>
      </c>
      <c r="H20" s="8">
        <v>100000</v>
      </c>
      <c r="I20" s="1" t="s">
        <v>194</v>
      </c>
      <c r="K20" s="1">
        <v>1</v>
      </c>
      <c r="L20" s="1">
        <v>100</v>
      </c>
    </row>
    <row r="21" spans="1:12" ht="13">
      <c r="A21" s="7" t="s">
        <v>270</v>
      </c>
      <c r="B21" s="8" t="b">
        <v>0</v>
      </c>
      <c r="C21" s="10">
        <v>100000</v>
      </c>
      <c r="D21" s="8" t="s">
        <v>190</v>
      </c>
      <c r="E21" s="8" t="s">
        <v>191</v>
      </c>
      <c r="F21" s="8" t="s">
        <v>209</v>
      </c>
      <c r="G21" s="8">
        <v>21.977324087979401</v>
      </c>
      <c r="H21" s="8">
        <v>100000</v>
      </c>
      <c r="I21" s="1" t="s">
        <v>194</v>
      </c>
      <c r="K21" s="1">
        <v>1</v>
      </c>
      <c r="L21" s="1">
        <v>100</v>
      </c>
    </row>
    <row r="22" spans="1:12" ht="13">
      <c r="A22" s="7" t="s">
        <v>271</v>
      </c>
      <c r="B22" s="8" t="b">
        <v>0</v>
      </c>
      <c r="C22" s="10">
        <v>100000</v>
      </c>
      <c r="D22" s="8" t="s">
        <v>190</v>
      </c>
      <c r="E22" s="8" t="s">
        <v>191</v>
      </c>
      <c r="F22" s="8" t="s">
        <v>209</v>
      </c>
      <c r="G22" s="8">
        <v>22.173372587483499</v>
      </c>
      <c r="H22" s="8">
        <v>100000</v>
      </c>
      <c r="I22" s="1" t="s">
        <v>194</v>
      </c>
      <c r="K22" s="1">
        <v>1</v>
      </c>
      <c r="L22" s="1">
        <v>100</v>
      </c>
    </row>
    <row r="23" spans="1:12" ht="13">
      <c r="A23" s="7" t="s">
        <v>275</v>
      </c>
      <c r="B23" s="8" t="b">
        <v>0</v>
      </c>
      <c r="C23" s="8" t="s">
        <v>276</v>
      </c>
      <c r="D23" s="8" t="s">
        <v>190</v>
      </c>
      <c r="E23" s="8" t="s">
        <v>191</v>
      </c>
      <c r="F23" s="8" t="s">
        <v>198</v>
      </c>
      <c r="G23" s="8" t="s">
        <v>193</v>
      </c>
      <c r="H23" s="9"/>
      <c r="I23" s="1" t="s">
        <v>194</v>
      </c>
      <c r="J23" s="1" t="s">
        <v>20</v>
      </c>
      <c r="K23" s="1">
        <v>1</v>
      </c>
      <c r="L23" s="1">
        <v>100</v>
      </c>
    </row>
    <row r="24" spans="1:12" ht="13">
      <c r="A24" s="7" t="s">
        <v>277</v>
      </c>
      <c r="B24" s="8" t="b">
        <v>0</v>
      </c>
      <c r="C24" s="8" t="s">
        <v>276</v>
      </c>
      <c r="D24" s="8" t="s">
        <v>190</v>
      </c>
      <c r="E24" s="8" t="s">
        <v>191</v>
      </c>
      <c r="F24" s="8" t="s">
        <v>198</v>
      </c>
      <c r="G24" s="8" t="s">
        <v>193</v>
      </c>
      <c r="H24" s="9"/>
      <c r="I24" s="1" t="s">
        <v>194</v>
      </c>
      <c r="J24" s="1" t="s">
        <v>20</v>
      </c>
      <c r="K24" s="1">
        <v>1</v>
      </c>
      <c r="L24" s="1">
        <v>100</v>
      </c>
    </row>
    <row r="25" spans="1:12" ht="13">
      <c r="A25" s="7" t="s">
        <v>278</v>
      </c>
      <c r="B25" s="8" t="b">
        <v>0</v>
      </c>
      <c r="C25" s="8" t="s">
        <v>276</v>
      </c>
      <c r="D25" s="8" t="s">
        <v>190</v>
      </c>
      <c r="E25" s="8" t="s">
        <v>191</v>
      </c>
      <c r="F25" s="8" t="s">
        <v>198</v>
      </c>
      <c r="G25" s="8" t="s">
        <v>193</v>
      </c>
      <c r="H25" s="9"/>
      <c r="I25" s="1" t="s">
        <v>194</v>
      </c>
      <c r="J25" s="1" t="s">
        <v>20</v>
      </c>
      <c r="K25" s="1">
        <v>1</v>
      </c>
      <c r="L25" s="1">
        <v>100</v>
      </c>
    </row>
    <row r="26" spans="1:12" ht="13">
      <c r="A26" s="7" t="s">
        <v>282</v>
      </c>
      <c r="B26" s="8" t="b">
        <v>0</v>
      </c>
      <c r="C26" s="8" t="s">
        <v>283</v>
      </c>
      <c r="D26" s="8" t="s">
        <v>190</v>
      </c>
      <c r="E26" s="8" t="s">
        <v>191</v>
      </c>
      <c r="F26" s="8" t="s">
        <v>198</v>
      </c>
      <c r="G26" s="8" t="s">
        <v>193</v>
      </c>
      <c r="H26" s="9"/>
      <c r="I26" s="1" t="s">
        <v>194</v>
      </c>
      <c r="J26" s="1" t="s">
        <v>20</v>
      </c>
      <c r="K26" s="1">
        <v>1</v>
      </c>
      <c r="L26" s="1">
        <v>100</v>
      </c>
    </row>
    <row r="27" spans="1:12" ht="13">
      <c r="A27" s="7" t="s">
        <v>284</v>
      </c>
      <c r="B27" s="8" t="b">
        <v>0</v>
      </c>
      <c r="C27" s="8" t="s">
        <v>283</v>
      </c>
      <c r="D27" s="8" t="s">
        <v>190</v>
      </c>
      <c r="E27" s="8" t="s">
        <v>191</v>
      </c>
      <c r="F27" s="8" t="s">
        <v>198</v>
      </c>
      <c r="G27" s="8" t="s">
        <v>193</v>
      </c>
      <c r="H27" s="9"/>
      <c r="I27" s="1" t="s">
        <v>194</v>
      </c>
      <c r="J27" s="1" t="s">
        <v>20</v>
      </c>
      <c r="K27" s="1">
        <v>1</v>
      </c>
      <c r="L27" s="1">
        <v>100</v>
      </c>
    </row>
    <row r="28" spans="1:12" ht="13">
      <c r="A28" s="7" t="s">
        <v>285</v>
      </c>
      <c r="B28" s="8" t="b">
        <v>0</v>
      </c>
      <c r="C28" s="8" t="s">
        <v>283</v>
      </c>
      <c r="D28" s="8" t="s">
        <v>190</v>
      </c>
      <c r="E28" s="8" t="s">
        <v>191</v>
      </c>
      <c r="F28" s="8" t="s">
        <v>198</v>
      </c>
      <c r="G28" s="8" t="s">
        <v>193</v>
      </c>
      <c r="H28" s="9"/>
      <c r="I28" s="1" t="s">
        <v>194</v>
      </c>
      <c r="J28" s="1" t="s">
        <v>20</v>
      </c>
      <c r="K28" s="1">
        <v>1</v>
      </c>
      <c r="L28" s="1">
        <v>100</v>
      </c>
    </row>
    <row r="29" spans="1:12" ht="13">
      <c r="A29" s="7" t="s">
        <v>286</v>
      </c>
      <c r="B29" s="8" t="b">
        <v>0</v>
      </c>
      <c r="C29" s="8" t="s">
        <v>287</v>
      </c>
      <c r="D29" s="8" t="s">
        <v>190</v>
      </c>
      <c r="E29" s="8" t="s">
        <v>191</v>
      </c>
      <c r="F29" s="8" t="s">
        <v>198</v>
      </c>
      <c r="G29" s="8" t="s">
        <v>193</v>
      </c>
      <c r="H29" s="9"/>
      <c r="I29" s="1" t="s">
        <v>194</v>
      </c>
      <c r="J29" s="1" t="s">
        <v>20</v>
      </c>
      <c r="K29" s="1">
        <v>1</v>
      </c>
      <c r="L29" s="1">
        <v>100</v>
      </c>
    </row>
    <row r="30" spans="1:12" ht="13">
      <c r="A30" s="7" t="s">
        <v>288</v>
      </c>
      <c r="B30" s="8" t="b">
        <v>0</v>
      </c>
      <c r="C30" s="8" t="s">
        <v>287</v>
      </c>
      <c r="D30" s="8" t="s">
        <v>190</v>
      </c>
      <c r="E30" s="8" t="s">
        <v>191</v>
      </c>
      <c r="F30" s="8" t="s">
        <v>198</v>
      </c>
      <c r="G30" s="8" t="s">
        <v>193</v>
      </c>
      <c r="H30" s="9"/>
      <c r="I30" s="1" t="s">
        <v>194</v>
      </c>
      <c r="J30" s="1" t="s">
        <v>20</v>
      </c>
      <c r="K30" s="1">
        <v>1</v>
      </c>
      <c r="L30" s="1">
        <v>100</v>
      </c>
    </row>
    <row r="31" spans="1:12" ht="13">
      <c r="A31" s="7" t="s">
        <v>289</v>
      </c>
      <c r="B31" s="8" t="b">
        <v>0</v>
      </c>
      <c r="C31" s="8" t="s">
        <v>287</v>
      </c>
      <c r="D31" s="8" t="s">
        <v>190</v>
      </c>
      <c r="E31" s="8" t="s">
        <v>191</v>
      </c>
      <c r="F31" s="8" t="s">
        <v>198</v>
      </c>
      <c r="G31" s="8" t="s">
        <v>193</v>
      </c>
      <c r="H31" s="9"/>
      <c r="I31" s="1" t="s">
        <v>194</v>
      </c>
      <c r="J31" s="1" t="s">
        <v>20</v>
      </c>
      <c r="K31" s="1">
        <v>1</v>
      </c>
      <c r="L31" s="1">
        <v>100</v>
      </c>
    </row>
    <row r="32" spans="1:12" ht="13">
      <c r="A32" s="7" t="s">
        <v>290</v>
      </c>
      <c r="B32" s="8" t="b">
        <v>0</v>
      </c>
      <c r="C32" s="8" t="s">
        <v>291</v>
      </c>
      <c r="D32" s="8" t="s">
        <v>190</v>
      </c>
      <c r="E32" s="8" t="s">
        <v>191</v>
      </c>
      <c r="F32" s="8" t="s">
        <v>198</v>
      </c>
      <c r="G32" s="8" t="s">
        <v>193</v>
      </c>
      <c r="H32" s="9"/>
      <c r="I32" s="1" t="s">
        <v>194</v>
      </c>
      <c r="J32" s="1" t="s">
        <v>20</v>
      </c>
      <c r="K32" s="1">
        <v>1</v>
      </c>
      <c r="L32" s="1">
        <v>100</v>
      </c>
    </row>
    <row r="33" spans="1:12" ht="13">
      <c r="A33" s="7" t="s">
        <v>292</v>
      </c>
      <c r="B33" s="8" t="b">
        <v>0</v>
      </c>
      <c r="C33" s="8" t="s">
        <v>291</v>
      </c>
      <c r="D33" s="8" t="s">
        <v>190</v>
      </c>
      <c r="E33" s="8" t="s">
        <v>191</v>
      </c>
      <c r="F33" s="8" t="s">
        <v>198</v>
      </c>
      <c r="G33" s="8" t="s">
        <v>193</v>
      </c>
      <c r="H33" s="9"/>
      <c r="I33" s="1" t="s">
        <v>194</v>
      </c>
      <c r="J33" s="1" t="s">
        <v>20</v>
      </c>
      <c r="K33" s="1">
        <v>1</v>
      </c>
      <c r="L33" s="1">
        <v>100</v>
      </c>
    </row>
    <row r="34" spans="1:12" ht="13">
      <c r="A34" s="7" t="s">
        <v>293</v>
      </c>
      <c r="B34" s="8" t="b">
        <v>0</v>
      </c>
      <c r="C34" s="8" t="s">
        <v>291</v>
      </c>
      <c r="D34" s="8" t="s">
        <v>190</v>
      </c>
      <c r="E34" s="8" t="s">
        <v>191</v>
      </c>
      <c r="F34" s="8" t="s">
        <v>198</v>
      </c>
      <c r="G34" s="8" t="s">
        <v>193</v>
      </c>
      <c r="H34" s="9"/>
      <c r="I34" s="1" t="s">
        <v>194</v>
      </c>
      <c r="J34" s="1" t="s">
        <v>20</v>
      </c>
      <c r="K34" s="1">
        <v>1</v>
      </c>
      <c r="L34" s="1">
        <v>100</v>
      </c>
    </row>
    <row r="35" spans="1:12" ht="13">
      <c r="A35" s="7" t="s">
        <v>188</v>
      </c>
      <c r="B35" s="8" t="b">
        <v>0</v>
      </c>
      <c r="C35" s="8" t="s">
        <v>189</v>
      </c>
      <c r="D35" s="8" t="s">
        <v>297</v>
      </c>
      <c r="E35" s="8" t="s">
        <v>298</v>
      </c>
      <c r="F35" s="8" t="s">
        <v>192</v>
      </c>
      <c r="G35" s="8" t="s">
        <v>193</v>
      </c>
      <c r="H35" s="9"/>
      <c r="I35" s="1" t="s">
        <v>299</v>
      </c>
      <c r="K35" s="1">
        <v>1</v>
      </c>
      <c r="L35" s="1">
        <v>100</v>
      </c>
    </row>
    <row r="36" spans="1:12" ht="13">
      <c r="A36" s="7" t="s">
        <v>195</v>
      </c>
      <c r="B36" s="8" t="b">
        <v>0</v>
      </c>
      <c r="C36" s="8" t="s">
        <v>189</v>
      </c>
      <c r="D36" s="8" t="s">
        <v>297</v>
      </c>
      <c r="E36" s="8" t="s">
        <v>298</v>
      </c>
      <c r="F36" s="8" t="s">
        <v>192</v>
      </c>
      <c r="G36" s="8" t="s">
        <v>193</v>
      </c>
      <c r="H36" s="9"/>
      <c r="I36" s="1" t="s">
        <v>299</v>
      </c>
      <c r="K36" s="1">
        <v>1</v>
      </c>
      <c r="L36" s="1">
        <v>100</v>
      </c>
    </row>
    <row r="37" spans="1:12" ht="13">
      <c r="A37" s="7" t="s">
        <v>196</v>
      </c>
      <c r="B37" s="8" t="b">
        <v>0</v>
      </c>
      <c r="C37" s="8" t="s">
        <v>189</v>
      </c>
      <c r="D37" s="8" t="s">
        <v>297</v>
      </c>
      <c r="E37" s="8" t="s">
        <v>298</v>
      </c>
      <c r="F37" s="8" t="s">
        <v>192</v>
      </c>
      <c r="G37" s="8" t="s">
        <v>193</v>
      </c>
      <c r="H37" s="9"/>
      <c r="I37" s="1" t="s">
        <v>299</v>
      </c>
      <c r="K37" s="1">
        <v>1</v>
      </c>
      <c r="L37" s="1">
        <v>100</v>
      </c>
    </row>
    <row r="38" spans="1:12" ht="13">
      <c r="A38" s="7" t="s">
        <v>208</v>
      </c>
      <c r="B38" s="8" t="b">
        <v>0</v>
      </c>
      <c r="C38" s="8">
        <v>5</v>
      </c>
      <c r="D38" s="8" t="s">
        <v>297</v>
      </c>
      <c r="E38" s="8" t="s">
        <v>298</v>
      </c>
      <c r="F38" s="8" t="s">
        <v>209</v>
      </c>
      <c r="G38" s="8">
        <v>35.234162343538898</v>
      </c>
      <c r="H38" s="8">
        <v>5</v>
      </c>
      <c r="I38" s="1" t="s">
        <v>299</v>
      </c>
      <c r="K38" s="1">
        <v>1</v>
      </c>
      <c r="L38" s="1">
        <v>100</v>
      </c>
    </row>
    <row r="39" spans="1:12" ht="13">
      <c r="A39" s="7" t="s">
        <v>210</v>
      </c>
      <c r="B39" s="8" t="b">
        <v>0</v>
      </c>
      <c r="C39" s="8">
        <v>5</v>
      </c>
      <c r="D39" s="8" t="s">
        <v>297</v>
      </c>
      <c r="E39" s="8" t="s">
        <v>298</v>
      </c>
      <c r="F39" s="8" t="s">
        <v>209</v>
      </c>
      <c r="G39" s="8">
        <v>35.454084079937203</v>
      </c>
      <c r="H39" s="8">
        <v>5</v>
      </c>
      <c r="I39" s="1" t="s">
        <v>299</v>
      </c>
      <c r="K39" s="1">
        <v>1</v>
      </c>
      <c r="L39" s="1">
        <v>100</v>
      </c>
    </row>
    <row r="40" spans="1:12" ht="13">
      <c r="A40" s="7" t="s">
        <v>211</v>
      </c>
      <c r="B40" s="8" t="b">
        <v>0</v>
      </c>
      <c r="C40" s="8">
        <v>5</v>
      </c>
      <c r="D40" s="8" t="s">
        <v>297</v>
      </c>
      <c r="E40" s="8" t="s">
        <v>298</v>
      </c>
      <c r="F40" s="8" t="s">
        <v>209</v>
      </c>
      <c r="G40" s="8" t="s">
        <v>193</v>
      </c>
      <c r="H40" s="8">
        <v>5</v>
      </c>
      <c r="I40" s="1" t="s">
        <v>299</v>
      </c>
      <c r="K40" s="1">
        <v>1</v>
      </c>
      <c r="L40" s="1">
        <v>100</v>
      </c>
    </row>
    <row r="41" spans="1:12" ht="13">
      <c r="A41" s="7" t="s">
        <v>221</v>
      </c>
      <c r="B41" s="8" t="b">
        <v>0</v>
      </c>
      <c r="C41" s="8">
        <v>10</v>
      </c>
      <c r="D41" s="8" t="s">
        <v>297</v>
      </c>
      <c r="E41" s="8" t="s">
        <v>298</v>
      </c>
      <c r="F41" s="8" t="s">
        <v>209</v>
      </c>
      <c r="G41" s="8" t="s">
        <v>193</v>
      </c>
      <c r="H41" s="8">
        <v>10</v>
      </c>
      <c r="I41" s="1" t="s">
        <v>299</v>
      </c>
      <c r="K41" s="1">
        <v>1</v>
      </c>
      <c r="L41" s="1">
        <v>100</v>
      </c>
    </row>
    <row r="42" spans="1:12" ht="13">
      <c r="A42" s="7" t="s">
        <v>222</v>
      </c>
      <c r="B42" s="8" t="b">
        <v>0</v>
      </c>
      <c r="C42" s="8">
        <v>10</v>
      </c>
      <c r="D42" s="8" t="s">
        <v>297</v>
      </c>
      <c r="E42" s="8" t="s">
        <v>298</v>
      </c>
      <c r="F42" s="8" t="s">
        <v>209</v>
      </c>
      <c r="G42" s="8">
        <v>34.4513988658382</v>
      </c>
      <c r="H42" s="8">
        <v>10</v>
      </c>
      <c r="I42" s="1" t="s">
        <v>299</v>
      </c>
      <c r="K42" s="1">
        <v>1</v>
      </c>
      <c r="L42" s="1">
        <v>100</v>
      </c>
    </row>
    <row r="43" spans="1:12" ht="13">
      <c r="A43" s="7" t="s">
        <v>223</v>
      </c>
      <c r="B43" s="8" t="b">
        <v>0</v>
      </c>
      <c r="C43" s="8">
        <v>10</v>
      </c>
      <c r="D43" s="8" t="s">
        <v>297</v>
      </c>
      <c r="E43" s="8" t="s">
        <v>298</v>
      </c>
      <c r="F43" s="8" t="s">
        <v>209</v>
      </c>
      <c r="G43" s="8">
        <v>33.593453753673003</v>
      </c>
      <c r="H43" s="8">
        <v>10</v>
      </c>
      <c r="I43" s="1" t="s">
        <v>299</v>
      </c>
      <c r="K43" s="1">
        <v>1</v>
      </c>
      <c r="L43" s="1">
        <v>100</v>
      </c>
    </row>
    <row r="44" spans="1:12" ht="13">
      <c r="A44" s="7" t="s">
        <v>233</v>
      </c>
      <c r="B44" s="8" t="b">
        <v>0</v>
      </c>
      <c r="C44" s="10">
        <v>100</v>
      </c>
      <c r="D44" s="8" t="s">
        <v>297</v>
      </c>
      <c r="E44" s="8" t="s">
        <v>298</v>
      </c>
      <c r="F44" s="8" t="s">
        <v>209</v>
      </c>
      <c r="G44" s="8">
        <v>30.657876826446</v>
      </c>
      <c r="H44" s="8">
        <v>100</v>
      </c>
      <c r="I44" s="1" t="s">
        <v>299</v>
      </c>
      <c r="K44" s="1">
        <v>1</v>
      </c>
      <c r="L44" s="1">
        <v>100</v>
      </c>
    </row>
    <row r="45" spans="1:12" ht="13">
      <c r="A45" s="7" t="s">
        <v>234</v>
      </c>
      <c r="B45" s="8" t="b">
        <v>0</v>
      </c>
      <c r="C45" s="10">
        <v>100</v>
      </c>
      <c r="D45" s="8" t="s">
        <v>297</v>
      </c>
      <c r="E45" s="8" t="s">
        <v>298</v>
      </c>
      <c r="F45" s="8" t="s">
        <v>209</v>
      </c>
      <c r="G45" s="8">
        <v>30.9698995606112</v>
      </c>
      <c r="H45" s="8">
        <v>100</v>
      </c>
      <c r="I45" s="1" t="s">
        <v>299</v>
      </c>
      <c r="K45" s="1">
        <v>1</v>
      </c>
      <c r="L45" s="1">
        <v>100</v>
      </c>
    </row>
    <row r="46" spans="1:12" ht="13">
      <c r="A46" s="7" t="s">
        <v>235</v>
      </c>
      <c r="B46" s="8" t="b">
        <v>0</v>
      </c>
      <c r="C46" s="10">
        <v>100</v>
      </c>
      <c r="D46" s="8" t="s">
        <v>297</v>
      </c>
      <c r="E46" s="8" t="s">
        <v>298</v>
      </c>
      <c r="F46" s="8" t="s">
        <v>209</v>
      </c>
      <c r="G46" s="8">
        <v>30.683994627369799</v>
      </c>
      <c r="H46" s="8">
        <v>100</v>
      </c>
      <c r="I46" s="1" t="s">
        <v>299</v>
      </c>
      <c r="K46" s="1">
        <v>1</v>
      </c>
      <c r="L46" s="1">
        <v>100</v>
      </c>
    </row>
    <row r="47" spans="1:12" ht="13">
      <c r="A47" s="7" t="s">
        <v>245</v>
      </c>
      <c r="B47" s="8" t="b">
        <v>0</v>
      </c>
      <c r="C47" s="10">
        <v>1000</v>
      </c>
      <c r="D47" s="8" t="s">
        <v>297</v>
      </c>
      <c r="E47" s="8" t="s">
        <v>298</v>
      </c>
      <c r="F47" s="8" t="s">
        <v>209</v>
      </c>
      <c r="G47" s="8">
        <v>27.171901266231199</v>
      </c>
      <c r="H47" s="8">
        <v>1000</v>
      </c>
      <c r="I47" s="1" t="s">
        <v>299</v>
      </c>
      <c r="K47" s="1">
        <v>1</v>
      </c>
      <c r="L47" s="1">
        <v>100</v>
      </c>
    </row>
    <row r="48" spans="1:12" ht="13">
      <c r="A48" s="7" t="s">
        <v>246</v>
      </c>
      <c r="B48" s="8" t="b">
        <v>0</v>
      </c>
      <c r="C48" s="10">
        <v>1000</v>
      </c>
      <c r="D48" s="8" t="s">
        <v>297</v>
      </c>
      <c r="E48" s="8" t="s">
        <v>298</v>
      </c>
      <c r="F48" s="8" t="s">
        <v>209</v>
      </c>
      <c r="G48" s="8">
        <v>26.977158220284601</v>
      </c>
      <c r="H48" s="8">
        <v>1000</v>
      </c>
      <c r="I48" s="1" t="s">
        <v>299</v>
      </c>
      <c r="K48" s="1">
        <v>1</v>
      </c>
      <c r="L48" s="1">
        <v>100</v>
      </c>
    </row>
    <row r="49" spans="1:12" ht="13">
      <c r="A49" s="7" t="s">
        <v>247</v>
      </c>
      <c r="B49" s="8" t="b">
        <v>0</v>
      </c>
      <c r="C49" s="10">
        <v>1000</v>
      </c>
      <c r="D49" s="8" t="s">
        <v>297</v>
      </c>
      <c r="E49" s="8" t="s">
        <v>298</v>
      </c>
      <c r="F49" s="8" t="s">
        <v>209</v>
      </c>
      <c r="G49" s="8">
        <v>27.228114846527699</v>
      </c>
      <c r="H49" s="8">
        <v>1000</v>
      </c>
      <c r="I49" s="1" t="s">
        <v>299</v>
      </c>
      <c r="K49" s="1">
        <v>1</v>
      </c>
      <c r="L49" s="1">
        <v>100</v>
      </c>
    </row>
    <row r="50" spans="1:12" ht="13">
      <c r="A50" s="7" t="s">
        <v>257</v>
      </c>
      <c r="B50" s="8" t="b">
        <v>0</v>
      </c>
      <c r="C50" s="10">
        <v>10000</v>
      </c>
      <c r="D50" s="8" t="s">
        <v>297</v>
      </c>
      <c r="E50" s="8" t="s">
        <v>298</v>
      </c>
      <c r="F50" s="8" t="s">
        <v>209</v>
      </c>
      <c r="G50" s="8">
        <v>23.263897013079202</v>
      </c>
      <c r="H50" s="8">
        <v>10000</v>
      </c>
      <c r="I50" s="1" t="s">
        <v>299</v>
      </c>
      <c r="K50" s="1">
        <v>1</v>
      </c>
      <c r="L50" s="1">
        <v>100</v>
      </c>
    </row>
    <row r="51" spans="1:12" ht="13">
      <c r="A51" s="7" t="s">
        <v>258</v>
      </c>
      <c r="B51" s="8" t="b">
        <v>0</v>
      </c>
      <c r="C51" s="10">
        <v>10000</v>
      </c>
      <c r="D51" s="8" t="s">
        <v>297</v>
      </c>
      <c r="E51" s="8" t="s">
        <v>298</v>
      </c>
      <c r="F51" s="8" t="s">
        <v>209</v>
      </c>
      <c r="G51" s="8">
        <v>23.251699947736501</v>
      </c>
      <c r="H51" s="8">
        <v>10000</v>
      </c>
      <c r="I51" s="1" t="s">
        <v>299</v>
      </c>
      <c r="K51" s="1">
        <v>1</v>
      </c>
      <c r="L51" s="1">
        <v>100</v>
      </c>
    </row>
    <row r="52" spans="1:12" ht="13">
      <c r="A52" s="7" t="s">
        <v>259</v>
      </c>
      <c r="B52" s="8" t="b">
        <v>0</v>
      </c>
      <c r="C52" s="10">
        <v>10000</v>
      </c>
      <c r="D52" s="8" t="s">
        <v>297</v>
      </c>
      <c r="E52" s="8" t="s">
        <v>298</v>
      </c>
      <c r="F52" s="8" t="s">
        <v>209</v>
      </c>
      <c r="G52" s="8">
        <v>23.106764616929901</v>
      </c>
      <c r="H52" s="8">
        <v>10000</v>
      </c>
      <c r="I52" s="1" t="s">
        <v>299</v>
      </c>
      <c r="K52" s="1">
        <v>1</v>
      </c>
      <c r="L52" s="1">
        <v>100</v>
      </c>
    </row>
    <row r="53" spans="1:12" ht="13">
      <c r="A53" s="7" t="s">
        <v>269</v>
      </c>
      <c r="B53" s="8" t="b">
        <v>0</v>
      </c>
      <c r="C53" s="10">
        <v>100000</v>
      </c>
      <c r="D53" s="8" t="s">
        <v>297</v>
      </c>
      <c r="E53" s="8" t="s">
        <v>298</v>
      </c>
      <c r="F53" s="8" t="s">
        <v>209</v>
      </c>
      <c r="G53" s="8">
        <v>20.016403024059201</v>
      </c>
      <c r="H53" s="8">
        <v>100000</v>
      </c>
      <c r="I53" s="1" t="s">
        <v>299</v>
      </c>
      <c r="K53" s="1">
        <v>1</v>
      </c>
      <c r="L53" s="1">
        <v>100</v>
      </c>
    </row>
    <row r="54" spans="1:12" ht="13">
      <c r="A54" s="7" t="s">
        <v>270</v>
      </c>
      <c r="B54" s="8" t="b">
        <v>0</v>
      </c>
      <c r="C54" s="10">
        <v>100000</v>
      </c>
      <c r="D54" s="8" t="s">
        <v>297</v>
      </c>
      <c r="E54" s="8" t="s">
        <v>298</v>
      </c>
      <c r="F54" s="8" t="s">
        <v>209</v>
      </c>
      <c r="G54" s="8">
        <v>19.998988581554901</v>
      </c>
      <c r="H54" s="8">
        <v>100000</v>
      </c>
      <c r="I54" s="1" t="s">
        <v>299</v>
      </c>
      <c r="K54" s="1">
        <v>1</v>
      </c>
      <c r="L54" s="1">
        <v>100</v>
      </c>
    </row>
    <row r="55" spans="1:12" ht="13">
      <c r="A55" s="7" t="s">
        <v>271</v>
      </c>
      <c r="B55" s="8" t="b">
        <v>0</v>
      </c>
      <c r="C55" s="10">
        <v>100000</v>
      </c>
      <c r="D55" s="8" t="s">
        <v>297</v>
      </c>
      <c r="E55" s="8" t="s">
        <v>298</v>
      </c>
      <c r="F55" s="8" t="s">
        <v>209</v>
      </c>
      <c r="G55" s="8">
        <v>20.094448330840201</v>
      </c>
      <c r="H55" s="8">
        <v>100000</v>
      </c>
      <c r="I55" s="1" t="s">
        <v>299</v>
      </c>
      <c r="K55" s="1">
        <v>1</v>
      </c>
      <c r="L55" s="1">
        <v>100</v>
      </c>
    </row>
    <row r="56" spans="1:12" ht="13">
      <c r="A56" s="7" t="s">
        <v>275</v>
      </c>
      <c r="B56" s="8" t="b">
        <v>0</v>
      </c>
      <c r="C56" s="8" t="s">
        <v>276</v>
      </c>
      <c r="D56" s="8" t="s">
        <v>297</v>
      </c>
      <c r="E56" s="8" t="s">
        <v>298</v>
      </c>
      <c r="F56" s="8" t="s">
        <v>198</v>
      </c>
      <c r="G56" s="8" t="s">
        <v>193</v>
      </c>
      <c r="H56" s="9"/>
      <c r="I56" s="1" t="s">
        <v>299</v>
      </c>
      <c r="J56" s="1" t="s">
        <v>20</v>
      </c>
      <c r="K56" s="1">
        <v>1</v>
      </c>
      <c r="L56" s="1">
        <v>100</v>
      </c>
    </row>
    <row r="57" spans="1:12" ht="13">
      <c r="A57" s="7" t="s">
        <v>277</v>
      </c>
      <c r="B57" s="8" t="b">
        <v>0</v>
      </c>
      <c r="C57" s="8" t="s">
        <v>276</v>
      </c>
      <c r="D57" s="8" t="s">
        <v>297</v>
      </c>
      <c r="E57" s="8" t="s">
        <v>298</v>
      </c>
      <c r="F57" s="8" t="s">
        <v>198</v>
      </c>
      <c r="G57" s="8" t="s">
        <v>193</v>
      </c>
      <c r="H57" s="9"/>
      <c r="I57" s="1" t="s">
        <v>299</v>
      </c>
      <c r="J57" s="1" t="s">
        <v>20</v>
      </c>
      <c r="K57" s="1">
        <v>1</v>
      </c>
      <c r="L57" s="1">
        <v>100</v>
      </c>
    </row>
    <row r="58" spans="1:12" ht="13">
      <c r="A58" s="7" t="s">
        <v>278</v>
      </c>
      <c r="B58" s="8" t="b">
        <v>0</v>
      </c>
      <c r="C58" s="8" t="s">
        <v>276</v>
      </c>
      <c r="D58" s="8" t="s">
        <v>297</v>
      </c>
      <c r="E58" s="8" t="s">
        <v>298</v>
      </c>
      <c r="F58" s="8" t="s">
        <v>198</v>
      </c>
      <c r="G58" s="8" t="s">
        <v>193</v>
      </c>
      <c r="H58" s="9"/>
      <c r="I58" s="1" t="s">
        <v>299</v>
      </c>
      <c r="J58" s="1" t="s">
        <v>20</v>
      </c>
      <c r="K58" s="1">
        <v>1</v>
      </c>
      <c r="L58" s="1">
        <v>100</v>
      </c>
    </row>
    <row r="59" spans="1:12" ht="13">
      <c r="A59" s="7" t="s">
        <v>282</v>
      </c>
      <c r="B59" s="8" t="b">
        <v>0</v>
      </c>
      <c r="C59" s="8" t="s">
        <v>283</v>
      </c>
      <c r="D59" s="8" t="s">
        <v>297</v>
      </c>
      <c r="E59" s="8" t="s">
        <v>298</v>
      </c>
      <c r="F59" s="8" t="s">
        <v>198</v>
      </c>
      <c r="G59" s="8" t="s">
        <v>193</v>
      </c>
      <c r="H59" s="9"/>
      <c r="I59" s="1" t="s">
        <v>299</v>
      </c>
      <c r="J59" s="1" t="s">
        <v>20</v>
      </c>
      <c r="K59" s="1">
        <v>1</v>
      </c>
      <c r="L59" s="1">
        <v>100</v>
      </c>
    </row>
    <row r="60" spans="1:12" ht="13">
      <c r="A60" s="7" t="s">
        <v>284</v>
      </c>
      <c r="B60" s="8" t="b">
        <v>0</v>
      </c>
      <c r="C60" s="8" t="s">
        <v>283</v>
      </c>
      <c r="D60" s="8" t="s">
        <v>297</v>
      </c>
      <c r="E60" s="8" t="s">
        <v>298</v>
      </c>
      <c r="F60" s="8" t="s">
        <v>198</v>
      </c>
      <c r="G60" s="8" t="s">
        <v>193</v>
      </c>
      <c r="H60" s="9"/>
      <c r="I60" s="1" t="s">
        <v>299</v>
      </c>
      <c r="J60" s="1" t="s">
        <v>20</v>
      </c>
      <c r="K60" s="1">
        <v>1</v>
      </c>
      <c r="L60" s="1">
        <v>100</v>
      </c>
    </row>
    <row r="61" spans="1:12" ht="13">
      <c r="A61" s="7" t="s">
        <v>285</v>
      </c>
      <c r="B61" s="8" t="b">
        <v>0</v>
      </c>
      <c r="C61" s="8" t="s">
        <v>283</v>
      </c>
      <c r="D61" s="8" t="s">
        <v>297</v>
      </c>
      <c r="E61" s="8" t="s">
        <v>298</v>
      </c>
      <c r="F61" s="8" t="s">
        <v>198</v>
      </c>
      <c r="G61" s="8" t="s">
        <v>193</v>
      </c>
      <c r="H61" s="9"/>
      <c r="I61" s="1" t="s">
        <v>299</v>
      </c>
      <c r="J61" s="1" t="s">
        <v>20</v>
      </c>
      <c r="K61" s="1">
        <v>1</v>
      </c>
      <c r="L61" s="1">
        <v>100</v>
      </c>
    </row>
    <row r="62" spans="1:12" ht="13">
      <c r="A62" s="7" t="s">
        <v>286</v>
      </c>
      <c r="B62" s="8" t="b">
        <v>0</v>
      </c>
      <c r="C62" s="8" t="s">
        <v>287</v>
      </c>
      <c r="D62" s="8" t="s">
        <v>297</v>
      </c>
      <c r="E62" s="8" t="s">
        <v>298</v>
      </c>
      <c r="F62" s="8" t="s">
        <v>198</v>
      </c>
      <c r="G62" s="8" t="s">
        <v>193</v>
      </c>
      <c r="H62" s="9"/>
      <c r="I62" s="1" t="s">
        <v>299</v>
      </c>
      <c r="J62" s="1" t="s">
        <v>20</v>
      </c>
      <c r="K62" s="1">
        <v>1</v>
      </c>
      <c r="L62" s="1">
        <v>100</v>
      </c>
    </row>
    <row r="63" spans="1:12" ht="13">
      <c r="A63" s="7" t="s">
        <v>288</v>
      </c>
      <c r="B63" s="8" t="b">
        <v>0</v>
      </c>
      <c r="C63" s="8" t="s">
        <v>287</v>
      </c>
      <c r="D63" s="8" t="s">
        <v>297</v>
      </c>
      <c r="E63" s="8" t="s">
        <v>298</v>
      </c>
      <c r="F63" s="8" t="s">
        <v>198</v>
      </c>
      <c r="G63" s="8" t="s">
        <v>193</v>
      </c>
      <c r="H63" s="9"/>
      <c r="I63" s="1" t="s">
        <v>299</v>
      </c>
      <c r="J63" s="1" t="s">
        <v>20</v>
      </c>
      <c r="K63" s="1">
        <v>1</v>
      </c>
      <c r="L63" s="1">
        <v>100</v>
      </c>
    </row>
    <row r="64" spans="1:12" ht="13">
      <c r="A64" s="7" t="s">
        <v>289</v>
      </c>
      <c r="B64" s="8" t="b">
        <v>0</v>
      </c>
      <c r="C64" s="8" t="s">
        <v>287</v>
      </c>
      <c r="D64" s="8" t="s">
        <v>297</v>
      </c>
      <c r="E64" s="8" t="s">
        <v>298</v>
      </c>
      <c r="F64" s="8" t="s">
        <v>198</v>
      </c>
      <c r="G64" s="8" t="s">
        <v>193</v>
      </c>
      <c r="H64" s="9"/>
      <c r="I64" s="1" t="s">
        <v>299</v>
      </c>
      <c r="J64" s="1" t="s">
        <v>20</v>
      </c>
      <c r="K64" s="1">
        <v>1</v>
      </c>
      <c r="L64" s="1">
        <v>100</v>
      </c>
    </row>
    <row r="65" spans="1:12" ht="13">
      <c r="A65" s="7" t="s">
        <v>290</v>
      </c>
      <c r="B65" s="8" t="b">
        <v>0</v>
      </c>
      <c r="C65" s="8" t="s">
        <v>291</v>
      </c>
      <c r="D65" s="8" t="s">
        <v>297</v>
      </c>
      <c r="E65" s="8" t="s">
        <v>298</v>
      </c>
      <c r="F65" s="8" t="s">
        <v>198</v>
      </c>
      <c r="G65" s="8" t="s">
        <v>193</v>
      </c>
      <c r="H65" s="9"/>
      <c r="I65" s="1" t="s">
        <v>299</v>
      </c>
      <c r="J65" s="1" t="s">
        <v>20</v>
      </c>
      <c r="K65" s="1">
        <v>1</v>
      </c>
      <c r="L65" s="1">
        <v>100</v>
      </c>
    </row>
    <row r="66" spans="1:12" ht="13">
      <c r="A66" s="7" t="s">
        <v>292</v>
      </c>
      <c r="B66" s="8" t="b">
        <v>0</v>
      </c>
      <c r="C66" s="8" t="s">
        <v>291</v>
      </c>
      <c r="D66" s="8" t="s">
        <v>297</v>
      </c>
      <c r="E66" s="8" t="s">
        <v>298</v>
      </c>
      <c r="F66" s="8" t="s">
        <v>198</v>
      </c>
      <c r="G66" s="8" t="s">
        <v>193</v>
      </c>
      <c r="H66" s="9"/>
      <c r="I66" s="1" t="s">
        <v>299</v>
      </c>
      <c r="J66" s="1" t="s">
        <v>20</v>
      </c>
      <c r="K66" s="1">
        <v>1</v>
      </c>
      <c r="L66" s="1">
        <v>100</v>
      </c>
    </row>
    <row r="67" spans="1:12" ht="13">
      <c r="A67" s="7" t="s">
        <v>293</v>
      </c>
      <c r="B67" s="8" t="b">
        <v>0</v>
      </c>
      <c r="C67" s="8" t="s">
        <v>291</v>
      </c>
      <c r="D67" s="8" t="s">
        <v>297</v>
      </c>
      <c r="E67" s="8" t="s">
        <v>298</v>
      </c>
      <c r="F67" s="8" t="s">
        <v>198</v>
      </c>
      <c r="G67" s="8" t="s">
        <v>193</v>
      </c>
      <c r="H67" s="9"/>
      <c r="I67" s="1" t="s">
        <v>299</v>
      </c>
      <c r="J67" s="1" t="s">
        <v>20</v>
      </c>
      <c r="K67" s="1">
        <v>1</v>
      </c>
      <c r="L67" s="1">
        <v>100</v>
      </c>
    </row>
    <row r="68" spans="1:12" ht="13">
      <c r="A68" s="7" t="s">
        <v>188</v>
      </c>
      <c r="B68" s="8" t="b">
        <v>0</v>
      </c>
      <c r="C68" s="8" t="s">
        <v>189</v>
      </c>
      <c r="D68" s="8" t="s">
        <v>190</v>
      </c>
      <c r="E68" s="8" t="s">
        <v>191</v>
      </c>
      <c r="F68" s="8" t="s">
        <v>192</v>
      </c>
      <c r="G68" s="8" t="s">
        <v>193</v>
      </c>
      <c r="H68" s="9"/>
      <c r="I68" s="1" t="s">
        <v>300</v>
      </c>
      <c r="K68" s="1">
        <v>1</v>
      </c>
      <c r="L68" s="1">
        <v>100</v>
      </c>
    </row>
    <row r="69" spans="1:12" ht="13">
      <c r="A69" s="7" t="s">
        <v>195</v>
      </c>
      <c r="B69" s="8" t="b">
        <v>0</v>
      </c>
      <c r="C69" s="8" t="s">
        <v>189</v>
      </c>
      <c r="D69" s="8" t="s">
        <v>190</v>
      </c>
      <c r="E69" s="8" t="s">
        <v>191</v>
      </c>
      <c r="F69" s="8" t="s">
        <v>192</v>
      </c>
      <c r="G69" s="8" t="s">
        <v>193</v>
      </c>
      <c r="H69" s="9"/>
      <c r="I69" s="1" t="s">
        <v>300</v>
      </c>
      <c r="K69" s="1">
        <v>1</v>
      </c>
      <c r="L69" s="1">
        <v>100</v>
      </c>
    </row>
    <row r="70" spans="1:12" ht="13">
      <c r="A70" s="7" t="s">
        <v>196</v>
      </c>
      <c r="B70" s="8" t="b">
        <v>0</v>
      </c>
      <c r="C70" s="8" t="s">
        <v>189</v>
      </c>
      <c r="D70" s="8" t="s">
        <v>190</v>
      </c>
      <c r="E70" s="8" t="s">
        <v>191</v>
      </c>
      <c r="F70" s="8" t="s">
        <v>192</v>
      </c>
      <c r="G70" s="8" t="s">
        <v>193</v>
      </c>
      <c r="H70" s="9"/>
      <c r="I70" s="1" t="s">
        <v>300</v>
      </c>
      <c r="K70" s="1">
        <v>1</v>
      </c>
      <c r="L70" s="1">
        <v>100</v>
      </c>
    </row>
    <row r="71" spans="1:12" ht="13">
      <c r="A71" s="7" t="s">
        <v>208</v>
      </c>
      <c r="B71" s="8" t="b">
        <v>0</v>
      </c>
      <c r="C71" s="8">
        <v>5</v>
      </c>
      <c r="D71" s="8" t="s">
        <v>190</v>
      </c>
      <c r="E71" s="8" t="s">
        <v>191</v>
      </c>
      <c r="F71" s="8" t="s">
        <v>209</v>
      </c>
      <c r="G71" s="8" t="s">
        <v>193</v>
      </c>
      <c r="H71" s="8">
        <v>5</v>
      </c>
      <c r="I71" s="1" t="s">
        <v>300</v>
      </c>
      <c r="K71" s="1">
        <v>1</v>
      </c>
      <c r="L71" s="1">
        <v>100</v>
      </c>
    </row>
    <row r="72" spans="1:12" ht="13">
      <c r="A72" s="7" t="s">
        <v>210</v>
      </c>
      <c r="B72" s="8" t="b">
        <v>0</v>
      </c>
      <c r="C72" s="8">
        <v>5</v>
      </c>
      <c r="D72" s="8" t="s">
        <v>190</v>
      </c>
      <c r="E72" s="8" t="s">
        <v>191</v>
      </c>
      <c r="F72" s="8" t="s">
        <v>209</v>
      </c>
      <c r="G72" s="8">
        <v>34.577971118397201</v>
      </c>
      <c r="H72" s="8">
        <v>5</v>
      </c>
      <c r="I72" s="1" t="s">
        <v>300</v>
      </c>
      <c r="K72" s="1">
        <v>1</v>
      </c>
      <c r="L72" s="1">
        <v>100</v>
      </c>
    </row>
    <row r="73" spans="1:12" ht="13">
      <c r="A73" s="7" t="s">
        <v>211</v>
      </c>
      <c r="B73" s="8" t="b">
        <v>0</v>
      </c>
      <c r="C73" s="8">
        <v>5</v>
      </c>
      <c r="D73" s="8" t="s">
        <v>190</v>
      </c>
      <c r="E73" s="8" t="s">
        <v>191</v>
      </c>
      <c r="F73" s="8" t="s">
        <v>209</v>
      </c>
      <c r="G73" s="8">
        <v>34.9844877406438</v>
      </c>
      <c r="H73" s="8">
        <v>5</v>
      </c>
      <c r="I73" s="1" t="s">
        <v>300</v>
      </c>
      <c r="K73" s="1">
        <v>1</v>
      </c>
      <c r="L73" s="1">
        <v>100</v>
      </c>
    </row>
    <row r="74" spans="1:12" ht="13">
      <c r="A74" s="7" t="s">
        <v>221</v>
      </c>
      <c r="B74" s="8" t="b">
        <v>0</v>
      </c>
      <c r="C74" s="8">
        <v>10</v>
      </c>
      <c r="D74" s="8" t="s">
        <v>190</v>
      </c>
      <c r="E74" s="8" t="s">
        <v>191</v>
      </c>
      <c r="F74" s="8" t="s">
        <v>209</v>
      </c>
      <c r="G74" s="8">
        <v>35.2919880837565</v>
      </c>
      <c r="H74" s="8">
        <v>10</v>
      </c>
      <c r="I74" s="1" t="s">
        <v>300</v>
      </c>
      <c r="K74" s="1">
        <v>1</v>
      </c>
      <c r="L74" s="1">
        <v>100</v>
      </c>
    </row>
    <row r="75" spans="1:12" ht="13">
      <c r="A75" s="7" t="s">
        <v>222</v>
      </c>
      <c r="B75" s="8" t="b">
        <v>0</v>
      </c>
      <c r="C75" s="8">
        <v>10</v>
      </c>
      <c r="D75" s="8" t="s">
        <v>190</v>
      </c>
      <c r="E75" s="8" t="s">
        <v>191</v>
      </c>
      <c r="F75" s="8" t="s">
        <v>209</v>
      </c>
      <c r="G75" s="8" t="s">
        <v>193</v>
      </c>
      <c r="H75" s="8">
        <v>10</v>
      </c>
      <c r="I75" s="1" t="s">
        <v>300</v>
      </c>
      <c r="K75" s="1">
        <v>1</v>
      </c>
      <c r="L75" s="1">
        <v>100</v>
      </c>
    </row>
    <row r="76" spans="1:12" ht="13">
      <c r="A76" s="7" t="s">
        <v>223</v>
      </c>
      <c r="B76" s="8" t="b">
        <v>0</v>
      </c>
      <c r="C76" s="8">
        <v>10</v>
      </c>
      <c r="D76" s="8" t="s">
        <v>190</v>
      </c>
      <c r="E76" s="8" t="s">
        <v>191</v>
      </c>
      <c r="F76" s="8" t="s">
        <v>209</v>
      </c>
      <c r="G76" s="8" t="s">
        <v>193</v>
      </c>
      <c r="H76" s="8">
        <v>10</v>
      </c>
      <c r="I76" s="1" t="s">
        <v>300</v>
      </c>
      <c r="K76" s="1">
        <v>1</v>
      </c>
      <c r="L76" s="1">
        <v>100</v>
      </c>
    </row>
    <row r="77" spans="1:12" ht="13">
      <c r="A77" s="7" t="s">
        <v>233</v>
      </c>
      <c r="B77" s="8" t="b">
        <v>0</v>
      </c>
      <c r="C77" s="10">
        <v>100</v>
      </c>
      <c r="D77" s="8" t="s">
        <v>190</v>
      </c>
      <c r="E77" s="8" t="s">
        <v>191</v>
      </c>
      <c r="F77" s="8" t="s">
        <v>209</v>
      </c>
      <c r="G77" s="8">
        <v>32.473811488267501</v>
      </c>
      <c r="H77" s="8">
        <v>100</v>
      </c>
      <c r="I77" s="1" t="s">
        <v>300</v>
      </c>
      <c r="K77" s="1">
        <v>1</v>
      </c>
      <c r="L77" s="1">
        <v>100</v>
      </c>
    </row>
    <row r="78" spans="1:12" ht="13">
      <c r="A78" s="7" t="s">
        <v>234</v>
      </c>
      <c r="B78" s="8" t="b">
        <v>0</v>
      </c>
      <c r="C78" s="10">
        <v>100</v>
      </c>
      <c r="D78" s="8" t="s">
        <v>190</v>
      </c>
      <c r="E78" s="8" t="s">
        <v>191</v>
      </c>
      <c r="F78" s="8" t="s">
        <v>209</v>
      </c>
      <c r="G78" s="8">
        <v>32.140069136796399</v>
      </c>
      <c r="H78" s="8">
        <v>100</v>
      </c>
      <c r="I78" s="1" t="s">
        <v>300</v>
      </c>
      <c r="K78" s="1">
        <v>1</v>
      </c>
      <c r="L78" s="1">
        <v>100</v>
      </c>
    </row>
    <row r="79" spans="1:12" ht="13">
      <c r="A79" s="7" t="s">
        <v>235</v>
      </c>
      <c r="B79" s="8" t="b">
        <v>0</v>
      </c>
      <c r="C79" s="10">
        <v>100</v>
      </c>
      <c r="D79" s="8" t="s">
        <v>190</v>
      </c>
      <c r="E79" s="8" t="s">
        <v>191</v>
      </c>
      <c r="F79" s="8" t="s">
        <v>209</v>
      </c>
      <c r="G79" s="8">
        <v>31.835776149499701</v>
      </c>
      <c r="H79" s="8">
        <v>100</v>
      </c>
      <c r="I79" s="1" t="s">
        <v>300</v>
      </c>
      <c r="K79" s="1">
        <v>1</v>
      </c>
      <c r="L79" s="1">
        <v>100</v>
      </c>
    </row>
    <row r="80" spans="1:12" ht="13">
      <c r="A80" s="7" t="s">
        <v>245</v>
      </c>
      <c r="B80" s="8" t="b">
        <v>0</v>
      </c>
      <c r="C80" s="10">
        <v>1000</v>
      </c>
      <c r="D80" s="8" t="s">
        <v>190</v>
      </c>
      <c r="E80" s="8" t="s">
        <v>191</v>
      </c>
      <c r="F80" s="8" t="s">
        <v>209</v>
      </c>
      <c r="G80" s="8">
        <v>29.500055260794198</v>
      </c>
      <c r="H80" s="8">
        <v>1000</v>
      </c>
      <c r="I80" s="1" t="s">
        <v>300</v>
      </c>
      <c r="K80" s="1">
        <v>1</v>
      </c>
      <c r="L80" s="1">
        <v>100</v>
      </c>
    </row>
    <row r="81" spans="1:12" ht="13">
      <c r="A81" s="7" t="s">
        <v>246</v>
      </c>
      <c r="B81" s="8" t="b">
        <v>0</v>
      </c>
      <c r="C81" s="10">
        <v>1000</v>
      </c>
      <c r="D81" s="8" t="s">
        <v>190</v>
      </c>
      <c r="E81" s="8" t="s">
        <v>191</v>
      </c>
      <c r="F81" s="8" t="s">
        <v>209</v>
      </c>
      <c r="G81" s="8">
        <v>28.539731603256701</v>
      </c>
      <c r="H81" s="8">
        <v>1000</v>
      </c>
      <c r="I81" s="1" t="s">
        <v>300</v>
      </c>
      <c r="K81" s="1">
        <v>1</v>
      </c>
      <c r="L81" s="1">
        <v>100</v>
      </c>
    </row>
    <row r="82" spans="1:12" ht="13">
      <c r="A82" s="7" t="s">
        <v>247</v>
      </c>
      <c r="B82" s="8" t="b">
        <v>0</v>
      </c>
      <c r="C82" s="10">
        <v>1000</v>
      </c>
      <c r="D82" s="8" t="s">
        <v>190</v>
      </c>
      <c r="E82" s="8" t="s">
        <v>191</v>
      </c>
      <c r="F82" s="8" t="s">
        <v>209</v>
      </c>
      <c r="G82" s="8">
        <v>28.217462592756799</v>
      </c>
      <c r="H82" s="8">
        <v>1000</v>
      </c>
      <c r="I82" s="1" t="s">
        <v>300</v>
      </c>
      <c r="K82" s="1">
        <v>1</v>
      </c>
      <c r="L82" s="1">
        <v>100</v>
      </c>
    </row>
    <row r="83" spans="1:12" ht="13">
      <c r="A83" s="7" t="s">
        <v>257</v>
      </c>
      <c r="B83" s="8" t="b">
        <v>0</v>
      </c>
      <c r="C83" s="10">
        <v>10000</v>
      </c>
      <c r="D83" s="8" t="s">
        <v>190</v>
      </c>
      <c r="E83" s="8" t="s">
        <v>191</v>
      </c>
      <c r="F83" s="8" t="s">
        <v>209</v>
      </c>
      <c r="G83" s="8">
        <v>26.0482601165562</v>
      </c>
      <c r="H83" s="8">
        <v>10000</v>
      </c>
      <c r="I83" s="1" t="s">
        <v>300</v>
      </c>
      <c r="K83" s="1">
        <v>1</v>
      </c>
      <c r="L83" s="1">
        <v>100</v>
      </c>
    </row>
    <row r="84" spans="1:12" ht="13">
      <c r="A84" s="7" t="s">
        <v>258</v>
      </c>
      <c r="B84" s="8" t="b">
        <v>0</v>
      </c>
      <c r="C84" s="10">
        <v>10000</v>
      </c>
      <c r="D84" s="8" t="s">
        <v>190</v>
      </c>
      <c r="E84" s="8" t="s">
        <v>191</v>
      </c>
      <c r="F84" s="8" t="s">
        <v>209</v>
      </c>
      <c r="G84" s="8">
        <v>25.397902108313801</v>
      </c>
      <c r="H84" s="8">
        <v>10000</v>
      </c>
      <c r="I84" s="1" t="s">
        <v>300</v>
      </c>
      <c r="K84" s="1">
        <v>1</v>
      </c>
      <c r="L84" s="1">
        <v>100</v>
      </c>
    </row>
    <row r="85" spans="1:12" ht="13">
      <c r="A85" s="7" t="s">
        <v>259</v>
      </c>
      <c r="B85" s="8" t="b">
        <v>0</v>
      </c>
      <c r="C85" s="10">
        <v>10000</v>
      </c>
      <c r="D85" s="8" t="s">
        <v>190</v>
      </c>
      <c r="E85" s="8" t="s">
        <v>191</v>
      </c>
      <c r="F85" s="8" t="s">
        <v>209</v>
      </c>
      <c r="G85" s="8">
        <v>25.459926707942302</v>
      </c>
      <c r="H85" s="8">
        <v>10000</v>
      </c>
      <c r="I85" s="1" t="s">
        <v>300</v>
      </c>
      <c r="K85" s="1">
        <v>1</v>
      </c>
      <c r="L85" s="1">
        <v>100</v>
      </c>
    </row>
    <row r="86" spans="1:12" ht="13">
      <c r="A86" s="7" t="s">
        <v>269</v>
      </c>
      <c r="B86" s="8" t="b">
        <v>0</v>
      </c>
      <c r="C86" s="10">
        <v>100000</v>
      </c>
      <c r="D86" s="8" t="s">
        <v>190</v>
      </c>
      <c r="E86" s="8" t="s">
        <v>191</v>
      </c>
      <c r="F86" s="8" t="s">
        <v>209</v>
      </c>
      <c r="G86" s="8">
        <v>23.0294173710172</v>
      </c>
      <c r="H86" s="8">
        <v>100000</v>
      </c>
      <c r="I86" s="1" t="s">
        <v>300</v>
      </c>
      <c r="K86" s="1">
        <v>1</v>
      </c>
      <c r="L86" s="1">
        <v>100</v>
      </c>
    </row>
    <row r="87" spans="1:12" ht="13">
      <c r="A87" s="7" t="s">
        <v>270</v>
      </c>
      <c r="B87" s="8" t="b">
        <v>0</v>
      </c>
      <c r="C87" s="10">
        <v>100000</v>
      </c>
      <c r="D87" s="8" t="s">
        <v>190</v>
      </c>
      <c r="E87" s="8" t="s">
        <v>191</v>
      </c>
      <c r="F87" s="8" t="s">
        <v>209</v>
      </c>
      <c r="G87" s="8">
        <v>22.248404787411399</v>
      </c>
      <c r="H87" s="8">
        <v>100000</v>
      </c>
      <c r="I87" s="1" t="s">
        <v>300</v>
      </c>
      <c r="K87" s="1">
        <v>1</v>
      </c>
      <c r="L87" s="1">
        <v>100</v>
      </c>
    </row>
    <row r="88" spans="1:12" ht="13">
      <c r="A88" s="7" t="s">
        <v>271</v>
      </c>
      <c r="B88" s="8" t="b">
        <v>0</v>
      </c>
      <c r="C88" s="10">
        <v>100000</v>
      </c>
      <c r="D88" s="8" t="s">
        <v>190</v>
      </c>
      <c r="E88" s="8" t="s">
        <v>191</v>
      </c>
      <c r="F88" s="8" t="s">
        <v>209</v>
      </c>
      <c r="G88" s="8">
        <v>22.044685585039002</v>
      </c>
      <c r="H88" s="8">
        <v>100000</v>
      </c>
      <c r="I88" s="1" t="s">
        <v>300</v>
      </c>
      <c r="K88" s="1">
        <v>1</v>
      </c>
      <c r="L88" s="1">
        <v>100</v>
      </c>
    </row>
    <row r="89" spans="1:12" ht="13">
      <c r="A89" s="7" t="s">
        <v>272</v>
      </c>
      <c r="B89" s="8" t="b">
        <v>0</v>
      </c>
      <c r="C89" s="8" t="s">
        <v>301</v>
      </c>
      <c r="D89" s="8" t="s">
        <v>190</v>
      </c>
      <c r="E89" s="8" t="s">
        <v>191</v>
      </c>
      <c r="F89" s="8" t="s">
        <v>198</v>
      </c>
      <c r="G89" s="8" t="s">
        <v>193</v>
      </c>
      <c r="H89" s="9"/>
      <c r="I89" s="1" t="s">
        <v>300</v>
      </c>
      <c r="J89" s="1" t="s">
        <v>20</v>
      </c>
      <c r="K89" s="1">
        <v>1</v>
      </c>
      <c r="L89" s="1">
        <v>100</v>
      </c>
    </row>
    <row r="90" spans="1:12" ht="13">
      <c r="A90" s="7" t="s">
        <v>273</v>
      </c>
      <c r="B90" s="8" t="b">
        <v>0</v>
      </c>
      <c r="C90" s="8" t="s">
        <v>301</v>
      </c>
      <c r="D90" s="8" t="s">
        <v>190</v>
      </c>
      <c r="E90" s="8" t="s">
        <v>191</v>
      </c>
      <c r="F90" s="8" t="s">
        <v>198</v>
      </c>
      <c r="G90" s="8" t="s">
        <v>193</v>
      </c>
      <c r="H90" s="9"/>
      <c r="I90" s="1" t="s">
        <v>300</v>
      </c>
      <c r="J90" s="1" t="s">
        <v>20</v>
      </c>
      <c r="K90" s="1">
        <v>1</v>
      </c>
      <c r="L90" s="1">
        <v>100</v>
      </c>
    </row>
    <row r="91" spans="1:12" ht="13">
      <c r="A91" s="7" t="s">
        <v>274</v>
      </c>
      <c r="B91" s="8" t="b">
        <v>0</v>
      </c>
      <c r="C91" s="8" t="s">
        <v>301</v>
      </c>
      <c r="D91" s="8" t="s">
        <v>190</v>
      </c>
      <c r="E91" s="8" t="s">
        <v>191</v>
      </c>
      <c r="F91" s="8" t="s">
        <v>198</v>
      </c>
      <c r="G91" s="8" t="s">
        <v>193</v>
      </c>
      <c r="H91" s="9"/>
      <c r="I91" s="1" t="s">
        <v>300</v>
      </c>
      <c r="J91" s="1" t="s">
        <v>20</v>
      </c>
      <c r="K91" s="1">
        <v>1</v>
      </c>
      <c r="L91" s="1">
        <v>100</v>
      </c>
    </row>
    <row r="92" spans="1:12" ht="13">
      <c r="A92" s="7" t="s">
        <v>275</v>
      </c>
      <c r="B92" s="8" t="b">
        <v>0</v>
      </c>
      <c r="C92" s="8" t="s">
        <v>302</v>
      </c>
      <c r="D92" s="8" t="s">
        <v>190</v>
      </c>
      <c r="E92" s="8" t="s">
        <v>191</v>
      </c>
      <c r="F92" s="8" t="s">
        <v>198</v>
      </c>
      <c r="G92" s="8" t="s">
        <v>193</v>
      </c>
      <c r="H92" s="9"/>
      <c r="I92" s="1" t="s">
        <v>300</v>
      </c>
      <c r="J92" s="1" t="s">
        <v>20</v>
      </c>
      <c r="K92" s="1">
        <v>1</v>
      </c>
      <c r="L92" s="1">
        <v>100</v>
      </c>
    </row>
    <row r="93" spans="1:12" ht="13">
      <c r="A93" s="7" t="s">
        <v>277</v>
      </c>
      <c r="B93" s="8" t="b">
        <v>0</v>
      </c>
      <c r="C93" s="8" t="s">
        <v>302</v>
      </c>
      <c r="D93" s="8" t="s">
        <v>190</v>
      </c>
      <c r="E93" s="8" t="s">
        <v>191</v>
      </c>
      <c r="F93" s="8" t="s">
        <v>198</v>
      </c>
      <c r="G93" s="8" t="s">
        <v>193</v>
      </c>
      <c r="H93" s="9"/>
      <c r="I93" s="1" t="s">
        <v>300</v>
      </c>
      <c r="J93" s="1" t="s">
        <v>20</v>
      </c>
      <c r="K93" s="1">
        <v>1</v>
      </c>
      <c r="L93" s="1">
        <v>100</v>
      </c>
    </row>
    <row r="94" spans="1:12" ht="13">
      <c r="A94" s="7" t="s">
        <v>278</v>
      </c>
      <c r="B94" s="8" t="b">
        <v>0</v>
      </c>
      <c r="C94" s="8" t="s">
        <v>302</v>
      </c>
      <c r="D94" s="8" t="s">
        <v>190</v>
      </c>
      <c r="E94" s="8" t="s">
        <v>191</v>
      </c>
      <c r="F94" s="8" t="s">
        <v>198</v>
      </c>
      <c r="G94" s="8" t="s">
        <v>193</v>
      </c>
      <c r="H94" s="9"/>
      <c r="I94" s="1" t="s">
        <v>300</v>
      </c>
      <c r="J94" s="1" t="s">
        <v>20</v>
      </c>
      <c r="K94" s="1">
        <v>1</v>
      </c>
      <c r="L94" s="1">
        <v>100</v>
      </c>
    </row>
    <row r="95" spans="1:12" ht="13">
      <c r="A95" s="7" t="s">
        <v>279</v>
      </c>
      <c r="B95" s="8" t="b">
        <v>0</v>
      </c>
      <c r="C95" s="8" t="s">
        <v>303</v>
      </c>
      <c r="D95" s="8" t="s">
        <v>190</v>
      </c>
      <c r="E95" s="8" t="s">
        <v>191</v>
      </c>
      <c r="F95" s="8" t="s">
        <v>198</v>
      </c>
      <c r="G95" s="8" t="s">
        <v>193</v>
      </c>
      <c r="H95" s="9"/>
      <c r="I95" s="1" t="s">
        <v>300</v>
      </c>
      <c r="J95" s="1" t="s">
        <v>199</v>
      </c>
      <c r="K95" s="1">
        <v>1</v>
      </c>
      <c r="L95" s="1">
        <v>100</v>
      </c>
    </row>
    <row r="96" spans="1:12" ht="13">
      <c r="A96" s="7" t="s">
        <v>280</v>
      </c>
      <c r="B96" s="8" t="b">
        <v>0</v>
      </c>
      <c r="C96" s="8" t="s">
        <v>303</v>
      </c>
      <c r="D96" s="8" t="s">
        <v>190</v>
      </c>
      <c r="E96" s="8" t="s">
        <v>191</v>
      </c>
      <c r="F96" s="8" t="s">
        <v>198</v>
      </c>
      <c r="G96" s="8" t="s">
        <v>193</v>
      </c>
      <c r="H96" s="9"/>
      <c r="I96" s="1" t="s">
        <v>300</v>
      </c>
      <c r="J96" s="1" t="s">
        <v>199</v>
      </c>
      <c r="K96" s="1">
        <v>1</v>
      </c>
      <c r="L96" s="1">
        <v>100</v>
      </c>
    </row>
    <row r="97" spans="1:12" ht="13">
      <c r="A97" s="7" t="s">
        <v>281</v>
      </c>
      <c r="B97" s="8" t="b">
        <v>0</v>
      </c>
      <c r="C97" s="8" t="s">
        <v>303</v>
      </c>
      <c r="D97" s="8" t="s">
        <v>190</v>
      </c>
      <c r="E97" s="8" t="s">
        <v>191</v>
      </c>
      <c r="F97" s="8" t="s">
        <v>198</v>
      </c>
      <c r="G97" s="8" t="s">
        <v>193</v>
      </c>
      <c r="H97" s="9"/>
      <c r="I97" s="1" t="s">
        <v>300</v>
      </c>
      <c r="J97" s="1" t="s">
        <v>199</v>
      </c>
      <c r="K97" s="1">
        <v>1</v>
      </c>
      <c r="L97" s="1">
        <v>100</v>
      </c>
    </row>
    <row r="98" spans="1:12" ht="13">
      <c r="A98" s="7" t="s">
        <v>282</v>
      </c>
      <c r="B98" s="8" t="b">
        <v>0</v>
      </c>
      <c r="C98" s="8" t="s">
        <v>304</v>
      </c>
      <c r="D98" s="8" t="s">
        <v>190</v>
      </c>
      <c r="E98" s="8" t="s">
        <v>191</v>
      </c>
      <c r="F98" s="8" t="s">
        <v>198</v>
      </c>
      <c r="G98" s="8" t="s">
        <v>193</v>
      </c>
      <c r="H98" s="9"/>
      <c r="I98" s="1" t="s">
        <v>300</v>
      </c>
      <c r="J98" s="1" t="s">
        <v>20</v>
      </c>
      <c r="K98" s="1">
        <v>1</v>
      </c>
      <c r="L98" s="1">
        <v>100</v>
      </c>
    </row>
    <row r="99" spans="1:12" ht="13">
      <c r="A99" s="7" t="s">
        <v>284</v>
      </c>
      <c r="B99" s="8" t="b">
        <v>0</v>
      </c>
      <c r="C99" s="8" t="s">
        <v>304</v>
      </c>
      <c r="D99" s="8" t="s">
        <v>190</v>
      </c>
      <c r="E99" s="8" t="s">
        <v>191</v>
      </c>
      <c r="F99" s="8" t="s">
        <v>198</v>
      </c>
      <c r="G99" s="8" t="s">
        <v>193</v>
      </c>
      <c r="H99" s="9"/>
      <c r="I99" s="1" t="s">
        <v>300</v>
      </c>
      <c r="J99" s="1" t="s">
        <v>20</v>
      </c>
      <c r="K99" s="1">
        <v>1</v>
      </c>
      <c r="L99" s="1">
        <v>100</v>
      </c>
    </row>
    <row r="100" spans="1:12" ht="13">
      <c r="A100" s="7" t="s">
        <v>285</v>
      </c>
      <c r="B100" s="8" t="b">
        <v>0</v>
      </c>
      <c r="C100" s="8" t="s">
        <v>304</v>
      </c>
      <c r="D100" s="8" t="s">
        <v>190</v>
      </c>
      <c r="E100" s="8" t="s">
        <v>191</v>
      </c>
      <c r="F100" s="8" t="s">
        <v>198</v>
      </c>
      <c r="G100" s="8" t="s">
        <v>193</v>
      </c>
      <c r="H100" s="9"/>
      <c r="I100" s="1" t="s">
        <v>300</v>
      </c>
      <c r="J100" s="1" t="s">
        <v>20</v>
      </c>
      <c r="K100" s="1">
        <v>1</v>
      </c>
      <c r="L100" s="1">
        <v>100</v>
      </c>
    </row>
    <row r="101" spans="1:12" ht="13">
      <c r="A101" s="7" t="s">
        <v>286</v>
      </c>
      <c r="B101" s="8" t="b">
        <v>0</v>
      </c>
      <c r="C101" s="8" t="s">
        <v>305</v>
      </c>
      <c r="D101" s="8" t="s">
        <v>190</v>
      </c>
      <c r="E101" s="8" t="s">
        <v>191</v>
      </c>
      <c r="F101" s="8" t="s">
        <v>198</v>
      </c>
      <c r="G101" s="8" t="s">
        <v>193</v>
      </c>
      <c r="H101" s="9"/>
      <c r="I101" s="1" t="s">
        <v>300</v>
      </c>
      <c r="J101" s="1" t="s">
        <v>20</v>
      </c>
      <c r="K101" s="1">
        <v>1</v>
      </c>
      <c r="L101" s="1">
        <v>100</v>
      </c>
    </row>
    <row r="102" spans="1:12" ht="13">
      <c r="A102" s="7" t="s">
        <v>288</v>
      </c>
      <c r="B102" s="8" t="b">
        <v>0</v>
      </c>
      <c r="C102" s="8" t="s">
        <v>305</v>
      </c>
      <c r="D102" s="8" t="s">
        <v>190</v>
      </c>
      <c r="E102" s="8" t="s">
        <v>191</v>
      </c>
      <c r="F102" s="8" t="s">
        <v>198</v>
      </c>
      <c r="G102" s="8" t="s">
        <v>193</v>
      </c>
      <c r="H102" s="9"/>
      <c r="I102" s="1" t="s">
        <v>300</v>
      </c>
      <c r="J102" s="1" t="s">
        <v>20</v>
      </c>
      <c r="K102" s="1">
        <v>1</v>
      </c>
      <c r="L102" s="1">
        <v>100</v>
      </c>
    </row>
    <row r="103" spans="1:12" ht="13">
      <c r="A103" s="7" t="s">
        <v>289</v>
      </c>
      <c r="B103" s="8" t="b">
        <v>0</v>
      </c>
      <c r="C103" s="8" t="s">
        <v>305</v>
      </c>
      <c r="D103" s="8" t="s">
        <v>190</v>
      </c>
      <c r="E103" s="8" t="s">
        <v>191</v>
      </c>
      <c r="F103" s="8" t="s">
        <v>198</v>
      </c>
      <c r="G103" s="8" t="s">
        <v>193</v>
      </c>
      <c r="H103" s="9"/>
      <c r="I103" s="1" t="s">
        <v>300</v>
      </c>
      <c r="J103" s="1" t="s">
        <v>20</v>
      </c>
      <c r="K103" s="1">
        <v>1</v>
      </c>
      <c r="L103" s="1">
        <v>100</v>
      </c>
    </row>
    <row r="104" spans="1:12" ht="13">
      <c r="A104" s="7" t="s">
        <v>290</v>
      </c>
      <c r="B104" s="8" t="b">
        <v>0</v>
      </c>
      <c r="C104" s="8" t="s">
        <v>306</v>
      </c>
      <c r="D104" s="8" t="s">
        <v>190</v>
      </c>
      <c r="E104" s="8" t="s">
        <v>191</v>
      </c>
      <c r="F104" s="8" t="s">
        <v>198</v>
      </c>
      <c r="G104" s="8" t="s">
        <v>193</v>
      </c>
      <c r="H104" s="9"/>
      <c r="I104" s="1" t="s">
        <v>300</v>
      </c>
      <c r="J104" s="1" t="s">
        <v>20</v>
      </c>
      <c r="K104" s="1">
        <v>1</v>
      </c>
      <c r="L104" s="1">
        <v>100</v>
      </c>
    </row>
    <row r="105" spans="1:12" ht="13">
      <c r="A105" s="7" t="s">
        <v>292</v>
      </c>
      <c r="B105" s="8" t="b">
        <v>0</v>
      </c>
      <c r="C105" s="8" t="s">
        <v>306</v>
      </c>
      <c r="D105" s="8" t="s">
        <v>190</v>
      </c>
      <c r="E105" s="8" t="s">
        <v>191</v>
      </c>
      <c r="F105" s="8" t="s">
        <v>198</v>
      </c>
      <c r="G105" s="8" t="s">
        <v>193</v>
      </c>
      <c r="H105" s="9"/>
      <c r="I105" s="1" t="s">
        <v>300</v>
      </c>
      <c r="J105" s="1" t="s">
        <v>20</v>
      </c>
      <c r="K105" s="1">
        <v>1</v>
      </c>
      <c r="L105" s="1">
        <v>100</v>
      </c>
    </row>
    <row r="106" spans="1:12" ht="13">
      <c r="A106" s="7" t="s">
        <v>293</v>
      </c>
      <c r="B106" s="8" t="b">
        <v>0</v>
      </c>
      <c r="C106" s="8" t="s">
        <v>306</v>
      </c>
      <c r="D106" s="8" t="s">
        <v>190</v>
      </c>
      <c r="E106" s="8" t="s">
        <v>191</v>
      </c>
      <c r="F106" s="8" t="s">
        <v>198</v>
      </c>
      <c r="G106" s="8" t="s">
        <v>193</v>
      </c>
      <c r="H106" s="9"/>
      <c r="I106" s="1" t="s">
        <v>300</v>
      </c>
      <c r="J106" s="1" t="s">
        <v>20</v>
      </c>
      <c r="K106" s="1">
        <v>1</v>
      </c>
      <c r="L106" s="1">
        <v>100</v>
      </c>
    </row>
    <row r="107" spans="1:12" ht="13">
      <c r="A107" s="7" t="s">
        <v>294</v>
      </c>
      <c r="B107" s="8" t="b">
        <v>0</v>
      </c>
      <c r="C107" s="8" t="s">
        <v>307</v>
      </c>
      <c r="D107" s="8" t="s">
        <v>190</v>
      </c>
      <c r="E107" s="8" t="s">
        <v>191</v>
      </c>
      <c r="F107" s="8" t="s">
        <v>198</v>
      </c>
      <c r="G107" s="8" t="s">
        <v>193</v>
      </c>
      <c r="H107" s="9"/>
      <c r="I107" s="1" t="s">
        <v>300</v>
      </c>
      <c r="J107" s="1" t="s">
        <v>20</v>
      </c>
      <c r="K107" s="1">
        <v>1</v>
      </c>
      <c r="L107" s="1">
        <v>100</v>
      </c>
    </row>
    <row r="108" spans="1:12" ht="13">
      <c r="A108" s="7" t="s">
        <v>295</v>
      </c>
      <c r="B108" s="8" t="b">
        <v>0</v>
      </c>
      <c r="C108" s="8" t="s">
        <v>307</v>
      </c>
      <c r="D108" s="8" t="s">
        <v>190</v>
      </c>
      <c r="E108" s="8" t="s">
        <v>191</v>
      </c>
      <c r="F108" s="8" t="s">
        <v>198</v>
      </c>
      <c r="G108" s="8" t="s">
        <v>193</v>
      </c>
      <c r="H108" s="9"/>
      <c r="I108" s="1" t="s">
        <v>300</v>
      </c>
      <c r="J108" s="1" t="s">
        <v>20</v>
      </c>
      <c r="K108" s="1">
        <v>1</v>
      </c>
      <c r="L108" s="1">
        <v>100</v>
      </c>
    </row>
    <row r="109" spans="1:12" ht="13">
      <c r="A109" s="7" t="s">
        <v>296</v>
      </c>
      <c r="B109" s="8" t="b">
        <v>0</v>
      </c>
      <c r="C109" s="8" t="s">
        <v>307</v>
      </c>
      <c r="D109" s="8" t="s">
        <v>190</v>
      </c>
      <c r="E109" s="8" t="s">
        <v>191</v>
      </c>
      <c r="F109" s="8" t="s">
        <v>198</v>
      </c>
      <c r="G109" s="8" t="s">
        <v>193</v>
      </c>
      <c r="H109" s="9"/>
      <c r="I109" s="1" t="s">
        <v>300</v>
      </c>
      <c r="J109" s="1" t="s">
        <v>20</v>
      </c>
      <c r="K109" s="1">
        <v>1</v>
      </c>
      <c r="L109" s="1">
        <v>100</v>
      </c>
    </row>
    <row r="110" spans="1:12" ht="13">
      <c r="A110" s="7" t="s">
        <v>188</v>
      </c>
      <c r="B110" s="8" t="b">
        <v>0</v>
      </c>
      <c r="C110" s="8" t="s">
        <v>189</v>
      </c>
      <c r="D110" s="8" t="s">
        <v>297</v>
      </c>
      <c r="E110" s="8" t="s">
        <v>298</v>
      </c>
      <c r="F110" s="8" t="s">
        <v>192</v>
      </c>
      <c r="G110" s="8" t="s">
        <v>193</v>
      </c>
      <c r="H110" s="9"/>
      <c r="I110" s="1" t="s">
        <v>308</v>
      </c>
      <c r="K110" s="1">
        <v>1</v>
      </c>
      <c r="L110" s="1">
        <v>100</v>
      </c>
    </row>
    <row r="111" spans="1:12" ht="13">
      <c r="A111" s="7" t="s">
        <v>195</v>
      </c>
      <c r="B111" s="8" t="b">
        <v>0</v>
      </c>
      <c r="C111" s="8" t="s">
        <v>189</v>
      </c>
      <c r="D111" s="8" t="s">
        <v>297</v>
      </c>
      <c r="E111" s="8" t="s">
        <v>298</v>
      </c>
      <c r="F111" s="8" t="s">
        <v>192</v>
      </c>
      <c r="G111" s="8" t="s">
        <v>193</v>
      </c>
      <c r="H111" s="9"/>
      <c r="I111" s="1" t="s">
        <v>308</v>
      </c>
      <c r="K111" s="1">
        <v>1</v>
      </c>
      <c r="L111" s="1">
        <v>100</v>
      </c>
    </row>
    <row r="112" spans="1:12" ht="13">
      <c r="A112" s="7" t="s">
        <v>196</v>
      </c>
      <c r="B112" s="8" t="b">
        <v>0</v>
      </c>
      <c r="C112" s="8" t="s">
        <v>189</v>
      </c>
      <c r="D112" s="8" t="s">
        <v>297</v>
      </c>
      <c r="E112" s="8" t="s">
        <v>298</v>
      </c>
      <c r="F112" s="8" t="s">
        <v>192</v>
      </c>
      <c r="G112" s="8" t="s">
        <v>193</v>
      </c>
      <c r="H112" s="9"/>
      <c r="I112" s="1" t="s">
        <v>308</v>
      </c>
      <c r="K112" s="1">
        <v>1</v>
      </c>
      <c r="L112" s="1">
        <v>100</v>
      </c>
    </row>
    <row r="113" spans="1:12" ht="13">
      <c r="A113" s="7" t="s">
        <v>208</v>
      </c>
      <c r="B113" s="8" t="b">
        <v>0</v>
      </c>
      <c r="C113" s="8">
        <v>5</v>
      </c>
      <c r="D113" s="8" t="s">
        <v>297</v>
      </c>
      <c r="E113" s="8" t="s">
        <v>298</v>
      </c>
      <c r="F113" s="8" t="s">
        <v>209</v>
      </c>
      <c r="G113" s="8">
        <v>36.995426213734802</v>
      </c>
      <c r="H113" s="8">
        <v>5</v>
      </c>
      <c r="I113" s="1" t="s">
        <v>308</v>
      </c>
      <c r="K113" s="1">
        <v>1</v>
      </c>
      <c r="L113" s="1">
        <v>100</v>
      </c>
    </row>
    <row r="114" spans="1:12" ht="13">
      <c r="A114" s="7" t="s">
        <v>210</v>
      </c>
      <c r="B114" s="8" t="b">
        <v>0</v>
      </c>
      <c r="C114" s="8">
        <v>5</v>
      </c>
      <c r="D114" s="8" t="s">
        <v>297</v>
      </c>
      <c r="E114" s="8" t="s">
        <v>298</v>
      </c>
      <c r="F114" s="8" t="s">
        <v>209</v>
      </c>
      <c r="G114" s="8">
        <v>34.584197252849201</v>
      </c>
      <c r="H114" s="8">
        <v>5</v>
      </c>
      <c r="I114" s="1" t="s">
        <v>308</v>
      </c>
      <c r="K114" s="1">
        <v>1</v>
      </c>
      <c r="L114" s="1">
        <v>100</v>
      </c>
    </row>
    <row r="115" spans="1:12" ht="13">
      <c r="A115" s="7" t="s">
        <v>211</v>
      </c>
      <c r="B115" s="8" t="b">
        <v>0</v>
      </c>
      <c r="C115" s="8">
        <v>5</v>
      </c>
      <c r="D115" s="8" t="s">
        <v>297</v>
      </c>
      <c r="E115" s="8" t="s">
        <v>298</v>
      </c>
      <c r="F115" s="8" t="s">
        <v>209</v>
      </c>
      <c r="G115" s="8" t="s">
        <v>193</v>
      </c>
      <c r="H115" s="8">
        <v>5</v>
      </c>
      <c r="I115" s="1" t="s">
        <v>308</v>
      </c>
      <c r="K115" s="1">
        <v>1</v>
      </c>
      <c r="L115" s="1">
        <v>100</v>
      </c>
    </row>
    <row r="116" spans="1:12" ht="13">
      <c r="A116" s="7" t="s">
        <v>221</v>
      </c>
      <c r="B116" s="8" t="b">
        <v>0</v>
      </c>
      <c r="C116" s="8">
        <v>10</v>
      </c>
      <c r="D116" s="8" t="s">
        <v>297</v>
      </c>
      <c r="E116" s="8" t="s">
        <v>298</v>
      </c>
      <c r="F116" s="8" t="s">
        <v>209</v>
      </c>
      <c r="G116" s="8">
        <v>35.007586003332797</v>
      </c>
      <c r="H116" s="8">
        <v>10</v>
      </c>
      <c r="I116" s="1" t="s">
        <v>308</v>
      </c>
      <c r="K116" s="1">
        <v>1</v>
      </c>
      <c r="L116" s="1">
        <v>100</v>
      </c>
    </row>
    <row r="117" spans="1:12" ht="13">
      <c r="A117" s="7" t="s">
        <v>222</v>
      </c>
      <c r="B117" s="8" t="b">
        <v>0</v>
      </c>
      <c r="C117" s="8">
        <v>10</v>
      </c>
      <c r="D117" s="8" t="s">
        <v>297</v>
      </c>
      <c r="E117" s="8" t="s">
        <v>298</v>
      </c>
      <c r="F117" s="8" t="s">
        <v>209</v>
      </c>
      <c r="G117" s="8">
        <v>37.160282504940099</v>
      </c>
      <c r="H117" s="8">
        <v>10</v>
      </c>
      <c r="I117" s="1" t="s">
        <v>308</v>
      </c>
      <c r="K117" s="1">
        <v>1</v>
      </c>
      <c r="L117" s="1">
        <v>100</v>
      </c>
    </row>
    <row r="118" spans="1:12" ht="13">
      <c r="A118" s="7" t="s">
        <v>223</v>
      </c>
      <c r="B118" s="8" t="b">
        <v>0</v>
      </c>
      <c r="C118" s="8">
        <v>10</v>
      </c>
      <c r="D118" s="8" t="s">
        <v>297</v>
      </c>
      <c r="E118" s="8" t="s">
        <v>298</v>
      </c>
      <c r="F118" s="8" t="s">
        <v>209</v>
      </c>
      <c r="G118" s="8">
        <v>35.994737654448599</v>
      </c>
      <c r="H118" s="8">
        <v>10</v>
      </c>
      <c r="I118" s="1" t="s">
        <v>308</v>
      </c>
      <c r="K118" s="1">
        <v>1</v>
      </c>
      <c r="L118" s="1">
        <v>100</v>
      </c>
    </row>
    <row r="119" spans="1:12" ht="13">
      <c r="A119" s="7" t="s">
        <v>233</v>
      </c>
      <c r="B119" s="8" t="b">
        <v>0</v>
      </c>
      <c r="C119" s="10">
        <v>100</v>
      </c>
      <c r="D119" s="8" t="s">
        <v>297</v>
      </c>
      <c r="E119" s="8" t="s">
        <v>298</v>
      </c>
      <c r="F119" s="8" t="s">
        <v>209</v>
      </c>
      <c r="G119" s="8">
        <v>31.980478956358802</v>
      </c>
      <c r="H119" s="8">
        <v>100</v>
      </c>
      <c r="I119" s="1" t="s">
        <v>308</v>
      </c>
      <c r="K119" s="1">
        <v>1</v>
      </c>
      <c r="L119" s="1">
        <v>100</v>
      </c>
    </row>
    <row r="120" spans="1:12" ht="13">
      <c r="A120" s="7" t="s">
        <v>234</v>
      </c>
      <c r="B120" s="8" t="b">
        <v>0</v>
      </c>
      <c r="C120" s="10">
        <v>100</v>
      </c>
      <c r="D120" s="8" t="s">
        <v>297</v>
      </c>
      <c r="E120" s="8" t="s">
        <v>298</v>
      </c>
      <c r="F120" s="8" t="s">
        <v>209</v>
      </c>
      <c r="G120" s="8">
        <v>31.639677332024799</v>
      </c>
      <c r="H120" s="8">
        <v>100</v>
      </c>
      <c r="I120" s="1" t="s">
        <v>308</v>
      </c>
      <c r="K120" s="1">
        <v>1</v>
      </c>
      <c r="L120" s="1">
        <v>100</v>
      </c>
    </row>
    <row r="121" spans="1:12" ht="13">
      <c r="A121" s="7" t="s">
        <v>235</v>
      </c>
      <c r="B121" s="8" t="b">
        <v>0</v>
      </c>
      <c r="C121" s="10">
        <v>100</v>
      </c>
      <c r="D121" s="8" t="s">
        <v>297</v>
      </c>
      <c r="E121" s="8" t="s">
        <v>298</v>
      </c>
      <c r="F121" s="8" t="s">
        <v>209</v>
      </c>
      <c r="G121" s="8">
        <v>31.5308309444926</v>
      </c>
      <c r="H121" s="8">
        <v>100</v>
      </c>
      <c r="I121" s="1" t="s">
        <v>308</v>
      </c>
      <c r="K121" s="1">
        <v>1</v>
      </c>
      <c r="L121" s="1">
        <v>100</v>
      </c>
    </row>
    <row r="122" spans="1:12" ht="13">
      <c r="A122" s="7" t="s">
        <v>245</v>
      </c>
      <c r="B122" s="8" t="b">
        <v>0</v>
      </c>
      <c r="C122" s="10">
        <v>1000</v>
      </c>
      <c r="D122" s="8" t="s">
        <v>297</v>
      </c>
      <c r="E122" s="8" t="s">
        <v>298</v>
      </c>
      <c r="F122" s="8" t="s">
        <v>209</v>
      </c>
      <c r="G122" s="8">
        <v>28.268409266507799</v>
      </c>
      <c r="H122" s="8">
        <v>1000</v>
      </c>
      <c r="I122" s="1" t="s">
        <v>308</v>
      </c>
      <c r="K122" s="1">
        <v>1</v>
      </c>
      <c r="L122" s="1">
        <v>100</v>
      </c>
    </row>
    <row r="123" spans="1:12" ht="13">
      <c r="A123" s="7" t="s">
        <v>246</v>
      </c>
      <c r="B123" s="8" t="b">
        <v>0</v>
      </c>
      <c r="C123" s="10">
        <v>1000</v>
      </c>
      <c r="D123" s="8" t="s">
        <v>297</v>
      </c>
      <c r="E123" s="8" t="s">
        <v>298</v>
      </c>
      <c r="F123" s="8" t="s">
        <v>209</v>
      </c>
      <c r="G123" s="8">
        <v>28.014037372094599</v>
      </c>
      <c r="H123" s="8">
        <v>1000</v>
      </c>
      <c r="I123" s="1" t="s">
        <v>308</v>
      </c>
      <c r="K123" s="1">
        <v>1</v>
      </c>
      <c r="L123" s="1">
        <v>100</v>
      </c>
    </row>
    <row r="124" spans="1:12" ht="13">
      <c r="A124" s="7" t="s">
        <v>247</v>
      </c>
      <c r="B124" s="8" t="b">
        <v>0</v>
      </c>
      <c r="C124" s="10">
        <v>1000</v>
      </c>
      <c r="D124" s="8" t="s">
        <v>297</v>
      </c>
      <c r="E124" s="8" t="s">
        <v>298</v>
      </c>
      <c r="F124" s="8" t="s">
        <v>209</v>
      </c>
      <c r="G124" s="8">
        <v>28.175055231301702</v>
      </c>
      <c r="H124" s="8">
        <v>1000</v>
      </c>
      <c r="I124" s="1" t="s">
        <v>308</v>
      </c>
      <c r="K124" s="1">
        <v>1</v>
      </c>
      <c r="L124" s="1">
        <v>100</v>
      </c>
    </row>
    <row r="125" spans="1:12" ht="13">
      <c r="A125" s="7" t="s">
        <v>257</v>
      </c>
      <c r="B125" s="8" t="b">
        <v>0</v>
      </c>
      <c r="C125" s="10">
        <v>10000</v>
      </c>
      <c r="D125" s="8" t="s">
        <v>297</v>
      </c>
      <c r="E125" s="8" t="s">
        <v>298</v>
      </c>
      <c r="F125" s="8" t="s">
        <v>209</v>
      </c>
      <c r="G125" s="8">
        <v>25.102969895684101</v>
      </c>
      <c r="H125" s="8">
        <v>10000</v>
      </c>
      <c r="I125" s="1" t="s">
        <v>308</v>
      </c>
      <c r="K125" s="1">
        <v>1</v>
      </c>
      <c r="L125" s="1">
        <v>100</v>
      </c>
    </row>
    <row r="126" spans="1:12" ht="13">
      <c r="A126" s="7" t="s">
        <v>258</v>
      </c>
      <c r="B126" s="8" t="b">
        <v>0</v>
      </c>
      <c r="C126" s="10">
        <v>10000</v>
      </c>
      <c r="D126" s="8" t="s">
        <v>297</v>
      </c>
      <c r="E126" s="8" t="s">
        <v>298</v>
      </c>
      <c r="F126" s="8" t="s">
        <v>209</v>
      </c>
      <c r="G126" s="8">
        <v>24.9192493645231</v>
      </c>
      <c r="H126" s="8">
        <v>10000</v>
      </c>
      <c r="I126" s="1" t="s">
        <v>308</v>
      </c>
      <c r="K126" s="1">
        <v>1</v>
      </c>
      <c r="L126" s="1">
        <v>100</v>
      </c>
    </row>
    <row r="127" spans="1:12" ht="13">
      <c r="A127" s="7" t="s">
        <v>259</v>
      </c>
      <c r="B127" s="8" t="b">
        <v>0</v>
      </c>
      <c r="C127" s="10">
        <v>10000</v>
      </c>
      <c r="D127" s="8" t="s">
        <v>297</v>
      </c>
      <c r="E127" s="8" t="s">
        <v>298</v>
      </c>
      <c r="F127" s="8" t="s">
        <v>209</v>
      </c>
      <c r="G127" s="8">
        <v>24.978041791581798</v>
      </c>
      <c r="H127" s="8">
        <v>10000</v>
      </c>
      <c r="I127" s="1" t="s">
        <v>308</v>
      </c>
      <c r="K127" s="1">
        <v>1</v>
      </c>
      <c r="L127" s="1">
        <v>100</v>
      </c>
    </row>
    <row r="128" spans="1:12" ht="13">
      <c r="A128" s="7" t="s">
        <v>269</v>
      </c>
      <c r="B128" s="8" t="b">
        <v>0</v>
      </c>
      <c r="C128" s="10">
        <v>100000</v>
      </c>
      <c r="D128" s="8" t="s">
        <v>297</v>
      </c>
      <c r="E128" s="8" t="s">
        <v>298</v>
      </c>
      <c r="F128" s="8" t="s">
        <v>209</v>
      </c>
      <c r="G128" s="8">
        <v>21.509022941089398</v>
      </c>
      <c r="H128" s="8">
        <v>100000</v>
      </c>
      <c r="I128" s="1" t="s">
        <v>308</v>
      </c>
      <c r="K128" s="1">
        <v>1</v>
      </c>
      <c r="L128" s="1">
        <v>100</v>
      </c>
    </row>
    <row r="129" spans="1:12" ht="13">
      <c r="A129" s="7" t="s">
        <v>270</v>
      </c>
      <c r="B129" s="8" t="b">
        <v>0</v>
      </c>
      <c r="C129" s="10">
        <v>100000</v>
      </c>
      <c r="D129" s="8" t="s">
        <v>297</v>
      </c>
      <c r="E129" s="8" t="s">
        <v>298</v>
      </c>
      <c r="F129" s="8" t="s">
        <v>209</v>
      </c>
      <c r="G129" s="8">
        <v>21.254110897467999</v>
      </c>
      <c r="H129" s="8">
        <v>100000</v>
      </c>
      <c r="I129" s="1" t="s">
        <v>308</v>
      </c>
      <c r="K129" s="1">
        <v>1</v>
      </c>
      <c r="L129" s="1">
        <v>100</v>
      </c>
    </row>
    <row r="130" spans="1:12" ht="13">
      <c r="A130" s="7" t="s">
        <v>271</v>
      </c>
      <c r="B130" s="8" t="b">
        <v>0</v>
      </c>
      <c r="C130" s="10">
        <v>100000</v>
      </c>
      <c r="D130" s="8" t="s">
        <v>297</v>
      </c>
      <c r="E130" s="8" t="s">
        <v>298</v>
      </c>
      <c r="F130" s="8" t="s">
        <v>209</v>
      </c>
      <c r="G130" s="8">
        <v>21.375808496150601</v>
      </c>
      <c r="H130" s="8">
        <v>100000</v>
      </c>
      <c r="I130" s="1" t="s">
        <v>308</v>
      </c>
      <c r="K130" s="1">
        <v>1</v>
      </c>
      <c r="L130" s="1">
        <v>100</v>
      </c>
    </row>
    <row r="131" spans="1:12" ht="13">
      <c r="A131" s="7" t="s">
        <v>272</v>
      </c>
      <c r="B131" s="8" t="b">
        <v>0</v>
      </c>
      <c r="C131" s="8" t="s">
        <v>301</v>
      </c>
      <c r="D131" s="8" t="s">
        <v>297</v>
      </c>
      <c r="E131" s="8" t="s">
        <v>298</v>
      </c>
      <c r="F131" s="8" t="s">
        <v>198</v>
      </c>
      <c r="G131" s="8" t="s">
        <v>193</v>
      </c>
      <c r="H131" s="9"/>
      <c r="I131" s="1" t="s">
        <v>308</v>
      </c>
      <c r="J131" s="1" t="s">
        <v>20</v>
      </c>
      <c r="K131" s="1">
        <v>1</v>
      </c>
      <c r="L131" s="1">
        <v>100</v>
      </c>
    </row>
    <row r="132" spans="1:12" ht="13">
      <c r="A132" s="7" t="s">
        <v>273</v>
      </c>
      <c r="B132" s="8" t="b">
        <v>0</v>
      </c>
      <c r="C132" s="8" t="s">
        <v>301</v>
      </c>
      <c r="D132" s="8" t="s">
        <v>297</v>
      </c>
      <c r="E132" s="8" t="s">
        <v>298</v>
      </c>
      <c r="F132" s="8" t="s">
        <v>198</v>
      </c>
      <c r="G132" s="8" t="s">
        <v>193</v>
      </c>
      <c r="H132" s="9"/>
      <c r="I132" s="1" t="s">
        <v>308</v>
      </c>
      <c r="J132" s="1" t="s">
        <v>20</v>
      </c>
      <c r="K132" s="1">
        <v>1</v>
      </c>
      <c r="L132" s="1">
        <v>100</v>
      </c>
    </row>
    <row r="133" spans="1:12" ht="13">
      <c r="A133" s="7" t="s">
        <v>274</v>
      </c>
      <c r="B133" s="8" t="b">
        <v>0</v>
      </c>
      <c r="C133" s="8" t="s">
        <v>301</v>
      </c>
      <c r="D133" s="8" t="s">
        <v>297</v>
      </c>
      <c r="E133" s="8" t="s">
        <v>298</v>
      </c>
      <c r="F133" s="8" t="s">
        <v>198</v>
      </c>
      <c r="G133" s="8" t="s">
        <v>193</v>
      </c>
      <c r="H133" s="9"/>
      <c r="I133" s="1" t="s">
        <v>308</v>
      </c>
      <c r="J133" s="1" t="s">
        <v>20</v>
      </c>
      <c r="K133" s="1">
        <v>1</v>
      </c>
      <c r="L133" s="1">
        <v>100</v>
      </c>
    </row>
    <row r="134" spans="1:12" ht="13">
      <c r="A134" s="7" t="s">
        <v>275</v>
      </c>
      <c r="B134" s="8" t="b">
        <v>0</v>
      </c>
      <c r="C134" s="8" t="s">
        <v>302</v>
      </c>
      <c r="D134" s="8" t="s">
        <v>297</v>
      </c>
      <c r="E134" s="8" t="s">
        <v>298</v>
      </c>
      <c r="F134" s="8" t="s">
        <v>198</v>
      </c>
      <c r="G134" s="8" t="s">
        <v>193</v>
      </c>
      <c r="H134" s="9"/>
      <c r="I134" s="1" t="s">
        <v>308</v>
      </c>
      <c r="J134" s="1" t="s">
        <v>20</v>
      </c>
      <c r="K134" s="1">
        <v>1</v>
      </c>
      <c r="L134" s="1">
        <v>100</v>
      </c>
    </row>
    <row r="135" spans="1:12" ht="13">
      <c r="A135" s="7" t="s">
        <v>277</v>
      </c>
      <c r="B135" s="8" t="b">
        <v>0</v>
      </c>
      <c r="C135" s="8" t="s">
        <v>302</v>
      </c>
      <c r="D135" s="8" t="s">
        <v>297</v>
      </c>
      <c r="E135" s="8" t="s">
        <v>298</v>
      </c>
      <c r="F135" s="8" t="s">
        <v>198</v>
      </c>
      <c r="G135" s="8" t="s">
        <v>193</v>
      </c>
      <c r="H135" s="9"/>
      <c r="I135" s="1" t="s">
        <v>308</v>
      </c>
      <c r="J135" s="1" t="s">
        <v>20</v>
      </c>
      <c r="K135" s="1">
        <v>1</v>
      </c>
      <c r="L135" s="1">
        <v>100</v>
      </c>
    </row>
    <row r="136" spans="1:12" ht="13">
      <c r="A136" s="7" t="s">
        <v>278</v>
      </c>
      <c r="B136" s="8" t="b">
        <v>0</v>
      </c>
      <c r="C136" s="8" t="s">
        <v>302</v>
      </c>
      <c r="D136" s="8" t="s">
        <v>297</v>
      </c>
      <c r="E136" s="8" t="s">
        <v>298</v>
      </c>
      <c r="F136" s="8" t="s">
        <v>198</v>
      </c>
      <c r="G136" s="8" t="s">
        <v>193</v>
      </c>
      <c r="H136" s="9"/>
      <c r="I136" s="1" t="s">
        <v>308</v>
      </c>
      <c r="J136" s="1" t="s">
        <v>20</v>
      </c>
      <c r="K136" s="1">
        <v>1</v>
      </c>
      <c r="L136" s="1">
        <v>100</v>
      </c>
    </row>
    <row r="137" spans="1:12" ht="13">
      <c r="A137" s="7" t="s">
        <v>282</v>
      </c>
      <c r="B137" s="8" t="b">
        <v>0</v>
      </c>
      <c r="C137" s="8" t="s">
        <v>304</v>
      </c>
      <c r="D137" s="8" t="s">
        <v>297</v>
      </c>
      <c r="E137" s="8" t="s">
        <v>298</v>
      </c>
      <c r="F137" s="8" t="s">
        <v>198</v>
      </c>
      <c r="G137" s="8" t="s">
        <v>193</v>
      </c>
      <c r="H137" s="9"/>
      <c r="I137" s="1" t="s">
        <v>308</v>
      </c>
      <c r="J137" s="1" t="s">
        <v>20</v>
      </c>
      <c r="K137" s="1">
        <v>1</v>
      </c>
      <c r="L137" s="1">
        <v>100</v>
      </c>
    </row>
    <row r="138" spans="1:12" ht="13">
      <c r="A138" s="7" t="s">
        <v>284</v>
      </c>
      <c r="B138" s="8" t="b">
        <v>0</v>
      </c>
      <c r="C138" s="8" t="s">
        <v>304</v>
      </c>
      <c r="D138" s="8" t="s">
        <v>297</v>
      </c>
      <c r="E138" s="8" t="s">
        <v>298</v>
      </c>
      <c r="F138" s="8" t="s">
        <v>198</v>
      </c>
      <c r="G138" s="8" t="s">
        <v>193</v>
      </c>
      <c r="H138" s="9"/>
      <c r="I138" s="1" t="s">
        <v>308</v>
      </c>
      <c r="J138" s="1" t="s">
        <v>20</v>
      </c>
      <c r="K138" s="1">
        <v>1</v>
      </c>
      <c r="L138" s="1">
        <v>100</v>
      </c>
    </row>
    <row r="139" spans="1:12" ht="13">
      <c r="A139" s="7" t="s">
        <v>285</v>
      </c>
      <c r="B139" s="8" t="b">
        <v>0</v>
      </c>
      <c r="C139" s="8" t="s">
        <v>304</v>
      </c>
      <c r="D139" s="8" t="s">
        <v>297</v>
      </c>
      <c r="E139" s="8" t="s">
        <v>298</v>
      </c>
      <c r="F139" s="8" t="s">
        <v>198</v>
      </c>
      <c r="G139" s="8" t="s">
        <v>193</v>
      </c>
      <c r="H139" s="9"/>
      <c r="I139" s="1" t="s">
        <v>308</v>
      </c>
      <c r="J139" s="1" t="s">
        <v>20</v>
      </c>
      <c r="K139" s="1">
        <v>1</v>
      </c>
      <c r="L139" s="1">
        <v>100</v>
      </c>
    </row>
    <row r="140" spans="1:12" ht="13">
      <c r="A140" s="7" t="s">
        <v>286</v>
      </c>
      <c r="B140" s="8" t="b">
        <v>0</v>
      </c>
      <c r="C140" s="8" t="s">
        <v>305</v>
      </c>
      <c r="D140" s="8" t="s">
        <v>297</v>
      </c>
      <c r="E140" s="8" t="s">
        <v>298</v>
      </c>
      <c r="F140" s="8" t="s">
        <v>198</v>
      </c>
      <c r="G140" s="8" t="s">
        <v>193</v>
      </c>
      <c r="H140" s="9"/>
      <c r="I140" s="1" t="s">
        <v>308</v>
      </c>
      <c r="J140" s="1" t="s">
        <v>20</v>
      </c>
      <c r="K140" s="1">
        <v>1</v>
      </c>
      <c r="L140" s="1">
        <v>100</v>
      </c>
    </row>
    <row r="141" spans="1:12" ht="13">
      <c r="A141" s="7" t="s">
        <v>288</v>
      </c>
      <c r="B141" s="8" t="b">
        <v>0</v>
      </c>
      <c r="C141" s="8" t="s">
        <v>305</v>
      </c>
      <c r="D141" s="8" t="s">
        <v>297</v>
      </c>
      <c r="E141" s="8" t="s">
        <v>298</v>
      </c>
      <c r="F141" s="8" t="s">
        <v>198</v>
      </c>
      <c r="G141" s="8" t="s">
        <v>193</v>
      </c>
      <c r="H141" s="9"/>
      <c r="I141" s="1" t="s">
        <v>308</v>
      </c>
      <c r="J141" s="1" t="s">
        <v>20</v>
      </c>
      <c r="K141" s="1">
        <v>1</v>
      </c>
      <c r="L141" s="1">
        <v>100</v>
      </c>
    </row>
    <row r="142" spans="1:12" ht="13">
      <c r="A142" s="7" t="s">
        <v>289</v>
      </c>
      <c r="B142" s="8" t="b">
        <v>0</v>
      </c>
      <c r="C142" s="8" t="s">
        <v>305</v>
      </c>
      <c r="D142" s="8" t="s">
        <v>297</v>
      </c>
      <c r="E142" s="8" t="s">
        <v>298</v>
      </c>
      <c r="F142" s="8" t="s">
        <v>198</v>
      </c>
      <c r="G142" s="8" t="s">
        <v>193</v>
      </c>
      <c r="H142" s="9"/>
      <c r="I142" s="1" t="s">
        <v>308</v>
      </c>
      <c r="J142" s="1" t="s">
        <v>20</v>
      </c>
      <c r="K142" s="1">
        <v>1</v>
      </c>
      <c r="L142" s="1">
        <v>100</v>
      </c>
    </row>
    <row r="143" spans="1:12" ht="13">
      <c r="A143" s="7" t="s">
        <v>290</v>
      </c>
      <c r="B143" s="8" t="b">
        <v>0</v>
      </c>
      <c r="C143" s="8" t="s">
        <v>306</v>
      </c>
      <c r="D143" s="8" t="s">
        <v>297</v>
      </c>
      <c r="E143" s="8" t="s">
        <v>298</v>
      </c>
      <c r="F143" s="8" t="s">
        <v>198</v>
      </c>
      <c r="G143" s="8" t="s">
        <v>193</v>
      </c>
      <c r="H143" s="9"/>
      <c r="I143" s="1" t="s">
        <v>308</v>
      </c>
      <c r="J143" s="1" t="s">
        <v>20</v>
      </c>
      <c r="K143" s="1">
        <v>1</v>
      </c>
      <c r="L143" s="1">
        <v>100</v>
      </c>
    </row>
    <row r="144" spans="1:12" ht="13">
      <c r="A144" s="7" t="s">
        <v>292</v>
      </c>
      <c r="B144" s="8" t="b">
        <v>0</v>
      </c>
      <c r="C144" s="8" t="s">
        <v>306</v>
      </c>
      <c r="D144" s="8" t="s">
        <v>297</v>
      </c>
      <c r="E144" s="8" t="s">
        <v>298</v>
      </c>
      <c r="F144" s="8" t="s">
        <v>198</v>
      </c>
      <c r="G144" s="8" t="s">
        <v>193</v>
      </c>
      <c r="H144" s="9"/>
      <c r="I144" s="1" t="s">
        <v>308</v>
      </c>
      <c r="J144" s="1" t="s">
        <v>20</v>
      </c>
      <c r="K144" s="1">
        <v>1</v>
      </c>
      <c r="L144" s="1">
        <v>100</v>
      </c>
    </row>
    <row r="145" spans="1:12" ht="13">
      <c r="A145" s="7" t="s">
        <v>293</v>
      </c>
      <c r="B145" s="8" t="b">
        <v>0</v>
      </c>
      <c r="C145" s="8" t="s">
        <v>306</v>
      </c>
      <c r="D145" s="8" t="s">
        <v>297</v>
      </c>
      <c r="E145" s="8" t="s">
        <v>298</v>
      </c>
      <c r="F145" s="8" t="s">
        <v>198</v>
      </c>
      <c r="G145" s="8" t="s">
        <v>193</v>
      </c>
      <c r="H145" s="9"/>
      <c r="I145" s="1" t="s">
        <v>308</v>
      </c>
      <c r="J145" s="1" t="s">
        <v>20</v>
      </c>
      <c r="K145" s="1">
        <v>1</v>
      </c>
      <c r="L145" s="1">
        <v>100</v>
      </c>
    </row>
    <row r="146" spans="1:12" ht="13">
      <c r="A146" s="7" t="s">
        <v>294</v>
      </c>
      <c r="B146" s="8" t="b">
        <v>0</v>
      </c>
      <c r="C146" s="8" t="s">
        <v>307</v>
      </c>
      <c r="D146" s="8" t="s">
        <v>297</v>
      </c>
      <c r="E146" s="8" t="s">
        <v>298</v>
      </c>
      <c r="F146" s="8" t="s">
        <v>198</v>
      </c>
      <c r="G146" s="8" t="s">
        <v>193</v>
      </c>
      <c r="H146" s="9"/>
      <c r="I146" s="1" t="s">
        <v>308</v>
      </c>
      <c r="J146" s="1" t="s">
        <v>20</v>
      </c>
      <c r="K146" s="1">
        <v>1</v>
      </c>
      <c r="L146" s="1">
        <v>100</v>
      </c>
    </row>
    <row r="147" spans="1:12" ht="13">
      <c r="A147" s="7" t="s">
        <v>295</v>
      </c>
      <c r="B147" s="8" t="b">
        <v>0</v>
      </c>
      <c r="C147" s="8" t="s">
        <v>307</v>
      </c>
      <c r="D147" s="8" t="s">
        <v>297</v>
      </c>
      <c r="E147" s="8" t="s">
        <v>298</v>
      </c>
      <c r="F147" s="8" t="s">
        <v>198</v>
      </c>
      <c r="G147" s="8" t="s">
        <v>193</v>
      </c>
      <c r="H147" s="9"/>
      <c r="I147" s="1" t="s">
        <v>308</v>
      </c>
      <c r="J147" s="1" t="s">
        <v>20</v>
      </c>
      <c r="K147" s="1">
        <v>1</v>
      </c>
      <c r="L147" s="1">
        <v>100</v>
      </c>
    </row>
    <row r="148" spans="1:12" ht="13">
      <c r="A148" s="7" t="s">
        <v>296</v>
      </c>
      <c r="B148" s="8" t="b">
        <v>0</v>
      </c>
      <c r="C148" s="8" t="s">
        <v>307</v>
      </c>
      <c r="D148" s="8" t="s">
        <v>297</v>
      </c>
      <c r="E148" s="8" t="s">
        <v>298</v>
      </c>
      <c r="F148" s="8" t="s">
        <v>198</v>
      </c>
      <c r="G148" s="8" t="s">
        <v>193</v>
      </c>
      <c r="H148" s="9"/>
      <c r="I148" s="1" t="s">
        <v>308</v>
      </c>
      <c r="J148" s="1" t="s">
        <v>20</v>
      </c>
      <c r="K148" s="1">
        <v>1</v>
      </c>
      <c r="L148" s="1">
        <v>100</v>
      </c>
    </row>
    <row r="149" spans="1:12" ht="13">
      <c r="A149" s="7" t="s">
        <v>188</v>
      </c>
      <c r="B149" s="8" t="b">
        <v>0</v>
      </c>
      <c r="C149" s="8" t="s">
        <v>189</v>
      </c>
      <c r="D149" s="8" t="s">
        <v>190</v>
      </c>
      <c r="E149" s="8" t="s">
        <v>191</v>
      </c>
      <c r="F149" s="8" t="s">
        <v>192</v>
      </c>
      <c r="G149" s="8" t="s">
        <v>193</v>
      </c>
      <c r="H149" s="9"/>
      <c r="I149" s="1" t="s">
        <v>309</v>
      </c>
      <c r="K149" s="1">
        <v>1</v>
      </c>
      <c r="L149" s="1">
        <v>100</v>
      </c>
    </row>
    <row r="150" spans="1:12" ht="13">
      <c r="A150" s="7" t="s">
        <v>195</v>
      </c>
      <c r="B150" s="8" t="b">
        <v>0</v>
      </c>
      <c r="C150" s="8" t="s">
        <v>189</v>
      </c>
      <c r="D150" s="8" t="s">
        <v>190</v>
      </c>
      <c r="E150" s="8" t="s">
        <v>191</v>
      </c>
      <c r="F150" s="8" t="s">
        <v>192</v>
      </c>
      <c r="G150" s="8" t="s">
        <v>193</v>
      </c>
      <c r="H150" s="9"/>
      <c r="I150" s="1" t="s">
        <v>309</v>
      </c>
      <c r="K150" s="1">
        <v>1</v>
      </c>
      <c r="L150" s="1">
        <v>100</v>
      </c>
    </row>
    <row r="151" spans="1:12" ht="13">
      <c r="A151" s="7" t="s">
        <v>196</v>
      </c>
      <c r="B151" s="8" t="b">
        <v>0</v>
      </c>
      <c r="C151" s="8" t="s">
        <v>189</v>
      </c>
      <c r="D151" s="8" t="s">
        <v>190</v>
      </c>
      <c r="E151" s="8" t="s">
        <v>191</v>
      </c>
      <c r="F151" s="8" t="s">
        <v>192</v>
      </c>
      <c r="G151" s="8" t="s">
        <v>193</v>
      </c>
      <c r="H151" s="9"/>
      <c r="I151" s="1" t="s">
        <v>309</v>
      </c>
      <c r="K151" s="1">
        <v>1</v>
      </c>
      <c r="L151" s="1">
        <v>100</v>
      </c>
    </row>
    <row r="152" spans="1:12" ht="13">
      <c r="A152" s="7" t="s">
        <v>197</v>
      </c>
      <c r="B152" s="8" t="b">
        <v>0</v>
      </c>
      <c r="C152" s="8" t="s">
        <v>310</v>
      </c>
      <c r="D152" s="8" t="s">
        <v>190</v>
      </c>
      <c r="E152" s="8" t="s">
        <v>191</v>
      </c>
      <c r="F152" s="8" t="s">
        <v>198</v>
      </c>
      <c r="G152" s="8" t="s">
        <v>193</v>
      </c>
      <c r="H152" s="9"/>
      <c r="I152" s="1" t="s">
        <v>309</v>
      </c>
      <c r="J152" s="1" t="s">
        <v>20</v>
      </c>
      <c r="K152" s="1">
        <v>1</v>
      </c>
      <c r="L152" s="1">
        <v>100</v>
      </c>
    </row>
    <row r="153" spans="1:12" ht="13">
      <c r="A153" s="7" t="s">
        <v>200</v>
      </c>
      <c r="B153" s="8" t="b">
        <v>0</v>
      </c>
      <c r="C153" s="8" t="s">
        <v>310</v>
      </c>
      <c r="D153" s="8" t="s">
        <v>190</v>
      </c>
      <c r="E153" s="8" t="s">
        <v>191</v>
      </c>
      <c r="F153" s="8" t="s">
        <v>198</v>
      </c>
      <c r="G153" s="8" t="s">
        <v>193</v>
      </c>
      <c r="H153" s="9"/>
      <c r="I153" s="1" t="s">
        <v>309</v>
      </c>
      <c r="J153" s="1" t="s">
        <v>20</v>
      </c>
      <c r="K153" s="1">
        <v>1</v>
      </c>
      <c r="L153" s="1">
        <v>100</v>
      </c>
    </row>
    <row r="154" spans="1:12" ht="13">
      <c r="A154" s="7" t="s">
        <v>201</v>
      </c>
      <c r="B154" s="8" t="b">
        <v>0</v>
      </c>
      <c r="C154" s="8" t="s">
        <v>310</v>
      </c>
      <c r="D154" s="8" t="s">
        <v>190</v>
      </c>
      <c r="E154" s="8" t="s">
        <v>191</v>
      </c>
      <c r="F154" s="8" t="s">
        <v>198</v>
      </c>
      <c r="G154" s="8" t="s">
        <v>193</v>
      </c>
      <c r="H154" s="9"/>
      <c r="I154" s="1" t="s">
        <v>309</v>
      </c>
      <c r="J154" s="1" t="s">
        <v>20</v>
      </c>
      <c r="K154" s="1">
        <v>1</v>
      </c>
      <c r="L154" s="1">
        <v>100</v>
      </c>
    </row>
    <row r="155" spans="1:12" ht="13">
      <c r="A155" s="7" t="s">
        <v>202</v>
      </c>
      <c r="B155" s="8" t="b">
        <v>0</v>
      </c>
      <c r="C155" s="8" t="s">
        <v>311</v>
      </c>
      <c r="D155" s="8" t="s">
        <v>190</v>
      </c>
      <c r="E155" s="8" t="s">
        <v>191</v>
      </c>
      <c r="F155" s="8" t="s">
        <v>198</v>
      </c>
      <c r="G155" s="8" t="s">
        <v>193</v>
      </c>
      <c r="H155" s="9"/>
      <c r="I155" s="1" t="s">
        <v>309</v>
      </c>
      <c r="J155" s="1" t="s">
        <v>20</v>
      </c>
      <c r="K155" s="1">
        <v>1</v>
      </c>
      <c r="L155" s="1">
        <v>100</v>
      </c>
    </row>
    <row r="156" spans="1:12" ht="13">
      <c r="A156" s="7" t="s">
        <v>203</v>
      </c>
      <c r="B156" s="8" t="b">
        <v>0</v>
      </c>
      <c r="C156" s="8" t="s">
        <v>311</v>
      </c>
      <c r="D156" s="8" t="s">
        <v>190</v>
      </c>
      <c r="E156" s="8" t="s">
        <v>191</v>
      </c>
      <c r="F156" s="8" t="s">
        <v>198</v>
      </c>
      <c r="G156" s="8" t="s">
        <v>193</v>
      </c>
      <c r="H156" s="9"/>
      <c r="I156" s="1" t="s">
        <v>309</v>
      </c>
      <c r="J156" s="1" t="s">
        <v>20</v>
      </c>
      <c r="K156" s="1">
        <v>1</v>
      </c>
      <c r="L156" s="1">
        <v>100</v>
      </c>
    </row>
    <row r="157" spans="1:12" ht="13">
      <c r="A157" s="7" t="s">
        <v>204</v>
      </c>
      <c r="B157" s="8" t="b">
        <v>0</v>
      </c>
      <c r="C157" s="8" t="s">
        <v>311</v>
      </c>
      <c r="D157" s="8" t="s">
        <v>190</v>
      </c>
      <c r="E157" s="8" t="s">
        <v>191</v>
      </c>
      <c r="F157" s="8" t="s">
        <v>198</v>
      </c>
      <c r="G157" s="8" t="s">
        <v>193</v>
      </c>
      <c r="H157" s="9"/>
      <c r="I157" s="1" t="s">
        <v>309</v>
      </c>
      <c r="J157" s="1" t="s">
        <v>20</v>
      </c>
      <c r="K157" s="1">
        <v>1</v>
      </c>
      <c r="L157" s="1">
        <v>100</v>
      </c>
    </row>
    <row r="158" spans="1:12" ht="13">
      <c r="A158" s="7" t="s">
        <v>205</v>
      </c>
      <c r="B158" s="8" t="b">
        <v>0</v>
      </c>
      <c r="C158" s="8" t="s">
        <v>312</v>
      </c>
      <c r="D158" s="8" t="s">
        <v>190</v>
      </c>
      <c r="E158" s="8" t="s">
        <v>191</v>
      </c>
      <c r="F158" s="8" t="s">
        <v>198</v>
      </c>
      <c r="G158" s="8" t="s">
        <v>193</v>
      </c>
      <c r="H158" s="9"/>
      <c r="I158" s="1" t="s">
        <v>309</v>
      </c>
      <c r="J158" s="1" t="s">
        <v>20</v>
      </c>
      <c r="K158" s="1">
        <v>1</v>
      </c>
      <c r="L158" s="1">
        <v>100</v>
      </c>
    </row>
    <row r="159" spans="1:12" ht="13">
      <c r="A159" s="7" t="s">
        <v>206</v>
      </c>
      <c r="B159" s="8" t="b">
        <v>0</v>
      </c>
      <c r="C159" s="8" t="s">
        <v>312</v>
      </c>
      <c r="D159" s="8" t="s">
        <v>190</v>
      </c>
      <c r="E159" s="8" t="s">
        <v>191</v>
      </c>
      <c r="F159" s="8" t="s">
        <v>198</v>
      </c>
      <c r="G159" s="8" t="s">
        <v>193</v>
      </c>
      <c r="H159" s="9"/>
      <c r="I159" s="1" t="s">
        <v>309</v>
      </c>
      <c r="J159" s="1" t="s">
        <v>20</v>
      </c>
      <c r="K159" s="1">
        <v>1</v>
      </c>
      <c r="L159" s="1">
        <v>100</v>
      </c>
    </row>
    <row r="160" spans="1:12" ht="13">
      <c r="A160" s="7" t="s">
        <v>207</v>
      </c>
      <c r="B160" s="8" t="b">
        <v>1</v>
      </c>
      <c r="C160" s="8" t="s">
        <v>312</v>
      </c>
      <c r="D160" s="8" t="s">
        <v>190</v>
      </c>
      <c r="E160" s="8" t="s">
        <v>191</v>
      </c>
      <c r="F160" s="8" t="s">
        <v>198</v>
      </c>
      <c r="G160" s="8" t="s">
        <v>193</v>
      </c>
      <c r="H160" s="9"/>
      <c r="I160" s="1" t="s">
        <v>309</v>
      </c>
      <c r="J160" s="1" t="s">
        <v>20</v>
      </c>
      <c r="K160" s="1">
        <v>1</v>
      </c>
      <c r="L160" s="1">
        <v>100</v>
      </c>
    </row>
    <row r="161" spans="1:12" ht="13">
      <c r="A161" s="7" t="s">
        <v>208</v>
      </c>
      <c r="B161" s="8" t="b">
        <v>0</v>
      </c>
      <c r="C161" s="8">
        <v>5</v>
      </c>
      <c r="D161" s="8" t="s">
        <v>190</v>
      </c>
      <c r="E161" s="8" t="s">
        <v>191</v>
      </c>
      <c r="F161" s="8" t="s">
        <v>209</v>
      </c>
      <c r="G161" s="8" t="s">
        <v>193</v>
      </c>
      <c r="H161" s="8">
        <v>5</v>
      </c>
      <c r="I161" s="1" t="s">
        <v>309</v>
      </c>
      <c r="K161" s="1">
        <v>1</v>
      </c>
      <c r="L161" s="1">
        <v>100</v>
      </c>
    </row>
    <row r="162" spans="1:12" ht="13">
      <c r="A162" s="7" t="s">
        <v>210</v>
      </c>
      <c r="B162" s="8" t="b">
        <v>0</v>
      </c>
      <c r="C162" s="8">
        <v>5</v>
      </c>
      <c r="D162" s="8" t="s">
        <v>190</v>
      </c>
      <c r="E162" s="8" t="s">
        <v>191</v>
      </c>
      <c r="F162" s="8" t="s">
        <v>209</v>
      </c>
      <c r="G162" s="8">
        <v>36.525290877022996</v>
      </c>
      <c r="H162" s="8">
        <v>5</v>
      </c>
      <c r="I162" s="1" t="s">
        <v>309</v>
      </c>
      <c r="K162" s="1">
        <v>1</v>
      </c>
      <c r="L162" s="1">
        <v>100</v>
      </c>
    </row>
    <row r="163" spans="1:12" ht="13">
      <c r="A163" s="7" t="s">
        <v>211</v>
      </c>
      <c r="B163" s="8" t="b">
        <v>0</v>
      </c>
      <c r="C163" s="8">
        <v>5</v>
      </c>
      <c r="D163" s="8" t="s">
        <v>190</v>
      </c>
      <c r="E163" s="8" t="s">
        <v>191</v>
      </c>
      <c r="F163" s="8" t="s">
        <v>209</v>
      </c>
      <c r="G163" s="8">
        <v>37.000691877945599</v>
      </c>
      <c r="H163" s="8">
        <v>5</v>
      </c>
      <c r="I163" s="1" t="s">
        <v>309</v>
      </c>
      <c r="K163" s="1">
        <v>1</v>
      </c>
      <c r="L163" s="1">
        <v>100</v>
      </c>
    </row>
    <row r="164" spans="1:12" ht="13">
      <c r="A164" s="7" t="s">
        <v>212</v>
      </c>
      <c r="B164" s="8" t="b">
        <v>0</v>
      </c>
      <c r="C164" s="8" t="s">
        <v>313</v>
      </c>
      <c r="D164" s="8" t="s">
        <v>190</v>
      </c>
      <c r="E164" s="8" t="s">
        <v>191</v>
      </c>
      <c r="F164" s="8" t="s">
        <v>198</v>
      </c>
      <c r="G164" s="8" t="s">
        <v>193</v>
      </c>
      <c r="H164" s="9"/>
      <c r="I164" s="1" t="s">
        <v>309</v>
      </c>
      <c r="J164" s="1" t="s">
        <v>20</v>
      </c>
      <c r="K164" s="1">
        <v>1</v>
      </c>
      <c r="L164" s="1">
        <v>100</v>
      </c>
    </row>
    <row r="165" spans="1:12" ht="13">
      <c r="A165" s="7" t="s">
        <v>213</v>
      </c>
      <c r="B165" s="8" t="b">
        <v>0</v>
      </c>
      <c r="C165" s="8" t="s">
        <v>313</v>
      </c>
      <c r="D165" s="8" t="s">
        <v>190</v>
      </c>
      <c r="E165" s="8" t="s">
        <v>191</v>
      </c>
      <c r="F165" s="8" t="s">
        <v>198</v>
      </c>
      <c r="G165" s="8" t="s">
        <v>193</v>
      </c>
      <c r="H165" s="9"/>
      <c r="I165" s="1" t="s">
        <v>309</v>
      </c>
      <c r="J165" s="1" t="s">
        <v>20</v>
      </c>
      <c r="K165" s="1">
        <v>1</v>
      </c>
      <c r="L165" s="1">
        <v>100</v>
      </c>
    </row>
    <row r="166" spans="1:12" ht="13">
      <c r="A166" s="7" t="s">
        <v>214</v>
      </c>
      <c r="B166" s="8" t="b">
        <v>0</v>
      </c>
      <c r="C166" s="8" t="s">
        <v>313</v>
      </c>
      <c r="D166" s="8" t="s">
        <v>190</v>
      </c>
      <c r="E166" s="8" t="s">
        <v>191</v>
      </c>
      <c r="F166" s="8" t="s">
        <v>198</v>
      </c>
      <c r="G166" s="8" t="s">
        <v>193</v>
      </c>
      <c r="H166" s="9"/>
      <c r="I166" s="1" t="s">
        <v>309</v>
      </c>
      <c r="J166" s="1" t="s">
        <v>20</v>
      </c>
      <c r="K166" s="1">
        <v>1</v>
      </c>
      <c r="L166" s="1">
        <v>100</v>
      </c>
    </row>
    <row r="167" spans="1:12" ht="13">
      <c r="A167" s="7" t="s">
        <v>215</v>
      </c>
      <c r="B167" s="8" t="b">
        <v>0</v>
      </c>
      <c r="C167" s="8" t="s">
        <v>314</v>
      </c>
      <c r="D167" s="8" t="s">
        <v>190</v>
      </c>
      <c r="E167" s="8" t="s">
        <v>191</v>
      </c>
      <c r="F167" s="8" t="s">
        <v>198</v>
      </c>
      <c r="G167" s="8" t="s">
        <v>193</v>
      </c>
      <c r="H167" s="9"/>
      <c r="I167" s="1" t="s">
        <v>309</v>
      </c>
      <c r="J167" s="1" t="s">
        <v>20</v>
      </c>
      <c r="K167" s="1">
        <v>1</v>
      </c>
      <c r="L167" s="1">
        <v>100</v>
      </c>
    </row>
    <row r="168" spans="1:12" ht="13">
      <c r="A168" s="7" t="s">
        <v>216</v>
      </c>
      <c r="B168" s="8" t="b">
        <v>0</v>
      </c>
      <c r="C168" s="8" t="s">
        <v>314</v>
      </c>
      <c r="D168" s="8" t="s">
        <v>190</v>
      </c>
      <c r="E168" s="8" t="s">
        <v>191</v>
      </c>
      <c r="F168" s="8" t="s">
        <v>198</v>
      </c>
      <c r="G168" s="8" t="s">
        <v>193</v>
      </c>
      <c r="H168" s="9"/>
      <c r="I168" s="1" t="s">
        <v>309</v>
      </c>
      <c r="J168" s="1" t="s">
        <v>20</v>
      </c>
      <c r="K168" s="1">
        <v>1</v>
      </c>
      <c r="L168" s="1">
        <v>100</v>
      </c>
    </row>
    <row r="169" spans="1:12" ht="13">
      <c r="A169" s="7" t="s">
        <v>217</v>
      </c>
      <c r="B169" s="8" t="b">
        <v>0</v>
      </c>
      <c r="C169" s="8" t="s">
        <v>314</v>
      </c>
      <c r="D169" s="8" t="s">
        <v>190</v>
      </c>
      <c r="E169" s="8" t="s">
        <v>191</v>
      </c>
      <c r="F169" s="8" t="s">
        <v>198</v>
      </c>
      <c r="G169" s="8" t="s">
        <v>193</v>
      </c>
      <c r="H169" s="9"/>
      <c r="I169" s="1" t="s">
        <v>309</v>
      </c>
      <c r="J169" s="1" t="s">
        <v>20</v>
      </c>
      <c r="K169" s="1">
        <v>1</v>
      </c>
      <c r="L169" s="1">
        <v>100</v>
      </c>
    </row>
    <row r="170" spans="1:12" ht="13">
      <c r="A170" s="7" t="s">
        <v>218</v>
      </c>
      <c r="B170" s="8" t="b">
        <v>0</v>
      </c>
      <c r="C170" s="8" t="s">
        <v>315</v>
      </c>
      <c r="D170" s="8" t="s">
        <v>190</v>
      </c>
      <c r="E170" s="8" t="s">
        <v>191</v>
      </c>
      <c r="F170" s="8" t="s">
        <v>198</v>
      </c>
      <c r="G170" s="8" t="s">
        <v>193</v>
      </c>
      <c r="H170" s="9"/>
      <c r="I170" s="1" t="s">
        <v>309</v>
      </c>
      <c r="J170" s="1" t="s">
        <v>20</v>
      </c>
      <c r="K170" s="1">
        <v>1</v>
      </c>
      <c r="L170" s="1">
        <v>100</v>
      </c>
    </row>
    <row r="171" spans="1:12" ht="13">
      <c r="A171" s="7" t="s">
        <v>219</v>
      </c>
      <c r="B171" s="8" t="b">
        <v>0</v>
      </c>
      <c r="C171" s="8" t="s">
        <v>315</v>
      </c>
      <c r="D171" s="8" t="s">
        <v>190</v>
      </c>
      <c r="E171" s="8" t="s">
        <v>191</v>
      </c>
      <c r="F171" s="8" t="s">
        <v>198</v>
      </c>
      <c r="G171" s="8" t="s">
        <v>193</v>
      </c>
      <c r="H171" s="9"/>
      <c r="I171" s="1" t="s">
        <v>309</v>
      </c>
      <c r="J171" s="1" t="s">
        <v>20</v>
      </c>
      <c r="K171" s="1">
        <v>1</v>
      </c>
      <c r="L171" s="1">
        <v>100</v>
      </c>
    </row>
    <row r="172" spans="1:12" ht="13">
      <c r="A172" s="7" t="s">
        <v>220</v>
      </c>
      <c r="B172" s="8" t="b">
        <v>0</v>
      </c>
      <c r="C172" s="8" t="s">
        <v>315</v>
      </c>
      <c r="D172" s="8" t="s">
        <v>190</v>
      </c>
      <c r="E172" s="8" t="s">
        <v>191</v>
      </c>
      <c r="F172" s="8" t="s">
        <v>198</v>
      </c>
      <c r="G172" s="8" t="s">
        <v>193</v>
      </c>
      <c r="H172" s="9"/>
      <c r="I172" s="1" t="s">
        <v>309</v>
      </c>
      <c r="J172" s="1" t="s">
        <v>20</v>
      </c>
      <c r="K172" s="1">
        <v>1</v>
      </c>
      <c r="L172" s="1">
        <v>100</v>
      </c>
    </row>
    <row r="173" spans="1:12" ht="13">
      <c r="A173" s="7" t="s">
        <v>221</v>
      </c>
      <c r="B173" s="8" t="b">
        <v>0</v>
      </c>
      <c r="C173" s="8">
        <v>10</v>
      </c>
      <c r="D173" s="8" t="s">
        <v>190</v>
      </c>
      <c r="E173" s="8" t="s">
        <v>191</v>
      </c>
      <c r="F173" s="8" t="s">
        <v>209</v>
      </c>
      <c r="G173" s="8">
        <v>38.749629606227003</v>
      </c>
      <c r="H173" s="8">
        <v>10</v>
      </c>
      <c r="I173" s="1" t="s">
        <v>309</v>
      </c>
      <c r="K173" s="1">
        <v>1</v>
      </c>
      <c r="L173" s="1">
        <v>100</v>
      </c>
    </row>
    <row r="174" spans="1:12" ht="13">
      <c r="A174" s="7" t="s">
        <v>222</v>
      </c>
      <c r="B174" s="8" t="b">
        <v>0</v>
      </c>
      <c r="C174" s="8">
        <v>10</v>
      </c>
      <c r="D174" s="8" t="s">
        <v>190</v>
      </c>
      <c r="E174" s="8" t="s">
        <v>191</v>
      </c>
      <c r="F174" s="8" t="s">
        <v>209</v>
      </c>
      <c r="G174" s="8">
        <v>37.134230859964198</v>
      </c>
      <c r="H174" s="8">
        <v>10</v>
      </c>
      <c r="I174" s="1" t="s">
        <v>309</v>
      </c>
      <c r="K174" s="1">
        <v>1</v>
      </c>
      <c r="L174" s="1">
        <v>100</v>
      </c>
    </row>
    <row r="175" spans="1:12" ht="13">
      <c r="A175" s="7" t="s">
        <v>223</v>
      </c>
      <c r="B175" s="8" t="b">
        <v>1</v>
      </c>
      <c r="C175" s="8">
        <v>10</v>
      </c>
      <c r="D175" s="8" t="s">
        <v>190</v>
      </c>
      <c r="E175" s="8" t="s">
        <v>191</v>
      </c>
      <c r="F175" s="8" t="s">
        <v>209</v>
      </c>
      <c r="G175" s="8" t="s">
        <v>193</v>
      </c>
      <c r="H175" s="8">
        <v>10</v>
      </c>
      <c r="I175" s="1" t="s">
        <v>309</v>
      </c>
      <c r="K175" s="1">
        <v>1</v>
      </c>
      <c r="L175" s="1">
        <v>100</v>
      </c>
    </row>
    <row r="176" spans="1:12" ht="13">
      <c r="A176" s="7" t="s">
        <v>224</v>
      </c>
      <c r="B176" s="8" t="b">
        <v>0</v>
      </c>
      <c r="C176" s="8" t="s">
        <v>316</v>
      </c>
      <c r="D176" s="8" t="s">
        <v>190</v>
      </c>
      <c r="E176" s="8" t="s">
        <v>191</v>
      </c>
      <c r="F176" s="8" t="s">
        <v>198</v>
      </c>
      <c r="G176" s="8">
        <v>38.9117055530904</v>
      </c>
      <c r="H176" s="8">
        <v>1.82803543249488</v>
      </c>
      <c r="I176" s="1" t="s">
        <v>309</v>
      </c>
      <c r="J176" s="1" t="s">
        <v>20</v>
      </c>
      <c r="K176" s="1">
        <v>1</v>
      </c>
      <c r="L176" s="1">
        <v>100</v>
      </c>
    </row>
    <row r="177" spans="1:12" ht="13">
      <c r="A177" s="7" t="s">
        <v>225</v>
      </c>
      <c r="B177" s="8" t="b">
        <v>0</v>
      </c>
      <c r="C177" s="8" t="s">
        <v>316</v>
      </c>
      <c r="D177" s="8" t="s">
        <v>190</v>
      </c>
      <c r="E177" s="8" t="s">
        <v>191</v>
      </c>
      <c r="F177" s="8" t="s">
        <v>198</v>
      </c>
      <c r="G177" s="8" t="s">
        <v>193</v>
      </c>
      <c r="H177" s="9"/>
      <c r="I177" s="1" t="s">
        <v>309</v>
      </c>
      <c r="J177" s="1" t="s">
        <v>20</v>
      </c>
      <c r="K177" s="1">
        <v>1</v>
      </c>
      <c r="L177" s="1">
        <v>100</v>
      </c>
    </row>
    <row r="178" spans="1:12" ht="13">
      <c r="A178" s="7" t="s">
        <v>226</v>
      </c>
      <c r="B178" s="8" t="b">
        <v>0</v>
      </c>
      <c r="C178" s="8" t="s">
        <v>316</v>
      </c>
      <c r="D178" s="8" t="s">
        <v>190</v>
      </c>
      <c r="E178" s="8" t="s">
        <v>191</v>
      </c>
      <c r="F178" s="8" t="s">
        <v>198</v>
      </c>
      <c r="G178" s="8" t="s">
        <v>193</v>
      </c>
      <c r="H178" s="9"/>
      <c r="I178" s="1" t="s">
        <v>309</v>
      </c>
      <c r="J178" s="1" t="s">
        <v>20</v>
      </c>
      <c r="K178" s="1">
        <v>1</v>
      </c>
      <c r="L178" s="1">
        <v>100</v>
      </c>
    </row>
    <row r="179" spans="1:12" ht="13">
      <c r="A179" s="7" t="s">
        <v>227</v>
      </c>
      <c r="B179" s="8" t="b">
        <v>0</v>
      </c>
      <c r="C179" s="8" t="s">
        <v>317</v>
      </c>
      <c r="D179" s="8" t="s">
        <v>190</v>
      </c>
      <c r="E179" s="8" t="s">
        <v>191</v>
      </c>
      <c r="F179" s="8" t="s">
        <v>198</v>
      </c>
      <c r="G179" s="8" t="s">
        <v>193</v>
      </c>
      <c r="H179" s="9"/>
      <c r="I179" s="1" t="s">
        <v>309</v>
      </c>
      <c r="J179" s="1" t="s">
        <v>20</v>
      </c>
      <c r="K179" s="1">
        <v>1</v>
      </c>
      <c r="L179" s="1">
        <v>100</v>
      </c>
    </row>
    <row r="180" spans="1:12" ht="13">
      <c r="A180" s="7" t="s">
        <v>228</v>
      </c>
      <c r="B180" s="8" t="b">
        <v>0</v>
      </c>
      <c r="C180" s="8" t="s">
        <v>317</v>
      </c>
      <c r="D180" s="8" t="s">
        <v>190</v>
      </c>
      <c r="E180" s="8" t="s">
        <v>191</v>
      </c>
      <c r="F180" s="8" t="s">
        <v>198</v>
      </c>
      <c r="G180" s="8" t="s">
        <v>193</v>
      </c>
      <c r="H180" s="9"/>
      <c r="I180" s="1" t="s">
        <v>309</v>
      </c>
      <c r="J180" s="1" t="s">
        <v>20</v>
      </c>
      <c r="K180" s="1">
        <v>1</v>
      </c>
      <c r="L180" s="1">
        <v>100</v>
      </c>
    </row>
    <row r="181" spans="1:12" ht="13">
      <c r="A181" s="7" t="s">
        <v>229</v>
      </c>
      <c r="B181" s="8" t="b">
        <v>0</v>
      </c>
      <c r="C181" s="8" t="s">
        <v>317</v>
      </c>
      <c r="D181" s="8" t="s">
        <v>190</v>
      </c>
      <c r="E181" s="8" t="s">
        <v>191</v>
      </c>
      <c r="F181" s="8" t="s">
        <v>198</v>
      </c>
      <c r="G181" s="8" t="s">
        <v>193</v>
      </c>
      <c r="H181" s="9"/>
      <c r="I181" s="1" t="s">
        <v>309</v>
      </c>
      <c r="J181" s="1" t="s">
        <v>20</v>
      </c>
      <c r="K181" s="1">
        <v>1</v>
      </c>
      <c r="L181" s="1">
        <v>100</v>
      </c>
    </row>
    <row r="182" spans="1:12" ht="13">
      <c r="A182" s="7" t="s">
        <v>230</v>
      </c>
      <c r="B182" s="8" t="b">
        <v>0</v>
      </c>
      <c r="C182" s="8" t="s">
        <v>318</v>
      </c>
      <c r="D182" s="8" t="s">
        <v>190</v>
      </c>
      <c r="E182" s="8" t="s">
        <v>191</v>
      </c>
      <c r="F182" s="8" t="s">
        <v>198</v>
      </c>
      <c r="G182" s="8" t="s">
        <v>193</v>
      </c>
      <c r="H182" s="9"/>
      <c r="I182" s="1" t="s">
        <v>309</v>
      </c>
      <c r="J182" s="1" t="s">
        <v>20</v>
      </c>
      <c r="K182" s="1">
        <v>1</v>
      </c>
      <c r="L182" s="1">
        <v>100</v>
      </c>
    </row>
    <row r="183" spans="1:12" ht="13">
      <c r="A183" s="7" t="s">
        <v>231</v>
      </c>
      <c r="B183" s="8" t="b">
        <v>0</v>
      </c>
      <c r="C183" s="8" t="s">
        <v>318</v>
      </c>
      <c r="D183" s="8" t="s">
        <v>190</v>
      </c>
      <c r="E183" s="8" t="s">
        <v>191</v>
      </c>
      <c r="F183" s="8" t="s">
        <v>198</v>
      </c>
      <c r="G183" s="8" t="s">
        <v>193</v>
      </c>
      <c r="H183" s="9"/>
      <c r="I183" s="1" t="s">
        <v>309</v>
      </c>
      <c r="J183" s="1" t="s">
        <v>20</v>
      </c>
      <c r="K183" s="1">
        <v>1</v>
      </c>
      <c r="L183" s="1">
        <v>100</v>
      </c>
    </row>
    <row r="184" spans="1:12" ht="13">
      <c r="A184" s="7" t="s">
        <v>232</v>
      </c>
      <c r="B184" s="8" t="b">
        <v>0</v>
      </c>
      <c r="C184" s="8" t="s">
        <v>318</v>
      </c>
      <c r="D184" s="8" t="s">
        <v>190</v>
      </c>
      <c r="E184" s="8" t="s">
        <v>191</v>
      </c>
      <c r="F184" s="8" t="s">
        <v>198</v>
      </c>
      <c r="G184" s="8" t="s">
        <v>193</v>
      </c>
      <c r="H184" s="9"/>
      <c r="I184" s="1" t="s">
        <v>309</v>
      </c>
      <c r="J184" s="1" t="s">
        <v>20</v>
      </c>
      <c r="K184" s="1">
        <v>1</v>
      </c>
      <c r="L184" s="1">
        <v>100</v>
      </c>
    </row>
    <row r="185" spans="1:12" ht="13">
      <c r="A185" s="7" t="s">
        <v>233</v>
      </c>
      <c r="B185" s="8" t="b">
        <v>0</v>
      </c>
      <c r="C185" s="10">
        <v>100</v>
      </c>
      <c r="D185" s="8" t="s">
        <v>190</v>
      </c>
      <c r="E185" s="8" t="s">
        <v>191</v>
      </c>
      <c r="F185" s="8" t="s">
        <v>209</v>
      </c>
      <c r="G185" s="8">
        <v>33.437157932077803</v>
      </c>
      <c r="H185" s="8">
        <v>100</v>
      </c>
      <c r="I185" s="1" t="s">
        <v>309</v>
      </c>
      <c r="K185" s="1">
        <v>1</v>
      </c>
      <c r="L185" s="1">
        <v>100</v>
      </c>
    </row>
    <row r="186" spans="1:12" ht="13">
      <c r="A186" s="7" t="s">
        <v>234</v>
      </c>
      <c r="B186" s="8" t="b">
        <v>0</v>
      </c>
      <c r="C186" s="10">
        <v>100</v>
      </c>
      <c r="D186" s="8" t="s">
        <v>190</v>
      </c>
      <c r="E186" s="8" t="s">
        <v>191</v>
      </c>
      <c r="F186" s="8" t="s">
        <v>209</v>
      </c>
      <c r="G186" s="8">
        <v>33.1521491003734</v>
      </c>
      <c r="H186" s="8">
        <v>100</v>
      </c>
      <c r="I186" s="1" t="s">
        <v>309</v>
      </c>
      <c r="K186" s="1">
        <v>1</v>
      </c>
      <c r="L186" s="1">
        <v>100</v>
      </c>
    </row>
    <row r="187" spans="1:12" ht="13">
      <c r="A187" s="7" t="s">
        <v>235</v>
      </c>
      <c r="B187" s="8" t="b">
        <v>0</v>
      </c>
      <c r="C187" s="10">
        <v>100</v>
      </c>
      <c r="D187" s="8" t="s">
        <v>190</v>
      </c>
      <c r="E187" s="8" t="s">
        <v>191</v>
      </c>
      <c r="F187" s="8" t="s">
        <v>209</v>
      </c>
      <c r="G187" s="8">
        <v>33.517161664142897</v>
      </c>
      <c r="H187" s="8">
        <v>100</v>
      </c>
      <c r="I187" s="1" t="s">
        <v>309</v>
      </c>
      <c r="K187" s="1">
        <v>1</v>
      </c>
      <c r="L187" s="1">
        <v>100</v>
      </c>
    </row>
    <row r="188" spans="1:12" ht="13">
      <c r="A188" s="7" t="s">
        <v>236</v>
      </c>
      <c r="B188" s="8" t="b">
        <v>0</v>
      </c>
      <c r="C188" s="8" t="s">
        <v>319</v>
      </c>
      <c r="D188" s="8" t="s">
        <v>190</v>
      </c>
      <c r="E188" s="8" t="s">
        <v>191</v>
      </c>
      <c r="F188" s="8" t="s">
        <v>198</v>
      </c>
      <c r="G188" s="8" t="s">
        <v>193</v>
      </c>
      <c r="H188" s="9"/>
      <c r="I188" s="1" t="s">
        <v>309</v>
      </c>
      <c r="J188" s="1" t="s">
        <v>20</v>
      </c>
      <c r="K188" s="1">
        <v>1</v>
      </c>
      <c r="L188" s="1">
        <v>100</v>
      </c>
    </row>
    <row r="189" spans="1:12" ht="13">
      <c r="A189" s="7" t="s">
        <v>237</v>
      </c>
      <c r="B189" s="8" t="b">
        <v>0</v>
      </c>
      <c r="C189" s="8" t="s">
        <v>319</v>
      </c>
      <c r="D189" s="8" t="s">
        <v>190</v>
      </c>
      <c r="E189" s="8" t="s">
        <v>191</v>
      </c>
      <c r="F189" s="8" t="s">
        <v>198</v>
      </c>
      <c r="G189" s="8" t="s">
        <v>193</v>
      </c>
      <c r="H189" s="9"/>
      <c r="I189" s="1" t="s">
        <v>309</v>
      </c>
      <c r="J189" s="1" t="s">
        <v>20</v>
      </c>
      <c r="K189" s="1">
        <v>1</v>
      </c>
      <c r="L189" s="1">
        <v>100</v>
      </c>
    </row>
    <row r="190" spans="1:12" ht="13">
      <c r="A190" s="7" t="s">
        <v>238</v>
      </c>
      <c r="B190" s="8" t="b">
        <v>0</v>
      </c>
      <c r="C190" s="8" t="s">
        <v>319</v>
      </c>
      <c r="D190" s="8" t="s">
        <v>190</v>
      </c>
      <c r="E190" s="8" t="s">
        <v>191</v>
      </c>
      <c r="F190" s="8" t="s">
        <v>198</v>
      </c>
      <c r="G190" s="8" t="s">
        <v>193</v>
      </c>
      <c r="H190" s="9"/>
      <c r="I190" s="1" t="s">
        <v>309</v>
      </c>
      <c r="J190" s="1" t="s">
        <v>20</v>
      </c>
      <c r="K190" s="1">
        <v>1</v>
      </c>
      <c r="L190" s="1">
        <v>100</v>
      </c>
    </row>
    <row r="191" spans="1:12" ht="13">
      <c r="A191" s="7" t="s">
        <v>239</v>
      </c>
      <c r="B191" s="8" t="b">
        <v>0</v>
      </c>
      <c r="C191" s="8" t="s">
        <v>320</v>
      </c>
      <c r="D191" s="8" t="s">
        <v>190</v>
      </c>
      <c r="E191" s="8" t="s">
        <v>191</v>
      </c>
      <c r="F191" s="8" t="s">
        <v>198</v>
      </c>
      <c r="G191" s="8" t="s">
        <v>193</v>
      </c>
      <c r="H191" s="9"/>
      <c r="I191" s="1" t="s">
        <v>309</v>
      </c>
      <c r="J191" s="1" t="s">
        <v>20</v>
      </c>
      <c r="K191" s="1">
        <v>1</v>
      </c>
      <c r="L191" s="1">
        <v>100</v>
      </c>
    </row>
    <row r="192" spans="1:12" ht="13">
      <c r="A192" s="7" t="s">
        <v>240</v>
      </c>
      <c r="B192" s="8" t="b">
        <v>0</v>
      </c>
      <c r="C192" s="8" t="s">
        <v>320</v>
      </c>
      <c r="D192" s="8" t="s">
        <v>190</v>
      </c>
      <c r="E192" s="8" t="s">
        <v>191</v>
      </c>
      <c r="F192" s="8" t="s">
        <v>198</v>
      </c>
      <c r="G192" s="8" t="s">
        <v>193</v>
      </c>
      <c r="H192" s="9"/>
      <c r="I192" s="1" t="s">
        <v>309</v>
      </c>
      <c r="J192" s="1" t="s">
        <v>20</v>
      </c>
      <c r="K192" s="1">
        <v>1</v>
      </c>
      <c r="L192" s="1">
        <v>100</v>
      </c>
    </row>
    <row r="193" spans="1:12" ht="13">
      <c r="A193" s="7" t="s">
        <v>241</v>
      </c>
      <c r="B193" s="8" t="b">
        <v>0</v>
      </c>
      <c r="C193" s="8" t="s">
        <v>320</v>
      </c>
      <c r="D193" s="8" t="s">
        <v>190</v>
      </c>
      <c r="E193" s="8" t="s">
        <v>191</v>
      </c>
      <c r="F193" s="8" t="s">
        <v>198</v>
      </c>
      <c r="G193" s="8" t="s">
        <v>193</v>
      </c>
      <c r="H193" s="9"/>
      <c r="I193" s="1" t="s">
        <v>309</v>
      </c>
      <c r="J193" s="1" t="s">
        <v>20</v>
      </c>
      <c r="K193" s="1">
        <v>1</v>
      </c>
      <c r="L193" s="1">
        <v>100</v>
      </c>
    </row>
    <row r="194" spans="1:12" ht="13">
      <c r="A194" s="7" t="s">
        <v>242</v>
      </c>
      <c r="B194" s="8" t="b">
        <v>0</v>
      </c>
      <c r="C194" s="8" t="s">
        <v>321</v>
      </c>
      <c r="D194" s="8" t="s">
        <v>190</v>
      </c>
      <c r="E194" s="8" t="s">
        <v>191</v>
      </c>
      <c r="F194" s="8" t="s">
        <v>198</v>
      </c>
      <c r="G194" s="8" t="s">
        <v>193</v>
      </c>
      <c r="H194" s="9"/>
      <c r="I194" s="1" t="s">
        <v>309</v>
      </c>
      <c r="J194" s="1" t="s">
        <v>20</v>
      </c>
      <c r="K194" s="1">
        <v>1</v>
      </c>
      <c r="L194" s="1">
        <v>100</v>
      </c>
    </row>
    <row r="195" spans="1:12" ht="13">
      <c r="A195" s="7" t="s">
        <v>243</v>
      </c>
      <c r="B195" s="8" t="b">
        <v>0</v>
      </c>
      <c r="C195" s="8" t="s">
        <v>321</v>
      </c>
      <c r="D195" s="8" t="s">
        <v>190</v>
      </c>
      <c r="E195" s="8" t="s">
        <v>191</v>
      </c>
      <c r="F195" s="8" t="s">
        <v>198</v>
      </c>
      <c r="G195" s="8" t="s">
        <v>193</v>
      </c>
      <c r="H195" s="9"/>
      <c r="I195" s="1" t="s">
        <v>309</v>
      </c>
      <c r="J195" s="1" t="s">
        <v>20</v>
      </c>
      <c r="K195" s="1">
        <v>1</v>
      </c>
      <c r="L195" s="1">
        <v>100</v>
      </c>
    </row>
    <row r="196" spans="1:12" ht="13">
      <c r="A196" s="7" t="s">
        <v>244</v>
      </c>
      <c r="B196" s="8" t="b">
        <v>0</v>
      </c>
      <c r="C196" s="8" t="s">
        <v>321</v>
      </c>
      <c r="D196" s="8" t="s">
        <v>190</v>
      </c>
      <c r="E196" s="8" t="s">
        <v>191</v>
      </c>
      <c r="F196" s="8" t="s">
        <v>198</v>
      </c>
      <c r="G196" s="8" t="s">
        <v>193</v>
      </c>
      <c r="H196" s="9"/>
      <c r="I196" s="1" t="s">
        <v>309</v>
      </c>
      <c r="J196" s="1" t="s">
        <v>20</v>
      </c>
      <c r="K196" s="1">
        <v>1</v>
      </c>
      <c r="L196" s="1">
        <v>100</v>
      </c>
    </row>
    <row r="197" spans="1:12" ht="13">
      <c r="A197" s="7" t="s">
        <v>245</v>
      </c>
      <c r="B197" s="8" t="b">
        <v>0</v>
      </c>
      <c r="C197" s="10">
        <v>1000</v>
      </c>
      <c r="D197" s="8" t="s">
        <v>190</v>
      </c>
      <c r="E197" s="8" t="s">
        <v>191</v>
      </c>
      <c r="F197" s="8" t="s">
        <v>209</v>
      </c>
      <c r="G197" s="8">
        <v>30.157205482052699</v>
      </c>
      <c r="H197" s="8">
        <v>1000</v>
      </c>
      <c r="I197" s="1" t="s">
        <v>309</v>
      </c>
      <c r="K197" s="1">
        <v>1</v>
      </c>
      <c r="L197" s="1">
        <v>100</v>
      </c>
    </row>
    <row r="198" spans="1:12" ht="13">
      <c r="A198" s="7" t="s">
        <v>246</v>
      </c>
      <c r="B198" s="8" t="b">
        <v>0</v>
      </c>
      <c r="C198" s="10">
        <v>1000</v>
      </c>
      <c r="D198" s="8" t="s">
        <v>190</v>
      </c>
      <c r="E198" s="8" t="s">
        <v>191</v>
      </c>
      <c r="F198" s="8" t="s">
        <v>209</v>
      </c>
      <c r="G198" s="8">
        <v>29.534671884277198</v>
      </c>
      <c r="H198" s="8">
        <v>1000</v>
      </c>
      <c r="I198" s="1" t="s">
        <v>309</v>
      </c>
      <c r="K198" s="1">
        <v>1</v>
      </c>
      <c r="L198" s="1">
        <v>100</v>
      </c>
    </row>
    <row r="199" spans="1:12" ht="13">
      <c r="A199" s="7" t="s">
        <v>247</v>
      </c>
      <c r="B199" s="8" t="b">
        <v>0</v>
      </c>
      <c r="C199" s="10">
        <v>1000</v>
      </c>
      <c r="D199" s="8" t="s">
        <v>190</v>
      </c>
      <c r="E199" s="8" t="s">
        <v>191</v>
      </c>
      <c r="F199" s="8" t="s">
        <v>209</v>
      </c>
      <c r="G199" s="8">
        <v>29.966925891958098</v>
      </c>
      <c r="H199" s="8">
        <v>1000</v>
      </c>
      <c r="I199" s="1" t="s">
        <v>309</v>
      </c>
      <c r="K199" s="1">
        <v>1</v>
      </c>
      <c r="L199" s="1">
        <v>100</v>
      </c>
    </row>
    <row r="200" spans="1:12" ht="13">
      <c r="A200" s="7" t="s">
        <v>248</v>
      </c>
      <c r="B200" s="8" t="b">
        <v>0</v>
      </c>
      <c r="C200" s="8" t="s">
        <v>322</v>
      </c>
      <c r="D200" s="8" t="s">
        <v>190</v>
      </c>
      <c r="E200" s="8" t="s">
        <v>191</v>
      </c>
      <c r="F200" s="8" t="s">
        <v>198</v>
      </c>
      <c r="G200" s="8" t="s">
        <v>193</v>
      </c>
      <c r="H200" s="9"/>
      <c r="I200" s="1" t="s">
        <v>309</v>
      </c>
      <c r="J200" s="1" t="s">
        <v>20</v>
      </c>
      <c r="K200" s="1">
        <v>1</v>
      </c>
      <c r="L200" s="1">
        <v>100</v>
      </c>
    </row>
    <row r="201" spans="1:12" ht="13">
      <c r="A201" s="7" t="s">
        <v>249</v>
      </c>
      <c r="B201" s="8" t="b">
        <v>0</v>
      </c>
      <c r="C201" s="8" t="s">
        <v>322</v>
      </c>
      <c r="D201" s="8" t="s">
        <v>190</v>
      </c>
      <c r="E201" s="8" t="s">
        <v>191</v>
      </c>
      <c r="F201" s="8" t="s">
        <v>198</v>
      </c>
      <c r="G201" s="8" t="s">
        <v>193</v>
      </c>
      <c r="H201" s="9"/>
      <c r="I201" s="1" t="s">
        <v>309</v>
      </c>
      <c r="J201" s="1" t="s">
        <v>20</v>
      </c>
      <c r="K201" s="1">
        <v>1</v>
      </c>
      <c r="L201" s="1">
        <v>100</v>
      </c>
    </row>
    <row r="202" spans="1:12" ht="13">
      <c r="A202" s="7" t="s">
        <v>250</v>
      </c>
      <c r="B202" s="8" t="b">
        <v>0</v>
      </c>
      <c r="C202" s="8" t="s">
        <v>322</v>
      </c>
      <c r="D202" s="8" t="s">
        <v>190</v>
      </c>
      <c r="E202" s="8" t="s">
        <v>191</v>
      </c>
      <c r="F202" s="8" t="s">
        <v>198</v>
      </c>
      <c r="G202" s="8" t="s">
        <v>193</v>
      </c>
      <c r="H202" s="9"/>
      <c r="I202" s="1" t="s">
        <v>309</v>
      </c>
      <c r="J202" s="1" t="s">
        <v>20</v>
      </c>
      <c r="K202" s="1">
        <v>1</v>
      </c>
      <c r="L202" s="1">
        <v>100</v>
      </c>
    </row>
    <row r="203" spans="1:12" ht="13">
      <c r="A203" s="7" t="s">
        <v>251</v>
      </c>
      <c r="B203" s="8" t="b">
        <v>0</v>
      </c>
      <c r="C203" s="8" t="s">
        <v>323</v>
      </c>
      <c r="D203" s="8" t="s">
        <v>190</v>
      </c>
      <c r="E203" s="8" t="s">
        <v>191</v>
      </c>
      <c r="F203" s="8" t="s">
        <v>198</v>
      </c>
      <c r="G203" s="8" t="s">
        <v>193</v>
      </c>
      <c r="H203" s="9"/>
      <c r="I203" s="1" t="s">
        <v>309</v>
      </c>
      <c r="J203" s="1" t="s">
        <v>20</v>
      </c>
      <c r="K203" s="1">
        <v>1</v>
      </c>
      <c r="L203" s="1">
        <v>100</v>
      </c>
    </row>
    <row r="204" spans="1:12" ht="13">
      <c r="A204" s="7" t="s">
        <v>252</v>
      </c>
      <c r="B204" s="8" t="b">
        <v>0</v>
      </c>
      <c r="C204" s="8" t="s">
        <v>323</v>
      </c>
      <c r="D204" s="8" t="s">
        <v>190</v>
      </c>
      <c r="E204" s="8" t="s">
        <v>191</v>
      </c>
      <c r="F204" s="8" t="s">
        <v>198</v>
      </c>
      <c r="G204" s="8" t="s">
        <v>193</v>
      </c>
      <c r="H204" s="9"/>
      <c r="I204" s="1" t="s">
        <v>309</v>
      </c>
      <c r="J204" s="1" t="s">
        <v>20</v>
      </c>
      <c r="K204" s="1">
        <v>1</v>
      </c>
      <c r="L204" s="1">
        <v>100</v>
      </c>
    </row>
    <row r="205" spans="1:12" ht="13">
      <c r="A205" s="7" t="s">
        <v>253</v>
      </c>
      <c r="B205" s="8" t="b">
        <v>0</v>
      </c>
      <c r="C205" s="8" t="s">
        <v>323</v>
      </c>
      <c r="D205" s="8" t="s">
        <v>190</v>
      </c>
      <c r="E205" s="8" t="s">
        <v>191</v>
      </c>
      <c r="F205" s="8" t="s">
        <v>198</v>
      </c>
      <c r="G205" s="8" t="s">
        <v>193</v>
      </c>
      <c r="H205" s="9"/>
      <c r="I205" s="1" t="s">
        <v>309</v>
      </c>
      <c r="J205" s="1" t="s">
        <v>20</v>
      </c>
      <c r="K205" s="1">
        <v>1</v>
      </c>
      <c r="L205" s="1">
        <v>100</v>
      </c>
    </row>
    <row r="206" spans="1:12" ht="13">
      <c r="A206" s="7" t="s">
        <v>254</v>
      </c>
      <c r="B206" s="8" t="b">
        <v>0</v>
      </c>
      <c r="C206" s="8" t="s">
        <v>324</v>
      </c>
      <c r="D206" s="8" t="s">
        <v>190</v>
      </c>
      <c r="E206" s="8" t="s">
        <v>191</v>
      </c>
      <c r="F206" s="8" t="s">
        <v>198</v>
      </c>
      <c r="G206" s="8" t="s">
        <v>193</v>
      </c>
      <c r="H206" s="9"/>
      <c r="I206" s="1" t="s">
        <v>309</v>
      </c>
      <c r="J206" s="1" t="s">
        <v>20</v>
      </c>
      <c r="K206" s="1">
        <v>1</v>
      </c>
      <c r="L206" s="1">
        <v>100</v>
      </c>
    </row>
    <row r="207" spans="1:12" ht="13">
      <c r="A207" s="7" t="s">
        <v>255</v>
      </c>
      <c r="B207" s="8" t="b">
        <v>0</v>
      </c>
      <c r="C207" s="8" t="s">
        <v>324</v>
      </c>
      <c r="D207" s="8" t="s">
        <v>190</v>
      </c>
      <c r="E207" s="8" t="s">
        <v>191</v>
      </c>
      <c r="F207" s="8" t="s">
        <v>198</v>
      </c>
      <c r="G207" s="8" t="s">
        <v>193</v>
      </c>
      <c r="H207" s="9"/>
      <c r="I207" s="1" t="s">
        <v>309</v>
      </c>
      <c r="J207" s="1" t="s">
        <v>20</v>
      </c>
      <c r="K207" s="1">
        <v>1</v>
      </c>
      <c r="L207" s="1">
        <v>100</v>
      </c>
    </row>
    <row r="208" spans="1:12" ht="13">
      <c r="A208" s="7" t="s">
        <v>256</v>
      </c>
      <c r="B208" s="8" t="b">
        <v>0</v>
      </c>
      <c r="C208" s="8" t="s">
        <v>324</v>
      </c>
      <c r="D208" s="8" t="s">
        <v>190</v>
      </c>
      <c r="E208" s="8" t="s">
        <v>191</v>
      </c>
      <c r="F208" s="8" t="s">
        <v>198</v>
      </c>
      <c r="G208" s="8" t="s">
        <v>193</v>
      </c>
      <c r="H208" s="9"/>
      <c r="I208" s="1" t="s">
        <v>309</v>
      </c>
      <c r="J208" s="1" t="s">
        <v>20</v>
      </c>
      <c r="K208" s="1">
        <v>1</v>
      </c>
      <c r="L208" s="1">
        <v>100</v>
      </c>
    </row>
    <row r="209" spans="1:12" ht="13">
      <c r="A209" s="7" t="s">
        <v>257</v>
      </c>
      <c r="B209" s="8" t="b">
        <v>0</v>
      </c>
      <c r="C209" s="10">
        <v>10000</v>
      </c>
      <c r="D209" s="8" t="s">
        <v>190</v>
      </c>
      <c r="E209" s="8" t="s">
        <v>191</v>
      </c>
      <c r="F209" s="8" t="s">
        <v>209</v>
      </c>
      <c r="G209" s="8">
        <v>26.474386151074601</v>
      </c>
      <c r="H209" s="8">
        <v>10000</v>
      </c>
      <c r="I209" s="1" t="s">
        <v>309</v>
      </c>
      <c r="K209" s="1">
        <v>1</v>
      </c>
      <c r="L209" s="1">
        <v>100</v>
      </c>
    </row>
    <row r="210" spans="1:12" ht="13">
      <c r="A210" s="7" t="s">
        <v>258</v>
      </c>
      <c r="B210" s="8" t="b">
        <v>0</v>
      </c>
      <c r="C210" s="10">
        <v>10000</v>
      </c>
      <c r="D210" s="8" t="s">
        <v>190</v>
      </c>
      <c r="E210" s="8" t="s">
        <v>191</v>
      </c>
      <c r="F210" s="8" t="s">
        <v>209</v>
      </c>
      <c r="G210" s="8">
        <v>25.819802777068698</v>
      </c>
      <c r="H210" s="8">
        <v>10000</v>
      </c>
      <c r="I210" s="1" t="s">
        <v>309</v>
      </c>
      <c r="K210" s="1">
        <v>1</v>
      </c>
      <c r="L210" s="1">
        <v>100</v>
      </c>
    </row>
    <row r="211" spans="1:12" ht="13">
      <c r="A211" s="7" t="s">
        <v>259</v>
      </c>
      <c r="B211" s="8" t="b">
        <v>0</v>
      </c>
      <c r="C211" s="10">
        <v>10000</v>
      </c>
      <c r="D211" s="8" t="s">
        <v>190</v>
      </c>
      <c r="E211" s="8" t="s">
        <v>191</v>
      </c>
      <c r="F211" s="8" t="s">
        <v>209</v>
      </c>
      <c r="G211" s="8">
        <v>26.312692023387299</v>
      </c>
      <c r="H211" s="8">
        <v>10000</v>
      </c>
      <c r="I211" s="1" t="s">
        <v>309</v>
      </c>
      <c r="K211" s="1">
        <v>1</v>
      </c>
      <c r="L211" s="1">
        <v>100</v>
      </c>
    </row>
    <row r="212" spans="1:12" ht="13">
      <c r="A212" s="7" t="s">
        <v>260</v>
      </c>
      <c r="B212" s="8" t="b">
        <v>0</v>
      </c>
      <c r="C212" s="8" t="s">
        <v>325</v>
      </c>
      <c r="D212" s="8" t="s">
        <v>190</v>
      </c>
      <c r="E212" s="8" t="s">
        <v>191</v>
      </c>
      <c r="F212" s="8" t="s">
        <v>198</v>
      </c>
      <c r="G212" s="8" t="s">
        <v>193</v>
      </c>
      <c r="H212" s="9"/>
      <c r="I212" s="1" t="s">
        <v>309</v>
      </c>
      <c r="J212" s="1" t="s">
        <v>20</v>
      </c>
      <c r="K212" s="1">
        <v>1</v>
      </c>
      <c r="L212" s="1">
        <v>100</v>
      </c>
    </row>
    <row r="213" spans="1:12" ht="13">
      <c r="A213" s="7" t="s">
        <v>261</v>
      </c>
      <c r="B213" s="8" t="b">
        <v>0</v>
      </c>
      <c r="C213" s="8" t="s">
        <v>325</v>
      </c>
      <c r="D213" s="8" t="s">
        <v>190</v>
      </c>
      <c r="E213" s="8" t="s">
        <v>191</v>
      </c>
      <c r="F213" s="8" t="s">
        <v>198</v>
      </c>
      <c r="G213" s="8" t="s">
        <v>193</v>
      </c>
      <c r="H213" s="9"/>
      <c r="I213" s="1" t="s">
        <v>309</v>
      </c>
      <c r="J213" s="1" t="s">
        <v>20</v>
      </c>
      <c r="K213" s="1">
        <v>1</v>
      </c>
      <c r="L213" s="1">
        <v>100</v>
      </c>
    </row>
    <row r="214" spans="1:12" ht="13">
      <c r="A214" s="7" t="s">
        <v>262</v>
      </c>
      <c r="B214" s="8" t="b">
        <v>0</v>
      </c>
      <c r="C214" s="8" t="s">
        <v>325</v>
      </c>
      <c r="D214" s="8" t="s">
        <v>190</v>
      </c>
      <c r="E214" s="8" t="s">
        <v>191</v>
      </c>
      <c r="F214" s="8" t="s">
        <v>198</v>
      </c>
      <c r="G214" s="8" t="s">
        <v>193</v>
      </c>
      <c r="H214" s="9"/>
      <c r="I214" s="1" t="s">
        <v>309</v>
      </c>
      <c r="J214" s="1" t="s">
        <v>20</v>
      </c>
      <c r="K214" s="1">
        <v>1</v>
      </c>
      <c r="L214" s="1">
        <v>100</v>
      </c>
    </row>
    <row r="215" spans="1:12" ht="13">
      <c r="A215" s="7" t="s">
        <v>263</v>
      </c>
      <c r="B215" s="8" t="b">
        <v>0</v>
      </c>
      <c r="C215" s="8" t="s">
        <v>326</v>
      </c>
      <c r="D215" s="8" t="s">
        <v>190</v>
      </c>
      <c r="E215" s="8" t="s">
        <v>191</v>
      </c>
      <c r="F215" s="8" t="s">
        <v>198</v>
      </c>
      <c r="G215" s="8" t="s">
        <v>193</v>
      </c>
      <c r="H215" s="9"/>
      <c r="I215" s="1" t="s">
        <v>309</v>
      </c>
      <c r="J215" s="1" t="s">
        <v>20</v>
      </c>
      <c r="K215" s="1">
        <v>1</v>
      </c>
      <c r="L215" s="1">
        <v>100</v>
      </c>
    </row>
    <row r="216" spans="1:12" ht="13">
      <c r="A216" s="7" t="s">
        <v>264</v>
      </c>
      <c r="B216" s="8" t="b">
        <v>0</v>
      </c>
      <c r="C216" s="8" t="s">
        <v>326</v>
      </c>
      <c r="D216" s="8" t="s">
        <v>190</v>
      </c>
      <c r="E216" s="8" t="s">
        <v>191</v>
      </c>
      <c r="F216" s="8" t="s">
        <v>198</v>
      </c>
      <c r="G216" s="8" t="s">
        <v>193</v>
      </c>
      <c r="H216" s="9"/>
      <c r="I216" s="1" t="s">
        <v>309</v>
      </c>
      <c r="J216" s="1" t="s">
        <v>20</v>
      </c>
      <c r="K216" s="1">
        <v>1</v>
      </c>
      <c r="L216" s="1">
        <v>100</v>
      </c>
    </row>
    <row r="217" spans="1:12" ht="13">
      <c r="A217" s="7" t="s">
        <v>265</v>
      </c>
      <c r="B217" s="8" t="b">
        <v>0</v>
      </c>
      <c r="C217" s="8" t="s">
        <v>326</v>
      </c>
      <c r="D217" s="8" t="s">
        <v>190</v>
      </c>
      <c r="E217" s="8" t="s">
        <v>191</v>
      </c>
      <c r="F217" s="8" t="s">
        <v>198</v>
      </c>
      <c r="G217" s="8" t="s">
        <v>193</v>
      </c>
      <c r="H217" s="9"/>
      <c r="I217" s="1" t="s">
        <v>309</v>
      </c>
      <c r="J217" s="1" t="s">
        <v>20</v>
      </c>
      <c r="K217" s="1">
        <v>1</v>
      </c>
      <c r="L217" s="1">
        <v>100</v>
      </c>
    </row>
    <row r="218" spans="1:12" ht="13">
      <c r="A218" s="7" t="s">
        <v>266</v>
      </c>
      <c r="B218" s="8" t="b">
        <v>0</v>
      </c>
      <c r="C218" s="8" t="s">
        <v>327</v>
      </c>
      <c r="D218" s="8" t="s">
        <v>190</v>
      </c>
      <c r="E218" s="8" t="s">
        <v>191</v>
      </c>
      <c r="F218" s="8" t="s">
        <v>198</v>
      </c>
      <c r="G218" s="8" t="s">
        <v>193</v>
      </c>
      <c r="H218" s="9"/>
      <c r="I218" s="1" t="s">
        <v>309</v>
      </c>
      <c r="J218" s="1" t="s">
        <v>20</v>
      </c>
      <c r="K218" s="1">
        <v>1</v>
      </c>
      <c r="L218" s="1">
        <v>100</v>
      </c>
    </row>
    <row r="219" spans="1:12" ht="13">
      <c r="A219" s="7" t="s">
        <v>267</v>
      </c>
      <c r="B219" s="8" t="b">
        <v>0</v>
      </c>
      <c r="C219" s="8" t="s">
        <v>327</v>
      </c>
      <c r="D219" s="8" t="s">
        <v>190</v>
      </c>
      <c r="E219" s="8" t="s">
        <v>191</v>
      </c>
      <c r="F219" s="8" t="s">
        <v>198</v>
      </c>
      <c r="G219" s="8" t="s">
        <v>193</v>
      </c>
      <c r="H219" s="9"/>
      <c r="I219" s="1" t="s">
        <v>309</v>
      </c>
      <c r="J219" s="1" t="s">
        <v>20</v>
      </c>
      <c r="K219" s="1">
        <v>1</v>
      </c>
      <c r="L219" s="1">
        <v>100</v>
      </c>
    </row>
    <row r="220" spans="1:12" ht="13">
      <c r="A220" s="7" t="s">
        <v>268</v>
      </c>
      <c r="B220" s="8" t="b">
        <v>0</v>
      </c>
      <c r="C220" s="8" t="s">
        <v>327</v>
      </c>
      <c r="D220" s="8" t="s">
        <v>190</v>
      </c>
      <c r="E220" s="8" t="s">
        <v>191</v>
      </c>
      <c r="F220" s="8" t="s">
        <v>198</v>
      </c>
      <c r="G220" s="8" t="s">
        <v>193</v>
      </c>
      <c r="H220" s="9"/>
      <c r="I220" s="1" t="s">
        <v>309</v>
      </c>
      <c r="J220" s="1" t="s">
        <v>20</v>
      </c>
      <c r="K220" s="1">
        <v>1</v>
      </c>
      <c r="L220" s="1">
        <v>100</v>
      </c>
    </row>
    <row r="221" spans="1:12" ht="13">
      <c r="A221" s="7" t="s">
        <v>269</v>
      </c>
      <c r="B221" s="8" t="b">
        <v>0</v>
      </c>
      <c r="C221" s="10">
        <v>100000</v>
      </c>
      <c r="D221" s="8" t="s">
        <v>190</v>
      </c>
      <c r="E221" s="8" t="s">
        <v>191</v>
      </c>
      <c r="F221" s="8" t="s">
        <v>209</v>
      </c>
      <c r="G221" s="8">
        <v>24.877925672031299</v>
      </c>
      <c r="H221" s="8">
        <v>100000</v>
      </c>
      <c r="I221" s="1" t="s">
        <v>309</v>
      </c>
      <c r="K221" s="1">
        <v>1</v>
      </c>
      <c r="L221" s="1">
        <v>100</v>
      </c>
    </row>
    <row r="222" spans="1:12" ht="13">
      <c r="A222" s="7" t="s">
        <v>270</v>
      </c>
      <c r="B222" s="8" t="b">
        <v>0</v>
      </c>
      <c r="C222" s="10">
        <v>100000</v>
      </c>
      <c r="D222" s="8" t="s">
        <v>190</v>
      </c>
      <c r="E222" s="8" t="s">
        <v>191</v>
      </c>
      <c r="F222" s="8" t="s">
        <v>209</v>
      </c>
      <c r="G222" s="8">
        <v>24.376342099202201</v>
      </c>
      <c r="H222" s="8">
        <v>100000</v>
      </c>
      <c r="I222" s="1" t="s">
        <v>309</v>
      </c>
      <c r="K222" s="1">
        <v>1</v>
      </c>
      <c r="L222" s="1">
        <v>100</v>
      </c>
    </row>
    <row r="223" spans="1:12" ht="13">
      <c r="A223" s="7" t="s">
        <v>271</v>
      </c>
      <c r="B223" s="8" t="b">
        <v>0</v>
      </c>
      <c r="C223" s="10">
        <v>100000</v>
      </c>
      <c r="D223" s="8" t="s">
        <v>190</v>
      </c>
      <c r="E223" s="8" t="s">
        <v>191</v>
      </c>
      <c r="F223" s="8" t="s">
        <v>209</v>
      </c>
      <c r="G223" s="8">
        <v>24.4872357584916</v>
      </c>
      <c r="H223" s="8">
        <v>100000</v>
      </c>
      <c r="I223" s="1" t="s">
        <v>309</v>
      </c>
      <c r="K223" s="1">
        <v>1</v>
      </c>
      <c r="L223" s="1">
        <v>100</v>
      </c>
    </row>
    <row r="224" spans="1:12" ht="13">
      <c r="A224" s="7" t="s">
        <v>272</v>
      </c>
      <c r="B224" s="8" t="b">
        <v>0</v>
      </c>
      <c r="C224" s="8" t="s">
        <v>328</v>
      </c>
      <c r="D224" s="8" t="s">
        <v>190</v>
      </c>
      <c r="E224" s="8" t="s">
        <v>191</v>
      </c>
      <c r="F224" s="8" t="s">
        <v>198</v>
      </c>
      <c r="G224" s="8" t="s">
        <v>193</v>
      </c>
      <c r="H224" s="9"/>
      <c r="I224" s="1" t="s">
        <v>309</v>
      </c>
      <c r="J224" s="1" t="s">
        <v>20</v>
      </c>
      <c r="K224" s="1">
        <v>1</v>
      </c>
      <c r="L224" s="1">
        <v>100</v>
      </c>
    </row>
    <row r="225" spans="1:12" ht="13">
      <c r="A225" s="7" t="s">
        <v>273</v>
      </c>
      <c r="B225" s="8" t="b">
        <v>0</v>
      </c>
      <c r="C225" s="8" t="s">
        <v>328</v>
      </c>
      <c r="D225" s="8" t="s">
        <v>190</v>
      </c>
      <c r="E225" s="8" t="s">
        <v>191</v>
      </c>
      <c r="F225" s="8" t="s">
        <v>198</v>
      </c>
      <c r="G225" s="8" t="s">
        <v>193</v>
      </c>
      <c r="H225" s="9"/>
      <c r="I225" s="1" t="s">
        <v>309</v>
      </c>
      <c r="J225" s="1" t="s">
        <v>20</v>
      </c>
      <c r="K225" s="1">
        <v>1</v>
      </c>
      <c r="L225" s="1">
        <v>100</v>
      </c>
    </row>
    <row r="226" spans="1:12" ht="13">
      <c r="A226" s="7" t="s">
        <v>274</v>
      </c>
      <c r="B226" s="8" t="b">
        <v>0</v>
      </c>
      <c r="C226" s="8" t="s">
        <v>328</v>
      </c>
      <c r="D226" s="8" t="s">
        <v>190</v>
      </c>
      <c r="E226" s="8" t="s">
        <v>191</v>
      </c>
      <c r="F226" s="8" t="s">
        <v>198</v>
      </c>
      <c r="G226" s="8" t="s">
        <v>193</v>
      </c>
      <c r="H226" s="9"/>
      <c r="I226" s="1" t="s">
        <v>309</v>
      </c>
      <c r="J226" s="1" t="s">
        <v>20</v>
      </c>
      <c r="K226" s="1">
        <v>1</v>
      </c>
      <c r="L226" s="1">
        <v>100</v>
      </c>
    </row>
    <row r="227" spans="1:12" ht="13">
      <c r="A227" s="7" t="s">
        <v>275</v>
      </c>
      <c r="B227" s="8" t="b">
        <v>0</v>
      </c>
      <c r="C227" s="8" t="s">
        <v>329</v>
      </c>
      <c r="D227" s="8" t="s">
        <v>190</v>
      </c>
      <c r="E227" s="8" t="s">
        <v>191</v>
      </c>
      <c r="F227" s="8" t="s">
        <v>198</v>
      </c>
      <c r="G227" s="8" t="s">
        <v>193</v>
      </c>
      <c r="H227" s="9"/>
      <c r="I227" s="1" t="s">
        <v>309</v>
      </c>
      <c r="J227" s="1" t="s">
        <v>20</v>
      </c>
      <c r="K227" s="1">
        <v>1</v>
      </c>
      <c r="L227" s="1">
        <v>100</v>
      </c>
    </row>
    <row r="228" spans="1:12" ht="13">
      <c r="A228" s="7" t="s">
        <v>277</v>
      </c>
      <c r="B228" s="8" t="b">
        <v>0</v>
      </c>
      <c r="C228" s="8" t="s">
        <v>329</v>
      </c>
      <c r="D228" s="8" t="s">
        <v>190</v>
      </c>
      <c r="E228" s="8" t="s">
        <v>191</v>
      </c>
      <c r="F228" s="8" t="s">
        <v>198</v>
      </c>
      <c r="G228" s="8" t="s">
        <v>193</v>
      </c>
      <c r="H228" s="9"/>
      <c r="I228" s="1" t="s">
        <v>309</v>
      </c>
      <c r="J228" s="1" t="s">
        <v>20</v>
      </c>
      <c r="K228" s="1">
        <v>1</v>
      </c>
      <c r="L228" s="1">
        <v>100</v>
      </c>
    </row>
    <row r="229" spans="1:12" ht="13">
      <c r="A229" s="7" t="s">
        <v>278</v>
      </c>
      <c r="B229" s="8" t="b">
        <v>0</v>
      </c>
      <c r="C229" s="8" t="s">
        <v>329</v>
      </c>
      <c r="D229" s="8" t="s">
        <v>190</v>
      </c>
      <c r="E229" s="8" t="s">
        <v>191</v>
      </c>
      <c r="F229" s="8" t="s">
        <v>198</v>
      </c>
      <c r="G229" s="8" t="s">
        <v>193</v>
      </c>
      <c r="H229" s="9"/>
      <c r="I229" s="1" t="s">
        <v>309</v>
      </c>
      <c r="J229" s="1" t="s">
        <v>20</v>
      </c>
      <c r="K229" s="1">
        <v>1</v>
      </c>
      <c r="L229" s="1">
        <v>100</v>
      </c>
    </row>
    <row r="230" spans="1:12" ht="13">
      <c r="A230" s="7" t="s">
        <v>279</v>
      </c>
      <c r="B230" s="8" t="b">
        <v>0</v>
      </c>
      <c r="C230" s="8" t="s">
        <v>330</v>
      </c>
      <c r="D230" s="8" t="s">
        <v>190</v>
      </c>
      <c r="E230" s="8" t="s">
        <v>191</v>
      </c>
      <c r="F230" s="8" t="s">
        <v>198</v>
      </c>
      <c r="G230" s="8" t="s">
        <v>193</v>
      </c>
      <c r="H230" s="9"/>
      <c r="I230" s="1" t="s">
        <v>309</v>
      </c>
      <c r="J230" s="1" t="s">
        <v>20</v>
      </c>
      <c r="K230" s="1">
        <v>1</v>
      </c>
      <c r="L230" s="1">
        <v>100</v>
      </c>
    </row>
    <row r="231" spans="1:12" ht="13">
      <c r="A231" s="7" t="s">
        <v>280</v>
      </c>
      <c r="B231" s="8" t="b">
        <v>0</v>
      </c>
      <c r="C231" s="8" t="s">
        <v>330</v>
      </c>
      <c r="D231" s="8" t="s">
        <v>190</v>
      </c>
      <c r="E231" s="8" t="s">
        <v>191</v>
      </c>
      <c r="F231" s="8" t="s">
        <v>198</v>
      </c>
      <c r="G231" s="8" t="s">
        <v>193</v>
      </c>
      <c r="H231" s="9"/>
      <c r="I231" s="1" t="s">
        <v>309</v>
      </c>
      <c r="J231" s="1" t="s">
        <v>20</v>
      </c>
      <c r="K231" s="1">
        <v>1</v>
      </c>
      <c r="L231" s="1">
        <v>100</v>
      </c>
    </row>
    <row r="232" spans="1:12" ht="13">
      <c r="A232" s="7" t="s">
        <v>281</v>
      </c>
      <c r="B232" s="8" t="b">
        <v>0</v>
      </c>
      <c r="C232" s="8" t="s">
        <v>330</v>
      </c>
      <c r="D232" s="8" t="s">
        <v>190</v>
      </c>
      <c r="E232" s="8" t="s">
        <v>191</v>
      </c>
      <c r="F232" s="8" t="s">
        <v>198</v>
      </c>
      <c r="G232" s="8" t="s">
        <v>193</v>
      </c>
      <c r="H232" s="9"/>
      <c r="I232" s="1" t="s">
        <v>309</v>
      </c>
      <c r="J232" s="1" t="s">
        <v>20</v>
      </c>
      <c r="K232" s="1">
        <v>1</v>
      </c>
      <c r="L232" s="1">
        <v>100</v>
      </c>
    </row>
    <row r="233" spans="1:12" ht="13">
      <c r="A233" s="7" t="s">
        <v>282</v>
      </c>
      <c r="B233" s="8" t="b">
        <v>0</v>
      </c>
      <c r="C233" s="8" t="s">
        <v>331</v>
      </c>
      <c r="D233" s="8" t="s">
        <v>190</v>
      </c>
      <c r="E233" s="8" t="s">
        <v>191</v>
      </c>
      <c r="F233" s="8" t="s">
        <v>198</v>
      </c>
      <c r="G233" s="8" t="s">
        <v>193</v>
      </c>
      <c r="H233" s="9"/>
      <c r="I233" s="1" t="s">
        <v>309</v>
      </c>
      <c r="J233" s="1" t="s">
        <v>20</v>
      </c>
      <c r="K233" s="1">
        <v>1</v>
      </c>
      <c r="L233" s="1">
        <v>100</v>
      </c>
    </row>
    <row r="234" spans="1:12" ht="13">
      <c r="A234" s="7" t="s">
        <v>284</v>
      </c>
      <c r="B234" s="8" t="b">
        <v>0</v>
      </c>
      <c r="C234" s="8" t="s">
        <v>331</v>
      </c>
      <c r="D234" s="8" t="s">
        <v>190</v>
      </c>
      <c r="E234" s="8" t="s">
        <v>191</v>
      </c>
      <c r="F234" s="8" t="s">
        <v>198</v>
      </c>
      <c r="G234" s="8" t="s">
        <v>193</v>
      </c>
      <c r="H234" s="9"/>
      <c r="I234" s="1" t="s">
        <v>309</v>
      </c>
      <c r="J234" s="1" t="s">
        <v>20</v>
      </c>
      <c r="K234" s="1">
        <v>1</v>
      </c>
      <c r="L234" s="1">
        <v>100</v>
      </c>
    </row>
    <row r="235" spans="1:12" ht="13">
      <c r="A235" s="7" t="s">
        <v>285</v>
      </c>
      <c r="B235" s="8" t="b">
        <v>0</v>
      </c>
      <c r="C235" s="8" t="s">
        <v>331</v>
      </c>
      <c r="D235" s="8" t="s">
        <v>190</v>
      </c>
      <c r="E235" s="8" t="s">
        <v>191</v>
      </c>
      <c r="F235" s="8" t="s">
        <v>198</v>
      </c>
      <c r="G235" s="8" t="s">
        <v>193</v>
      </c>
      <c r="H235" s="9"/>
      <c r="I235" s="1" t="s">
        <v>309</v>
      </c>
      <c r="J235" s="1" t="s">
        <v>20</v>
      </c>
      <c r="K235" s="1">
        <v>1</v>
      </c>
      <c r="L235" s="1">
        <v>100</v>
      </c>
    </row>
    <row r="236" spans="1:12" ht="13">
      <c r="A236" s="7" t="s">
        <v>286</v>
      </c>
      <c r="B236" s="8" t="b">
        <v>0</v>
      </c>
      <c r="C236" s="8" t="s">
        <v>332</v>
      </c>
      <c r="D236" s="8" t="s">
        <v>190</v>
      </c>
      <c r="E236" s="8" t="s">
        <v>191</v>
      </c>
      <c r="F236" s="8" t="s">
        <v>198</v>
      </c>
      <c r="G236" s="8" t="s">
        <v>193</v>
      </c>
      <c r="H236" s="9"/>
      <c r="I236" s="1" t="s">
        <v>309</v>
      </c>
      <c r="J236" s="1" t="s">
        <v>20</v>
      </c>
      <c r="K236" s="1">
        <v>1</v>
      </c>
      <c r="L236" s="1">
        <v>100</v>
      </c>
    </row>
    <row r="237" spans="1:12" ht="13">
      <c r="A237" s="7" t="s">
        <v>288</v>
      </c>
      <c r="B237" s="8" t="b">
        <v>0</v>
      </c>
      <c r="C237" s="8" t="s">
        <v>332</v>
      </c>
      <c r="D237" s="8" t="s">
        <v>190</v>
      </c>
      <c r="E237" s="8" t="s">
        <v>191</v>
      </c>
      <c r="F237" s="8" t="s">
        <v>198</v>
      </c>
      <c r="G237" s="8" t="s">
        <v>193</v>
      </c>
      <c r="H237" s="9"/>
      <c r="I237" s="1" t="s">
        <v>309</v>
      </c>
      <c r="J237" s="1" t="s">
        <v>20</v>
      </c>
      <c r="K237" s="1">
        <v>1</v>
      </c>
      <c r="L237" s="1">
        <v>100</v>
      </c>
    </row>
    <row r="238" spans="1:12" ht="13">
      <c r="A238" s="7" t="s">
        <v>289</v>
      </c>
      <c r="B238" s="8" t="b">
        <v>0</v>
      </c>
      <c r="C238" s="8" t="s">
        <v>332</v>
      </c>
      <c r="D238" s="8" t="s">
        <v>190</v>
      </c>
      <c r="E238" s="8" t="s">
        <v>191</v>
      </c>
      <c r="F238" s="8" t="s">
        <v>198</v>
      </c>
      <c r="G238" s="8" t="s">
        <v>193</v>
      </c>
      <c r="H238" s="9"/>
      <c r="I238" s="1" t="s">
        <v>309</v>
      </c>
      <c r="J238" s="1" t="s">
        <v>20</v>
      </c>
      <c r="K238" s="1">
        <v>1</v>
      </c>
      <c r="L238" s="1">
        <v>100</v>
      </c>
    </row>
    <row r="239" spans="1:12" ht="13">
      <c r="A239" s="7" t="s">
        <v>290</v>
      </c>
      <c r="B239" s="8" t="b">
        <v>0</v>
      </c>
      <c r="C239" s="8" t="s">
        <v>333</v>
      </c>
      <c r="D239" s="8" t="s">
        <v>190</v>
      </c>
      <c r="E239" s="8" t="s">
        <v>191</v>
      </c>
      <c r="F239" s="8" t="s">
        <v>198</v>
      </c>
      <c r="G239" s="8" t="s">
        <v>193</v>
      </c>
      <c r="H239" s="9"/>
      <c r="I239" s="1" t="s">
        <v>309</v>
      </c>
      <c r="J239" s="1" t="s">
        <v>20</v>
      </c>
      <c r="K239" s="1">
        <v>1</v>
      </c>
      <c r="L239" s="1">
        <v>100</v>
      </c>
    </row>
    <row r="240" spans="1:12" ht="13">
      <c r="A240" s="7" t="s">
        <v>292</v>
      </c>
      <c r="B240" s="8" t="b">
        <v>0</v>
      </c>
      <c r="C240" s="8" t="s">
        <v>333</v>
      </c>
      <c r="D240" s="8" t="s">
        <v>190</v>
      </c>
      <c r="E240" s="8" t="s">
        <v>191</v>
      </c>
      <c r="F240" s="8" t="s">
        <v>198</v>
      </c>
      <c r="G240" s="8" t="s">
        <v>193</v>
      </c>
      <c r="H240" s="9"/>
      <c r="I240" s="1" t="s">
        <v>309</v>
      </c>
      <c r="J240" s="1" t="s">
        <v>20</v>
      </c>
      <c r="K240" s="1">
        <v>1</v>
      </c>
      <c r="L240" s="1">
        <v>100</v>
      </c>
    </row>
    <row r="241" spans="1:12" ht="13">
      <c r="A241" s="7" t="s">
        <v>293</v>
      </c>
      <c r="B241" s="8" t="b">
        <v>0</v>
      </c>
      <c r="C241" s="8" t="s">
        <v>333</v>
      </c>
      <c r="D241" s="8" t="s">
        <v>190</v>
      </c>
      <c r="E241" s="8" t="s">
        <v>191</v>
      </c>
      <c r="F241" s="8" t="s">
        <v>198</v>
      </c>
      <c r="G241" s="8" t="s">
        <v>193</v>
      </c>
      <c r="H241" s="9"/>
      <c r="I241" s="1" t="s">
        <v>309</v>
      </c>
      <c r="J241" s="1" t="s">
        <v>20</v>
      </c>
      <c r="K241" s="1">
        <v>1</v>
      </c>
      <c r="L241" s="1">
        <v>100</v>
      </c>
    </row>
    <row r="242" spans="1:12" ht="13">
      <c r="A242" s="7" t="s">
        <v>294</v>
      </c>
      <c r="B242" s="8" t="b">
        <v>0</v>
      </c>
      <c r="C242" s="8" t="s">
        <v>334</v>
      </c>
      <c r="D242" s="8" t="s">
        <v>190</v>
      </c>
      <c r="E242" s="8" t="s">
        <v>191</v>
      </c>
      <c r="F242" s="8" t="s">
        <v>198</v>
      </c>
      <c r="G242" s="8" t="s">
        <v>193</v>
      </c>
      <c r="H242" s="9"/>
      <c r="I242" s="1" t="s">
        <v>309</v>
      </c>
      <c r="J242" s="1" t="s">
        <v>20</v>
      </c>
      <c r="K242" s="1">
        <v>1</v>
      </c>
      <c r="L242" s="1">
        <v>100</v>
      </c>
    </row>
    <row r="243" spans="1:12" ht="13">
      <c r="A243" s="7" t="s">
        <v>295</v>
      </c>
      <c r="B243" s="8" t="b">
        <v>0</v>
      </c>
      <c r="C243" s="8" t="s">
        <v>334</v>
      </c>
      <c r="D243" s="8" t="s">
        <v>190</v>
      </c>
      <c r="E243" s="8" t="s">
        <v>191</v>
      </c>
      <c r="F243" s="8" t="s">
        <v>198</v>
      </c>
      <c r="G243" s="8" t="s">
        <v>193</v>
      </c>
      <c r="H243" s="9"/>
      <c r="I243" s="1" t="s">
        <v>309</v>
      </c>
      <c r="J243" s="1" t="s">
        <v>20</v>
      </c>
      <c r="K243" s="1">
        <v>1</v>
      </c>
      <c r="L243" s="1">
        <v>100</v>
      </c>
    </row>
    <row r="244" spans="1:12" ht="13">
      <c r="A244" s="7" t="s">
        <v>296</v>
      </c>
      <c r="B244" s="8" t="b">
        <v>0</v>
      </c>
      <c r="C244" s="8" t="s">
        <v>334</v>
      </c>
      <c r="D244" s="8" t="s">
        <v>190</v>
      </c>
      <c r="E244" s="8" t="s">
        <v>191</v>
      </c>
      <c r="F244" s="8" t="s">
        <v>198</v>
      </c>
      <c r="G244" s="8" t="s">
        <v>193</v>
      </c>
      <c r="H244" s="9"/>
      <c r="I244" s="1" t="s">
        <v>309</v>
      </c>
      <c r="J244" s="1" t="s">
        <v>20</v>
      </c>
      <c r="K244" s="1">
        <v>1</v>
      </c>
      <c r="L244" s="1">
        <v>100</v>
      </c>
    </row>
    <row r="245" spans="1:12" ht="13">
      <c r="A245" s="7" t="s">
        <v>188</v>
      </c>
      <c r="B245" s="8" t="b">
        <v>0</v>
      </c>
      <c r="C245" s="8" t="s">
        <v>189</v>
      </c>
      <c r="D245" s="8" t="s">
        <v>297</v>
      </c>
      <c r="E245" s="8" t="s">
        <v>298</v>
      </c>
      <c r="F245" s="8" t="s">
        <v>192</v>
      </c>
      <c r="G245" s="8" t="s">
        <v>193</v>
      </c>
      <c r="H245" s="9"/>
      <c r="I245" s="1" t="s">
        <v>335</v>
      </c>
      <c r="K245" s="1">
        <v>1</v>
      </c>
      <c r="L245" s="1">
        <v>100</v>
      </c>
    </row>
    <row r="246" spans="1:12" ht="13">
      <c r="A246" s="7" t="s">
        <v>195</v>
      </c>
      <c r="B246" s="8" t="b">
        <v>0</v>
      </c>
      <c r="C246" s="8" t="s">
        <v>189</v>
      </c>
      <c r="D246" s="8" t="s">
        <v>297</v>
      </c>
      <c r="E246" s="8" t="s">
        <v>298</v>
      </c>
      <c r="F246" s="8" t="s">
        <v>192</v>
      </c>
      <c r="G246" s="8" t="s">
        <v>193</v>
      </c>
      <c r="H246" s="9"/>
      <c r="I246" s="1" t="s">
        <v>335</v>
      </c>
      <c r="K246" s="1">
        <v>1</v>
      </c>
      <c r="L246" s="1">
        <v>100</v>
      </c>
    </row>
    <row r="247" spans="1:12" ht="13">
      <c r="A247" s="7" t="s">
        <v>196</v>
      </c>
      <c r="B247" s="8" t="b">
        <v>0</v>
      </c>
      <c r="C247" s="8" t="s">
        <v>189</v>
      </c>
      <c r="D247" s="8" t="s">
        <v>297</v>
      </c>
      <c r="E247" s="8" t="s">
        <v>298</v>
      </c>
      <c r="F247" s="8" t="s">
        <v>192</v>
      </c>
      <c r="G247" s="8" t="s">
        <v>193</v>
      </c>
      <c r="H247" s="9"/>
      <c r="I247" s="1" t="s">
        <v>335</v>
      </c>
      <c r="K247" s="1">
        <v>1</v>
      </c>
      <c r="L247" s="1">
        <v>100</v>
      </c>
    </row>
    <row r="248" spans="1:12" ht="13">
      <c r="A248" s="7" t="s">
        <v>197</v>
      </c>
      <c r="B248" s="8" t="b">
        <v>0</v>
      </c>
      <c r="C248" s="8" t="s">
        <v>310</v>
      </c>
      <c r="D248" s="8" t="s">
        <v>297</v>
      </c>
      <c r="E248" s="8" t="s">
        <v>298</v>
      </c>
      <c r="F248" s="8" t="s">
        <v>198</v>
      </c>
      <c r="G248" s="8" t="s">
        <v>193</v>
      </c>
      <c r="H248" s="9"/>
      <c r="I248" s="1" t="s">
        <v>335</v>
      </c>
      <c r="J248" s="1" t="s">
        <v>20</v>
      </c>
      <c r="K248" s="1">
        <v>1</v>
      </c>
      <c r="L248" s="1">
        <v>100</v>
      </c>
    </row>
    <row r="249" spans="1:12" ht="13">
      <c r="A249" s="7" t="s">
        <v>200</v>
      </c>
      <c r="B249" s="8" t="b">
        <v>0</v>
      </c>
      <c r="C249" s="8" t="s">
        <v>310</v>
      </c>
      <c r="D249" s="8" t="s">
        <v>297</v>
      </c>
      <c r="E249" s="8" t="s">
        <v>298</v>
      </c>
      <c r="F249" s="8" t="s">
        <v>198</v>
      </c>
      <c r="G249" s="8" t="s">
        <v>193</v>
      </c>
      <c r="H249" s="9"/>
      <c r="I249" s="1" t="s">
        <v>335</v>
      </c>
      <c r="J249" s="1" t="s">
        <v>20</v>
      </c>
      <c r="K249" s="1">
        <v>1</v>
      </c>
      <c r="L249" s="1">
        <v>100</v>
      </c>
    </row>
    <row r="250" spans="1:12" ht="13">
      <c r="A250" s="7" t="s">
        <v>201</v>
      </c>
      <c r="B250" s="8" t="b">
        <v>0</v>
      </c>
      <c r="C250" s="8" t="s">
        <v>310</v>
      </c>
      <c r="D250" s="8" t="s">
        <v>297</v>
      </c>
      <c r="E250" s="8" t="s">
        <v>298</v>
      </c>
      <c r="F250" s="8" t="s">
        <v>198</v>
      </c>
      <c r="G250" s="8" t="s">
        <v>193</v>
      </c>
      <c r="H250" s="9"/>
      <c r="I250" s="1" t="s">
        <v>335</v>
      </c>
      <c r="J250" s="1" t="s">
        <v>20</v>
      </c>
      <c r="K250" s="1">
        <v>1</v>
      </c>
      <c r="L250" s="1">
        <v>100</v>
      </c>
    </row>
    <row r="251" spans="1:12" ht="13">
      <c r="A251" s="7" t="s">
        <v>202</v>
      </c>
      <c r="B251" s="8" t="b">
        <v>0</v>
      </c>
      <c r="C251" s="8" t="s">
        <v>311</v>
      </c>
      <c r="D251" s="8" t="s">
        <v>297</v>
      </c>
      <c r="E251" s="8" t="s">
        <v>298</v>
      </c>
      <c r="F251" s="8" t="s">
        <v>198</v>
      </c>
      <c r="G251" s="8" t="s">
        <v>193</v>
      </c>
      <c r="H251" s="9"/>
      <c r="I251" s="1" t="s">
        <v>335</v>
      </c>
      <c r="J251" s="1" t="s">
        <v>20</v>
      </c>
      <c r="K251" s="1">
        <v>1</v>
      </c>
      <c r="L251" s="1">
        <v>100</v>
      </c>
    </row>
    <row r="252" spans="1:12" ht="13">
      <c r="A252" s="7" t="s">
        <v>203</v>
      </c>
      <c r="B252" s="8" t="b">
        <v>0</v>
      </c>
      <c r="C252" s="8" t="s">
        <v>311</v>
      </c>
      <c r="D252" s="8" t="s">
        <v>297</v>
      </c>
      <c r="E252" s="8" t="s">
        <v>298</v>
      </c>
      <c r="F252" s="8" t="s">
        <v>198</v>
      </c>
      <c r="G252" s="8" t="s">
        <v>193</v>
      </c>
      <c r="H252" s="9"/>
      <c r="I252" s="1" t="s">
        <v>335</v>
      </c>
      <c r="J252" s="1" t="s">
        <v>20</v>
      </c>
      <c r="K252" s="1">
        <v>1</v>
      </c>
      <c r="L252" s="1">
        <v>100</v>
      </c>
    </row>
    <row r="253" spans="1:12" ht="13">
      <c r="A253" s="7" t="s">
        <v>204</v>
      </c>
      <c r="B253" s="8" t="b">
        <v>0</v>
      </c>
      <c r="C253" s="8" t="s">
        <v>311</v>
      </c>
      <c r="D253" s="8" t="s">
        <v>297</v>
      </c>
      <c r="E253" s="8" t="s">
        <v>298</v>
      </c>
      <c r="F253" s="8" t="s">
        <v>198</v>
      </c>
      <c r="G253" s="8" t="s">
        <v>193</v>
      </c>
      <c r="H253" s="9"/>
      <c r="I253" s="1" t="s">
        <v>335</v>
      </c>
      <c r="J253" s="1" t="s">
        <v>20</v>
      </c>
      <c r="K253" s="1">
        <v>1</v>
      </c>
      <c r="L253" s="1">
        <v>100</v>
      </c>
    </row>
    <row r="254" spans="1:12" ht="13">
      <c r="A254" s="7" t="s">
        <v>205</v>
      </c>
      <c r="B254" s="8" t="b">
        <v>0</v>
      </c>
      <c r="C254" s="8" t="s">
        <v>312</v>
      </c>
      <c r="D254" s="8" t="s">
        <v>297</v>
      </c>
      <c r="E254" s="8" t="s">
        <v>298</v>
      </c>
      <c r="F254" s="8" t="s">
        <v>198</v>
      </c>
      <c r="G254" s="8" t="s">
        <v>193</v>
      </c>
      <c r="H254" s="9"/>
      <c r="I254" s="1" t="s">
        <v>335</v>
      </c>
      <c r="J254" s="1" t="s">
        <v>20</v>
      </c>
      <c r="K254" s="1">
        <v>1</v>
      </c>
      <c r="L254" s="1">
        <v>100</v>
      </c>
    </row>
    <row r="255" spans="1:12" ht="13">
      <c r="A255" s="7" t="s">
        <v>206</v>
      </c>
      <c r="B255" s="8" t="b">
        <v>0</v>
      </c>
      <c r="C255" s="8" t="s">
        <v>312</v>
      </c>
      <c r="D255" s="8" t="s">
        <v>297</v>
      </c>
      <c r="E255" s="8" t="s">
        <v>298</v>
      </c>
      <c r="F255" s="8" t="s">
        <v>198</v>
      </c>
      <c r="G255" s="8" t="s">
        <v>193</v>
      </c>
      <c r="H255" s="9"/>
      <c r="I255" s="1" t="s">
        <v>335</v>
      </c>
      <c r="J255" s="1" t="s">
        <v>20</v>
      </c>
      <c r="K255" s="1">
        <v>1</v>
      </c>
      <c r="L255" s="1">
        <v>100</v>
      </c>
    </row>
    <row r="256" spans="1:12" ht="13">
      <c r="A256" s="7" t="s">
        <v>207</v>
      </c>
      <c r="B256" s="8" t="b">
        <v>0</v>
      </c>
      <c r="C256" s="8" t="s">
        <v>312</v>
      </c>
      <c r="D256" s="8" t="s">
        <v>297</v>
      </c>
      <c r="E256" s="8" t="s">
        <v>298</v>
      </c>
      <c r="F256" s="8" t="s">
        <v>198</v>
      </c>
      <c r="G256" s="8" t="s">
        <v>193</v>
      </c>
      <c r="H256" s="9"/>
      <c r="I256" s="1" t="s">
        <v>335</v>
      </c>
      <c r="J256" s="1" t="s">
        <v>20</v>
      </c>
      <c r="K256" s="1">
        <v>1</v>
      </c>
      <c r="L256" s="1">
        <v>100</v>
      </c>
    </row>
    <row r="257" spans="1:12" ht="13">
      <c r="A257" s="7" t="s">
        <v>208</v>
      </c>
      <c r="B257" s="8" t="b">
        <v>0</v>
      </c>
      <c r="C257" s="8">
        <v>5</v>
      </c>
      <c r="D257" s="8" t="s">
        <v>297</v>
      </c>
      <c r="E257" s="8" t="s">
        <v>298</v>
      </c>
      <c r="F257" s="8" t="s">
        <v>209</v>
      </c>
      <c r="G257" s="8">
        <v>35.624424285374097</v>
      </c>
      <c r="H257" s="8">
        <v>5</v>
      </c>
      <c r="I257" s="1" t="s">
        <v>335</v>
      </c>
      <c r="K257" s="1">
        <v>1</v>
      </c>
      <c r="L257" s="1">
        <v>100</v>
      </c>
    </row>
    <row r="258" spans="1:12" ht="13">
      <c r="A258" s="7" t="s">
        <v>210</v>
      </c>
      <c r="B258" s="8" t="b">
        <v>0</v>
      </c>
      <c r="C258" s="8">
        <v>5</v>
      </c>
      <c r="D258" s="8" t="s">
        <v>297</v>
      </c>
      <c r="E258" s="8" t="s">
        <v>298</v>
      </c>
      <c r="F258" s="8" t="s">
        <v>209</v>
      </c>
      <c r="G258" s="8">
        <v>34.898716352282499</v>
      </c>
      <c r="H258" s="8">
        <v>5</v>
      </c>
      <c r="I258" s="1" t="s">
        <v>335</v>
      </c>
      <c r="K258" s="1">
        <v>1</v>
      </c>
      <c r="L258" s="1">
        <v>100</v>
      </c>
    </row>
    <row r="259" spans="1:12" ht="13">
      <c r="A259" s="7" t="s">
        <v>211</v>
      </c>
      <c r="B259" s="8" t="b">
        <v>0</v>
      </c>
      <c r="C259" s="8">
        <v>5</v>
      </c>
      <c r="D259" s="8" t="s">
        <v>297</v>
      </c>
      <c r="E259" s="8" t="s">
        <v>298</v>
      </c>
      <c r="F259" s="8" t="s">
        <v>209</v>
      </c>
      <c r="G259" s="8">
        <v>36.148558521404503</v>
      </c>
      <c r="H259" s="8">
        <v>5</v>
      </c>
      <c r="I259" s="1" t="s">
        <v>335</v>
      </c>
      <c r="K259" s="1">
        <v>1</v>
      </c>
      <c r="L259" s="1">
        <v>100</v>
      </c>
    </row>
    <row r="260" spans="1:12" ht="13">
      <c r="A260" s="7" t="s">
        <v>212</v>
      </c>
      <c r="B260" s="8" t="b">
        <v>0</v>
      </c>
      <c r="C260" s="8" t="s">
        <v>313</v>
      </c>
      <c r="D260" s="8" t="s">
        <v>297</v>
      </c>
      <c r="E260" s="8" t="s">
        <v>298</v>
      </c>
      <c r="F260" s="8" t="s">
        <v>198</v>
      </c>
      <c r="G260" s="8" t="s">
        <v>193</v>
      </c>
      <c r="H260" s="9"/>
      <c r="I260" s="1" t="s">
        <v>335</v>
      </c>
      <c r="J260" s="1" t="s">
        <v>20</v>
      </c>
      <c r="K260" s="1">
        <v>1</v>
      </c>
      <c r="L260" s="1">
        <v>100</v>
      </c>
    </row>
    <row r="261" spans="1:12" ht="13">
      <c r="A261" s="7" t="s">
        <v>213</v>
      </c>
      <c r="B261" s="8" t="b">
        <v>0</v>
      </c>
      <c r="C261" s="8" t="s">
        <v>313</v>
      </c>
      <c r="D261" s="8" t="s">
        <v>297</v>
      </c>
      <c r="E261" s="8" t="s">
        <v>298</v>
      </c>
      <c r="F261" s="8" t="s">
        <v>198</v>
      </c>
      <c r="G261" s="8" t="s">
        <v>193</v>
      </c>
      <c r="H261" s="9"/>
      <c r="I261" s="1" t="s">
        <v>335</v>
      </c>
      <c r="J261" s="1" t="s">
        <v>20</v>
      </c>
      <c r="K261" s="1">
        <v>1</v>
      </c>
      <c r="L261" s="1">
        <v>100</v>
      </c>
    </row>
    <row r="262" spans="1:12" ht="13">
      <c r="A262" s="7" t="s">
        <v>214</v>
      </c>
      <c r="B262" s="8" t="b">
        <v>0</v>
      </c>
      <c r="C262" s="8" t="s">
        <v>313</v>
      </c>
      <c r="D262" s="8" t="s">
        <v>297</v>
      </c>
      <c r="E262" s="8" t="s">
        <v>298</v>
      </c>
      <c r="F262" s="8" t="s">
        <v>198</v>
      </c>
      <c r="G262" s="8" t="s">
        <v>193</v>
      </c>
      <c r="H262" s="9"/>
      <c r="I262" s="1" t="s">
        <v>335</v>
      </c>
      <c r="J262" s="1" t="s">
        <v>20</v>
      </c>
      <c r="K262" s="1">
        <v>1</v>
      </c>
      <c r="L262" s="1">
        <v>100</v>
      </c>
    </row>
    <row r="263" spans="1:12" ht="13">
      <c r="A263" s="7" t="s">
        <v>215</v>
      </c>
      <c r="B263" s="8" t="b">
        <v>0</v>
      </c>
      <c r="C263" s="8" t="s">
        <v>314</v>
      </c>
      <c r="D263" s="8" t="s">
        <v>297</v>
      </c>
      <c r="E263" s="8" t="s">
        <v>298</v>
      </c>
      <c r="F263" s="8" t="s">
        <v>198</v>
      </c>
      <c r="G263" s="8" t="s">
        <v>193</v>
      </c>
      <c r="H263" s="9"/>
      <c r="I263" s="1" t="s">
        <v>335</v>
      </c>
      <c r="J263" s="1" t="s">
        <v>20</v>
      </c>
      <c r="K263" s="1">
        <v>1</v>
      </c>
      <c r="L263" s="1">
        <v>100</v>
      </c>
    </row>
    <row r="264" spans="1:12" ht="13">
      <c r="A264" s="7" t="s">
        <v>216</v>
      </c>
      <c r="B264" s="8" t="b">
        <v>0</v>
      </c>
      <c r="C264" s="8" t="s">
        <v>314</v>
      </c>
      <c r="D264" s="8" t="s">
        <v>297</v>
      </c>
      <c r="E264" s="8" t="s">
        <v>298</v>
      </c>
      <c r="F264" s="8" t="s">
        <v>198</v>
      </c>
      <c r="G264" s="8" t="s">
        <v>193</v>
      </c>
      <c r="H264" s="9"/>
      <c r="I264" s="1" t="s">
        <v>335</v>
      </c>
      <c r="J264" s="1" t="s">
        <v>20</v>
      </c>
      <c r="K264" s="1">
        <v>1</v>
      </c>
      <c r="L264" s="1">
        <v>100</v>
      </c>
    </row>
    <row r="265" spans="1:12" ht="13">
      <c r="A265" s="7" t="s">
        <v>217</v>
      </c>
      <c r="B265" s="8" t="b">
        <v>0</v>
      </c>
      <c r="C265" s="8" t="s">
        <v>314</v>
      </c>
      <c r="D265" s="8" t="s">
        <v>297</v>
      </c>
      <c r="E265" s="8" t="s">
        <v>298</v>
      </c>
      <c r="F265" s="8" t="s">
        <v>198</v>
      </c>
      <c r="G265" s="8" t="s">
        <v>193</v>
      </c>
      <c r="H265" s="9"/>
      <c r="I265" s="1" t="s">
        <v>335</v>
      </c>
      <c r="J265" s="1" t="s">
        <v>20</v>
      </c>
      <c r="K265" s="1">
        <v>1</v>
      </c>
      <c r="L265" s="1">
        <v>100</v>
      </c>
    </row>
    <row r="266" spans="1:12" ht="13">
      <c r="A266" s="7" t="s">
        <v>218</v>
      </c>
      <c r="B266" s="8" t="b">
        <v>0</v>
      </c>
      <c r="C266" s="8" t="s">
        <v>315</v>
      </c>
      <c r="D266" s="8" t="s">
        <v>297</v>
      </c>
      <c r="E266" s="8" t="s">
        <v>298</v>
      </c>
      <c r="F266" s="8" t="s">
        <v>198</v>
      </c>
      <c r="G266" s="8" t="s">
        <v>193</v>
      </c>
      <c r="H266" s="9"/>
      <c r="I266" s="1" t="s">
        <v>335</v>
      </c>
      <c r="J266" s="1" t="s">
        <v>20</v>
      </c>
      <c r="K266" s="1">
        <v>1</v>
      </c>
      <c r="L266" s="1">
        <v>100</v>
      </c>
    </row>
    <row r="267" spans="1:12" ht="13">
      <c r="A267" s="7" t="s">
        <v>219</v>
      </c>
      <c r="B267" s="8" t="b">
        <v>0</v>
      </c>
      <c r="C267" s="8" t="s">
        <v>315</v>
      </c>
      <c r="D267" s="8" t="s">
        <v>297</v>
      </c>
      <c r="E267" s="8" t="s">
        <v>298</v>
      </c>
      <c r="F267" s="8" t="s">
        <v>198</v>
      </c>
      <c r="G267" s="8" t="s">
        <v>193</v>
      </c>
      <c r="H267" s="9"/>
      <c r="I267" s="1" t="s">
        <v>335</v>
      </c>
      <c r="J267" s="1" t="s">
        <v>20</v>
      </c>
      <c r="K267" s="1">
        <v>1</v>
      </c>
      <c r="L267" s="1">
        <v>100</v>
      </c>
    </row>
    <row r="268" spans="1:12" ht="13">
      <c r="A268" s="7" t="s">
        <v>220</v>
      </c>
      <c r="B268" s="8" t="b">
        <v>0</v>
      </c>
      <c r="C268" s="8" t="s">
        <v>315</v>
      </c>
      <c r="D268" s="8" t="s">
        <v>297</v>
      </c>
      <c r="E268" s="8" t="s">
        <v>298</v>
      </c>
      <c r="F268" s="8" t="s">
        <v>198</v>
      </c>
      <c r="G268" s="8" t="s">
        <v>193</v>
      </c>
      <c r="H268" s="9"/>
      <c r="I268" s="1" t="s">
        <v>335</v>
      </c>
      <c r="J268" s="1" t="s">
        <v>20</v>
      </c>
      <c r="K268" s="1">
        <v>1</v>
      </c>
      <c r="L268" s="1">
        <v>100</v>
      </c>
    </row>
    <row r="269" spans="1:12" ht="13">
      <c r="A269" s="7" t="s">
        <v>221</v>
      </c>
      <c r="B269" s="8" t="b">
        <v>0</v>
      </c>
      <c r="C269" s="8">
        <v>10</v>
      </c>
      <c r="D269" s="8" t="s">
        <v>297</v>
      </c>
      <c r="E269" s="8" t="s">
        <v>298</v>
      </c>
      <c r="F269" s="8" t="s">
        <v>209</v>
      </c>
      <c r="G269" s="8">
        <v>35.263694356418199</v>
      </c>
      <c r="H269" s="8">
        <v>10</v>
      </c>
      <c r="I269" s="1" t="s">
        <v>335</v>
      </c>
      <c r="K269" s="1">
        <v>1</v>
      </c>
      <c r="L269" s="1">
        <v>100</v>
      </c>
    </row>
    <row r="270" spans="1:12" ht="13">
      <c r="A270" s="7" t="s">
        <v>222</v>
      </c>
      <c r="B270" s="8" t="b">
        <v>0</v>
      </c>
      <c r="C270" s="8">
        <v>10</v>
      </c>
      <c r="D270" s="8" t="s">
        <v>297</v>
      </c>
      <c r="E270" s="8" t="s">
        <v>298</v>
      </c>
      <c r="F270" s="8" t="s">
        <v>209</v>
      </c>
      <c r="G270" s="8">
        <v>34.7564154581043</v>
      </c>
      <c r="H270" s="8">
        <v>10</v>
      </c>
      <c r="I270" s="1" t="s">
        <v>335</v>
      </c>
      <c r="K270" s="1">
        <v>1</v>
      </c>
      <c r="L270" s="1">
        <v>100</v>
      </c>
    </row>
    <row r="271" spans="1:12" ht="13">
      <c r="A271" s="7" t="s">
        <v>223</v>
      </c>
      <c r="B271" s="8" t="b">
        <v>0</v>
      </c>
      <c r="C271" s="8">
        <v>10</v>
      </c>
      <c r="D271" s="8" t="s">
        <v>297</v>
      </c>
      <c r="E271" s="8" t="s">
        <v>298</v>
      </c>
      <c r="F271" s="8" t="s">
        <v>209</v>
      </c>
      <c r="G271" s="8">
        <v>34.894497359236901</v>
      </c>
      <c r="H271" s="8">
        <v>10</v>
      </c>
      <c r="I271" s="1" t="s">
        <v>335</v>
      </c>
      <c r="K271" s="1">
        <v>1</v>
      </c>
      <c r="L271" s="1">
        <v>100</v>
      </c>
    </row>
    <row r="272" spans="1:12" ht="13">
      <c r="A272" s="7" t="s">
        <v>224</v>
      </c>
      <c r="B272" s="8" t="b">
        <v>0</v>
      </c>
      <c r="C272" s="8" t="s">
        <v>316</v>
      </c>
      <c r="D272" s="8" t="s">
        <v>297</v>
      </c>
      <c r="E272" s="8" t="s">
        <v>298</v>
      </c>
      <c r="F272" s="8" t="s">
        <v>198</v>
      </c>
      <c r="G272" s="8" t="s">
        <v>193</v>
      </c>
      <c r="H272" s="9"/>
      <c r="I272" s="1" t="s">
        <v>335</v>
      </c>
      <c r="J272" s="1" t="s">
        <v>20</v>
      </c>
      <c r="K272" s="1">
        <v>1</v>
      </c>
      <c r="L272" s="1">
        <v>100</v>
      </c>
    </row>
    <row r="273" spans="1:12" ht="13">
      <c r="A273" s="7" t="s">
        <v>225</v>
      </c>
      <c r="B273" s="8" t="b">
        <v>0</v>
      </c>
      <c r="C273" s="8" t="s">
        <v>316</v>
      </c>
      <c r="D273" s="8" t="s">
        <v>297</v>
      </c>
      <c r="E273" s="8" t="s">
        <v>298</v>
      </c>
      <c r="F273" s="8" t="s">
        <v>198</v>
      </c>
      <c r="G273" s="8" t="s">
        <v>193</v>
      </c>
      <c r="H273" s="9"/>
      <c r="I273" s="1" t="s">
        <v>335</v>
      </c>
      <c r="J273" s="1" t="s">
        <v>20</v>
      </c>
      <c r="K273" s="1">
        <v>1</v>
      </c>
      <c r="L273" s="1">
        <v>100</v>
      </c>
    </row>
    <row r="274" spans="1:12" ht="13">
      <c r="A274" s="7" t="s">
        <v>226</v>
      </c>
      <c r="B274" s="8" t="b">
        <v>0</v>
      </c>
      <c r="C274" s="8" t="s">
        <v>316</v>
      </c>
      <c r="D274" s="8" t="s">
        <v>297</v>
      </c>
      <c r="E274" s="8" t="s">
        <v>298</v>
      </c>
      <c r="F274" s="8" t="s">
        <v>198</v>
      </c>
      <c r="G274" s="8" t="s">
        <v>193</v>
      </c>
      <c r="H274" s="9"/>
      <c r="I274" s="1" t="s">
        <v>335</v>
      </c>
      <c r="J274" s="1" t="s">
        <v>20</v>
      </c>
      <c r="K274" s="1">
        <v>1</v>
      </c>
      <c r="L274" s="1">
        <v>100</v>
      </c>
    </row>
    <row r="275" spans="1:12" ht="13">
      <c r="A275" s="7" t="s">
        <v>227</v>
      </c>
      <c r="B275" s="8" t="b">
        <v>0</v>
      </c>
      <c r="C275" s="8" t="s">
        <v>317</v>
      </c>
      <c r="D275" s="8" t="s">
        <v>297</v>
      </c>
      <c r="E275" s="8" t="s">
        <v>298</v>
      </c>
      <c r="F275" s="8" t="s">
        <v>198</v>
      </c>
      <c r="G275" s="8" t="s">
        <v>193</v>
      </c>
      <c r="H275" s="9"/>
      <c r="I275" s="1" t="s">
        <v>335</v>
      </c>
      <c r="J275" s="1" t="s">
        <v>20</v>
      </c>
      <c r="K275" s="1">
        <v>1</v>
      </c>
      <c r="L275" s="1">
        <v>100</v>
      </c>
    </row>
    <row r="276" spans="1:12" ht="13">
      <c r="A276" s="7" t="s">
        <v>228</v>
      </c>
      <c r="B276" s="8" t="b">
        <v>0</v>
      </c>
      <c r="C276" s="8" t="s">
        <v>317</v>
      </c>
      <c r="D276" s="8" t="s">
        <v>297</v>
      </c>
      <c r="E276" s="8" t="s">
        <v>298</v>
      </c>
      <c r="F276" s="8" t="s">
        <v>198</v>
      </c>
      <c r="G276" s="8" t="s">
        <v>193</v>
      </c>
      <c r="H276" s="9"/>
      <c r="I276" s="1" t="s">
        <v>335</v>
      </c>
      <c r="J276" s="1" t="s">
        <v>20</v>
      </c>
      <c r="K276" s="1">
        <v>1</v>
      </c>
      <c r="L276" s="1">
        <v>100</v>
      </c>
    </row>
    <row r="277" spans="1:12" ht="13">
      <c r="A277" s="7" t="s">
        <v>229</v>
      </c>
      <c r="B277" s="8" t="b">
        <v>0</v>
      </c>
      <c r="C277" s="8" t="s">
        <v>317</v>
      </c>
      <c r="D277" s="8" t="s">
        <v>297</v>
      </c>
      <c r="E277" s="8" t="s">
        <v>298</v>
      </c>
      <c r="F277" s="8" t="s">
        <v>198</v>
      </c>
      <c r="G277" s="8" t="s">
        <v>193</v>
      </c>
      <c r="H277" s="9"/>
      <c r="I277" s="1" t="s">
        <v>335</v>
      </c>
      <c r="J277" s="1" t="s">
        <v>20</v>
      </c>
      <c r="K277" s="1">
        <v>1</v>
      </c>
      <c r="L277" s="1">
        <v>100</v>
      </c>
    </row>
    <row r="278" spans="1:12" ht="13">
      <c r="A278" s="7" t="s">
        <v>230</v>
      </c>
      <c r="B278" s="8" t="b">
        <v>0</v>
      </c>
      <c r="C278" s="8" t="s">
        <v>318</v>
      </c>
      <c r="D278" s="8" t="s">
        <v>297</v>
      </c>
      <c r="E278" s="8" t="s">
        <v>298</v>
      </c>
      <c r="F278" s="8" t="s">
        <v>198</v>
      </c>
      <c r="G278" s="8" t="s">
        <v>193</v>
      </c>
      <c r="H278" s="9"/>
      <c r="I278" s="1" t="s">
        <v>335</v>
      </c>
      <c r="J278" s="1" t="s">
        <v>20</v>
      </c>
      <c r="K278" s="1">
        <v>1</v>
      </c>
      <c r="L278" s="1">
        <v>100</v>
      </c>
    </row>
    <row r="279" spans="1:12" ht="13">
      <c r="A279" s="7" t="s">
        <v>231</v>
      </c>
      <c r="B279" s="8" t="b">
        <v>0</v>
      </c>
      <c r="C279" s="8" t="s">
        <v>318</v>
      </c>
      <c r="D279" s="8" t="s">
        <v>297</v>
      </c>
      <c r="E279" s="8" t="s">
        <v>298</v>
      </c>
      <c r="F279" s="8" t="s">
        <v>198</v>
      </c>
      <c r="G279" s="8" t="s">
        <v>193</v>
      </c>
      <c r="H279" s="9"/>
      <c r="I279" s="1" t="s">
        <v>335</v>
      </c>
      <c r="J279" s="1" t="s">
        <v>20</v>
      </c>
      <c r="K279" s="1">
        <v>1</v>
      </c>
      <c r="L279" s="1">
        <v>100</v>
      </c>
    </row>
    <row r="280" spans="1:12" ht="13">
      <c r="A280" s="7" t="s">
        <v>232</v>
      </c>
      <c r="B280" s="8" t="b">
        <v>0</v>
      </c>
      <c r="C280" s="8" t="s">
        <v>318</v>
      </c>
      <c r="D280" s="8" t="s">
        <v>297</v>
      </c>
      <c r="E280" s="8" t="s">
        <v>298</v>
      </c>
      <c r="F280" s="8" t="s">
        <v>198</v>
      </c>
      <c r="G280" s="8" t="s">
        <v>193</v>
      </c>
      <c r="H280" s="9"/>
      <c r="I280" s="1" t="s">
        <v>335</v>
      </c>
      <c r="J280" s="1" t="s">
        <v>20</v>
      </c>
      <c r="K280" s="1">
        <v>1</v>
      </c>
      <c r="L280" s="1">
        <v>100</v>
      </c>
    </row>
    <row r="281" spans="1:12" ht="13">
      <c r="A281" s="7" t="s">
        <v>233</v>
      </c>
      <c r="B281" s="8" t="b">
        <v>0</v>
      </c>
      <c r="C281" s="10">
        <v>100</v>
      </c>
      <c r="D281" s="8" t="s">
        <v>297</v>
      </c>
      <c r="E281" s="8" t="s">
        <v>298</v>
      </c>
      <c r="F281" s="8" t="s">
        <v>209</v>
      </c>
      <c r="G281" s="8">
        <v>31.482843328444499</v>
      </c>
      <c r="H281" s="8">
        <v>100</v>
      </c>
      <c r="I281" s="1" t="s">
        <v>335</v>
      </c>
      <c r="K281" s="1">
        <v>1</v>
      </c>
      <c r="L281" s="1">
        <v>100</v>
      </c>
    </row>
    <row r="282" spans="1:12" ht="13">
      <c r="A282" s="7" t="s">
        <v>234</v>
      </c>
      <c r="B282" s="8" t="b">
        <v>0</v>
      </c>
      <c r="C282" s="10">
        <v>100</v>
      </c>
      <c r="D282" s="8" t="s">
        <v>297</v>
      </c>
      <c r="E282" s="8" t="s">
        <v>298</v>
      </c>
      <c r="F282" s="8" t="s">
        <v>209</v>
      </c>
      <c r="G282" s="8">
        <v>31.6986392023116</v>
      </c>
      <c r="H282" s="8">
        <v>100</v>
      </c>
      <c r="I282" s="1" t="s">
        <v>335</v>
      </c>
      <c r="K282" s="1">
        <v>1</v>
      </c>
      <c r="L282" s="1">
        <v>100</v>
      </c>
    </row>
    <row r="283" spans="1:12" ht="13">
      <c r="A283" s="7" t="s">
        <v>235</v>
      </c>
      <c r="B283" s="8" t="b">
        <v>0</v>
      </c>
      <c r="C283" s="10">
        <v>100</v>
      </c>
      <c r="D283" s="8" t="s">
        <v>297</v>
      </c>
      <c r="E283" s="8" t="s">
        <v>298</v>
      </c>
      <c r="F283" s="8" t="s">
        <v>209</v>
      </c>
      <c r="G283" s="8">
        <v>31.9911975201987</v>
      </c>
      <c r="H283" s="8">
        <v>100</v>
      </c>
      <c r="I283" s="1" t="s">
        <v>335</v>
      </c>
      <c r="K283" s="1">
        <v>1</v>
      </c>
      <c r="L283" s="1">
        <v>100</v>
      </c>
    </row>
    <row r="284" spans="1:12" ht="13">
      <c r="A284" s="7" t="s">
        <v>236</v>
      </c>
      <c r="B284" s="8" t="b">
        <v>0</v>
      </c>
      <c r="C284" s="8" t="s">
        <v>319</v>
      </c>
      <c r="D284" s="8" t="s">
        <v>297</v>
      </c>
      <c r="E284" s="8" t="s">
        <v>298</v>
      </c>
      <c r="F284" s="8" t="s">
        <v>198</v>
      </c>
      <c r="G284" s="8" t="s">
        <v>193</v>
      </c>
      <c r="H284" s="9"/>
      <c r="I284" s="1" t="s">
        <v>335</v>
      </c>
      <c r="J284" s="1" t="s">
        <v>20</v>
      </c>
      <c r="K284" s="1">
        <v>1</v>
      </c>
      <c r="L284" s="1">
        <v>100</v>
      </c>
    </row>
    <row r="285" spans="1:12" ht="13">
      <c r="A285" s="7" t="s">
        <v>237</v>
      </c>
      <c r="B285" s="8" t="b">
        <v>0</v>
      </c>
      <c r="C285" s="8" t="s">
        <v>319</v>
      </c>
      <c r="D285" s="8" t="s">
        <v>297</v>
      </c>
      <c r="E285" s="8" t="s">
        <v>298</v>
      </c>
      <c r="F285" s="8" t="s">
        <v>198</v>
      </c>
      <c r="G285" s="8" t="s">
        <v>193</v>
      </c>
      <c r="H285" s="9"/>
      <c r="I285" s="1" t="s">
        <v>335</v>
      </c>
      <c r="J285" s="1" t="s">
        <v>20</v>
      </c>
      <c r="K285" s="1">
        <v>1</v>
      </c>
      <c r="L285" s="1">
        <v>100</v>
      </c>
    </row>
    <row r="286" spans="1:12" ht="13">
      <c r="A286" s="7" t="s">
        <v>238</v>
      </c>
      <c r="B286" s="8" t="b">
        <v>0</v>
      </c>
      <c r="C286" s="8" t="s">
        <v>319</v>
      </c>
      <c r="D286" s="8" t="s">
        <v>297</v>
      </c>
      <c r="E286" s="8" t="s">
        <v>298</v>
      </c>
      <c r="F286" s="8" t="s">
        <v>198</v>
      </c>
      <c r="G286" s="8" t="s">
        <v>193</v>
      </c>
      <c r="H286" s="9"/>
      <c r="I286" s="1" t="s">
        <v>335</v>
      </c>
      <c r="J286" s="1" t="s">
        <v>20</v>
      </c>
      <c r="K286" s="1">
        <v>1</v>
      </c>
      <c r="L286" s="1">
        <v>100</v>
      </c>
    </row>
    <row r="287" spans="1:12" ht="13">
      <c r="A287" s="7" t="s">
        <v>239</v>
      </c>
      <c r="B287" s="8" t="b">
        <v>0</v>
      </c>
      <c r="C287" s="8" t="s">
        <v>320</v>
      </c>
      <c r="D287" s="8" t="s">
        <v>297</v>
      </c>
      <c r="E287" s="8" t="s">
        <v>298</v>
      </c>
      <c r="F287" s="8" t="s">
        <v>198</v>
      </c>
      <c r="G287" s="8" t="s">
        <v>193</v>
      </c>
      <c r="H287" s="9"/>
      <c r="I287" s="1" t="s">
        <v>335</v>
      </c>
      <c r="J287" s="1" t="s">
        <v>20</v>
      </c>
      <c r="K287" s="1">
        <v>1</v>
      </c>
      <c r="L287" s="1">
        <v>100</v>
      </c>
    </row>
    <row r="288" spans="1:12" ht="13">
      <c r="A288" s="7" t="s">
        <v>240</v>
      </c>
      <c r="B288" s="8" t="b">
        <v>0</v>
      </c>
      <c r="C288" s="8" t="s">
        <v>320</v>
      </c>
      <c r="D288" s="8" t="s">
        <v>297</v>
      </c>
      <c r="E288" s="8" t="s">
        <v>298</v>
      </c>
      <c r="F288" s="8" t="s">
        <v>198</v>
      </c>
      <c r="G288" s="8" t="s">
        <v>193</v>
      </c>
      <c r="H288" s="9"/>
      <c r="I288" s="1" t="s">
        <v>335</v>
      </c>
      <c r="J288" s="1" t="s">
        <v>20</v>
      </c>
      <c r="K288" s="1">
        <v>1</v>
      </c>
      <c r="L288" s="1">
        <v>100</v>
      </c>
    </row>
    <row r="289" spans="1:12" ht="13">
      <c r="A289" s="7" t="s">
        <v>241</v>
      </c>
      <c r="B289" s="8" t="b">
        <v>0</v>
      </c>
      <c r="C289" s="8" t="s">
        <v>320</v>
      </c>
      <c r="D289" s="8" t="s">
        <v>297</v>
      </c>
      <c r="E289" s="8" t="s">
        <v>298</v>
      </c>
      <c r="F289" s="8" t="s">
        <v>198</v>
      </c>
      <c r="G289" s="8" t="s">
        <v>193</v>
      </c>
      <c r="H289" s="9"/>
      <c r="I289" s="1" t="s">
        <v>335</v>
      </c>
      <c r="J289" s="1" t="s">
        <v>20</v>
      </c>
      <c r="K289" s="1">
        <v>1</v>
      </c>
      <c r="L289" s="1">
        <v>100</v>
      </c>
    </row>
    <row r="290" spans="1:12" ht="13">
      <c r="A290" s="7" t="s">
        <v>242</v>
      </c>
      <c r="B290" s="8" t="b">
        <v>0</v>
      </c>
      <c r="C290" s="8" t="s">
        <v>321</v>
      </c>
      <c r="D290" s="8" t="s">
        <v>297</v>
      </c>
      <c r="E290" s="8" t="s">
        <v>298</v>
      </c>
      <c r="F290" s="8" t="s">
        <v>198</v>
      </c>
      <c r="G290" s="8" t="s">
        <v>193</v>
      </c>
      <c r="H290" s="9"/>
      <c r="I290" s="1" t="s">
        <v>335</v>
      </c>
      <c r="J290" s="1" t="s">
        <v>20</v>
      </c>
      <c r="K290" s="1">
        <v>1</v>
      </c>
      <c r="L290" s="1">
        <v>100</v>
      </c>
    </row>
    <row r="291" spans="1:12" ht="13">
      <c r="A291" s="7" t="s">
        <v>243</v>
      </c>
      <c r="B291" s="8" t="b">
        <v>0</v>
      </c>
      <c r="C291" s="8" t="s">
        <v>321</v>
      </c>
      <c r="D291" s="8" t="s">
        <v>297</v>
      </c>
      <c r="E291" s="8" t="s">
        <v>298</v>
      </c>
      <c r="F291" s="8" t="s">
        <v>198</v>
      </c>
      <c r="G291" s="8" t="s">
        <v>193</v>
      </c>
      <c r="H291" s="9"/>
      <c r="I291" s="1" t="s">
        <v>335</v>
      </c>
      <c r="J291" s="1" t="s">
        <v>20</v>
      </c>
      <c r="K291" s="1">
        <v>1</v>
      </c>
      <c r="L291" s="1">
        <v>100</v>
      </c>
    </row>
    <row r="292" spans="1:12" ht="13">
      <c r="A292" s="7" t="s">
        <v>244</v>
      </c>
      <c r="B292" s="8" t="b">
        <v>0</v>
      </c>
      <c r="C292" s="8" t="s">
        <v>321</v>
      </c>
      <c r="D292" s="8" t="s">
        <v>297</v>
      </c>
      <c r="E292" s="8" t="s">
        <v>298</v>
      </c>
      <c r="F292" s="8" t="s">
        <v>198</v>
      </c>
      <c r="G292" s="8" t="s">
        <v>193</v>
      </c>
      <c r="H292" s="9"/>
      <c r="I292" s="1" t="s">
        <v>335</v>
      </c>
      <c r="J292" s="1" t="s">
        <v>20</v>
      </c>
      <c r="K292" s="1">
        <v>1</v>
      </c>
      <c r="L292" s="1">
        <v>100</v>
      </c>
    </row>
    <row r="293" spans="1:12" ht="13">
      <c r="A293" s="7" t="s">
        <v>245</v>
      </c>
      <c r="B293" s="8" t="b">
        <v>0</v>
      </c>
      <c r="C293" s="10">
        <v>1000</v>
      </c>
      <c r="D293" s="8" t="s">
        <v>297</v>
      </c>
      <c r="E293" s="8" t="s">
        <v>298</v>
      </c>
      <c r="F293" s="8" t="s">
        <v>209</v>
      </c>
      <c r="G293" s="8">
        <v>27.7081517641885</v>
      </c>
      <c r="H293" s="8">
        <v>1000</v>
      </c>
      <c r="I293" s="1" t="s">
        <v>335</v>
      </c>
      <c r="K293" s="1">
        <v>1</v>
      </c>
      <c r="L293" s="1">
        <v>100</v>
      </c>
    </row>
    <row r="294" spans="1:12" ht="13">
      <c r="A294" s="7" t="s">
        <v>246</v>
      </c>
      <c r="B294" s="8" t="b">
        <v>0</v>
      </c>
      <c r="C294" s="10">
        <v>1000</v>
      </c>
      <c r="D294" s="8" t="s">
        <v>297</v>
      </c>
      <c r="E294" s="8" t="s">
        <v>298</v>
      </c>
      <c r="F294" s="8" t="s">
        <v>209</v>
      </c>
      <c r="G294" s="8">
        <v>27.875164027120199</v>
      </c>
      <c r="H294" s="8">
        <v>1000</v>
      </c>
      <c r="I294" s="1" t="s">
        <v>335</v>
      </c>
      <c r="K294" s="1">
        <v>1</v>
      </c>
      <c r="L294" s="1">
        <v>100</v>
      </c>
    </row>
    <row r="295" spans="1:12" ht="13">
      <c r="A295" s="7" t="s">
        <v>247</v>
      </c>
      <c r="B295" s="8" t="b">
        <v>0</v>
      </c>
      <c r="C295" s="10">
        <v>1000</v>
      </c>
      <c r="D295" s="8" t="s">
        <v>297</v>
      </c>
      <c r="E295" s="8" t="s">
        <v>298</v>
      </c>
      <c r="F295" s="8" t="s">
        <v>209</v>
      </c>
      <c r="G295" s="8">
        <v>27.816439286497801</v>
      </c>
      <c r="H295" s="8">
        <v>1000</v>
      </c>
      <c r="I295" s="1" t="s">
        <v>335</v>
      </c>
      <c r="K295" s="1">
        <v>1</v>
      </c>
      <c r="L295" s="1">
        <v>100</v>
      </c>
    </row>
    <row r="296" spans="1:12" ht="13">
      <c r="A296" s="7" t="s">
        <v>248</v>
      </c>
      <c r="B296" s="8" t="b">
        <v>0</v>
      </c>
      <c r="C296" s="8" t="s">
        <v>322</v>
      </c>
      <c r="D296" s="8" t="s">
        <v>297</v>
      </c>
      <c r="E296" s="8" t="s">
        <v>298</v>
      </c>
      <c r="F296" s="8" t="s">
        <v>198</v>
      </c>
      <c r="G296" s="8" t="s">
        <v>193</v>
      </c>
      <c r="H296" s="9"/>
      <c r="I296" s="1" t="s">
        <v>335</v>
      </c>
      <c r="J296" s="1" t="s">
        <v>20</v>
      </c>
      <c r="K296" s="1">
        <v>1</v>
      </c>
      <c r="L296" s="1">
        <v>100</v>
      </c>
    </row>
    <row r="297" spans="1:12" ht="13">
      <c r="A297" s="7" t="s">
        <v>249</v>
      </c>
      <c r="B297" s="8" t="b">
        <v>0</v>
      </c>
      <c r="C297" s="8" t="s">
        <v>322</v>
      </c>
      <c r="D297" s="8" t="s">
        <v>297</v>
      </c>
      <c r="E297" s="8" t="s">
        <v>298</v>
      </c>
      <c r="F297" s="8" t="s">
        <v>198</v>
      </c>
      <c r="G297" s="8" t="s">
        <v>193</v>
      </c>
      <c r="H297" s="9"/>
      <c r="I297" s="1" t="s">
        <v>335</v>
      </c>
      <c r="J297" s="1" t="s">
        <v>20</v>
      </c>
      <c r="K297" s="1">
        <v>1</v>
      </c>
      <c r="L297" s="1">
        <v>100</v>
      </c>
    </row>
    <row r="298" spans="1:12" ht="13">
      <c r="A298" s="7" t="s">
        <v>250</v>
      </c>
      <c r="B298" s="8" t="b">
        <v>0</v>
      </c>
      <c r="C298" s="8" t="s">
        <v>322</v>
      </c>
      <c r="D298" s="8" t="s">
        <v>297</v>
      </c>
      <c r="E298" s="8" t="s">
        <v>298</v>
      </c>
      <c r="F298" s="8" t="s">
        <v>198</v>
      </c>
      <c r="G298" s="8" t="s">
        <v>193</v>
      </c>
      <c r="H298" s="9"/>
      <c r="I298" s="1" t="s">
        <v>335</v>
      </c>
      <c r="J298" s="1" t="s">
        <v>20</v>
      </c>
      <c r="K298" s="1">
        <v>1</v>
      </c>
      <c r="L298" s="1">
        <v>100</v>
      </c>
    </row>
    <row r="299" spans="1:12" ht="13">
      <c r="A299" s="7" t="s">
        <v>251</v>
      </c>
      <c r="B299" s="8" t="b">
        <v>0</v>
      </c>
      <c r="C299" s="8" t="s">
        <v>323</v>
      </c>
      <c r="D299" s="8" t="s">
        <v>297</v>
      </c>
      <c r="E299" s="8" t="s">
        <v>298</v>
      </c>
      <c r="F299" s="8" t="s">
        <v>198</v>
      </c>
      <c r="G299" s="8" t="s">
        <v>193</v>
      </c>
      <c r="H299" s="9"/>
      <c r="I299" s="1" t="s">
        <v>335</v>
      </c>
      <c r="J299" s="1" t="s">
        <v>20</v>
      </c>
      <c r="K299" s="1">
        <v>1</v>
      </c>
      <c r="L299" s="1">
        <v>100</v>
      </c>
    </row>
    <row r="300" spans="1:12" ht="13">
      <c r="A300" s="7" t="s">
        <v>252</v>
      </c>
      <c r="B300" s="8" t="b">
        <v>0</v>
      </c>
      <c r="C300" s="8" t="s">
        <v>323</v>
      </c>
      <c r="D300" s="8" t="s">
        <v>297</v>
      </c>
      <c r="E300" s="8" t="s">
        <v>298</v>
      </c>
      <c r="F300" s="8" t="s">
        <v>198</v>
      </c>
      <c r="G300" s="8" t="s">
        <v>193</v>
      </c>
      <c r="H300" s="9"/>
      <c r="I300" s="1" t="s">
        <v>335</v>
      </c>
      <c r="J300" s="1" t="s">
        <v>20</v>
      </c>
      <c r="K300" s="1">
        <v>1</v>
      </c>
      <c r="L300" s="1">
        <v>100</v>
      </c>
    </row>
    <row r="301" spans="1:12" ht="13">
      <c r="A301" s="7" t="s">
        <v>253</v>
      </c>
      <c r="B301" s="8" t="b">
        <v>0</v>
      </c>
      <c r="C301" s="8" t="s">
        <v>323</v>
      </c>
      <c r="D301" s="8" t="s">
        <v>297</v>
      </c>
      <c r="E301" s="8" t="s">
        <v>298</v>
      </c>
      <c r="F301" s="8" t="s">
        <v>198</v>
      </c>
      <c r="G301" s="8" t="s">
        <v>193</v>
      </c>
      <c r="H301" s="9"/>
      <c r="I301" s="1" t="s">
        <v>335</v>
      </c>
      <c r="J301" s="1" t="s">
        <v>20</v>
      </c>
      <c r="K301" s="1">
        <v>1</v>
      </c>
      <c r="L301" s="1">
        <v>100</v>
      </c>
    </row>
    <row r="302" spans="1:12" ht="13">
      <c r="A302" s="7" t="s">
        <v>254</v>
      </c>
      <c r="B302" s="8" t="b">
        <v>0</v>
      </c>
      <c r="C302" s="8" t="s">
        <v>324</v>
      </c>
      <c r="D302" s="8" t="s">
        <v>297</v>
      </c>
      <c r="E302" s="8" t="s">
        <v>298</v>
      </c>
      <c r="F302" s="8" t="s">
        <v>198</v>
      </c>
      <c r="G302" s="8" t="s">
        <v>193</v>
      </c>
      <c r="H302" s="9"/>
      <c r="I302" s="1" t="s">
        <v>335</v>
      </c>
      <c r="J302" s="1" t="s">
        <v>20</v>
      </c>
      <c r="K302" s="1">
        <v>1</v>
      </c>
      <c r="L302" s="1">
        <v>100</v>
      </c>
    </row>
    <row r="303" spans="1:12" ht="13">
      <c r="A303" s="7" t="s">
        <v>255</v>
      </c>
      <c r="B303" s="8" t="b">
        <v>0</v>
      </c>
      <c r="C303" s="8" t="s">
        <v>324</v>
      </c>
      <c r="D303" s="8" t="s">
        <v>297</v>
      </c>
      <c r="E303" s="8" t="s">
        <v>298</v>
      </c>
      <c r="F303" s="8" t="s">
        <v>198</v>
      </c>
      <c r="G303" s="8" t="s">
        <v>193</v>
      </c>
      <c r="H303" s="9"/>
      <c r="I303" s="1" t="s">
        <v>335</v>
      </c>
      <c r="J303" s="1" t="s">
        <v>20</v>
      </c>
      <c r="K303" s="1">
        <v>1</v>
      </c>
      <c r="L303" s="1">
        <v>100</v>
      </c>
    </row>
    <row r="304" spans="1:12" ht="13">
      <c r="A304" s="7" t="s">
        <v>256</v>
      </c>
      <c r="B304" s="8" t="b">
        <v>0</v>
      </c>
      <c r="C304" s="8" t="s">
        <v>324</v>
      </c>
      <c r="D304" s="8" t="s">
        <v>297</v>
      </c>
      <c r="E304" s="8" t="s">
        <v>298</v>
      </c>
      <c r="F304" s="8" t="s">
        <v>198</v>
      </c>
      <c r="G304" s="8" t="s">
        <v>193</v>
      </c>
      <c r="H304" s="9"/>
      <c r="I304" s="1" t="s">
        <v>335</v>
      </c>
      <c r="J304" s="1" t="s">
        <v>20</v>
      </c>
      <c r="K304" s="1">
        <v>1</v>
      </c>
      <c r="L304" s="1">
        <v>100</v>
      </c>
    </row>
    <row r="305" spans="1:12" ht="13">
      <c r="A305" s="7" t="s">
        <v>257</v>
      </c>
      <c r="B305" s="8" t="b">
        <v>0</v>
      </c>
      <c r="C305" s="10">
        <v>10000</v>
      </c>
      <c r="D305" s="8" t="s">
        <v>297</v>
      </c>
      <c r="E305" s="8" t="s">
        <v>298</v>
      </c>
      <c r="F305" s="8" t="s">
        <v>209</v>
      </c>
      <c r="G305" s="8">
        <v>24.519677052314702</v>
      </c>
      <c r="H305" s="8">
        <v>10000</v>
      </c>
      <c r="I305" s="1" t="s">
        <v>335</v>
      </c>
      <c r="K305" s="1">
        <v>1</v>
      </c>
      <c r="L305" s="1">
        <v>100</v>
      </c>
    </row>
    <row r="306" spans="1:12" ht="13">
      <c r="A306" s="7" t="s">
        <v>258</v>
      </c>
      <c r="B306" s="8" t="b">
        <v>0</v>
      </c>
      <c r="C306" s="10">
        <v>10000</v>
      </c>
      <c r="D306" s="8" t="s">
        <v>297</v>
      </c>
      <c r="E306" s="8" t="s">
        <v>298</v>
      </c>
      <c r="F306" s="8" t="s">
        <v>209</v>
      </c>
      <c r="G306" s="8">
        <v>24.637884054817899</v>
      </c>
      <c r="H306" s="8">
        <v>10000</v>
      </c>
      <c r="I306" s="1" t="s">
        <v>335</v>
      </c>
      <c r="K306" s="1">
        <v>1</v>
      </c>
      <c r="L306" s="1">
        <v>100</v>
      </c>
    </row>
    <row r="307" spans="1:12" ht="13">
      <c r="A307" s="7" t="s">
        <v>259</v>
      </c>
      <c r="B307" s="8" t="b">
        <v>0</v>
      </c>
      <c r="C307" s="10">
        <v>10000</v>
      </c>
      <c r="D307" s="8" t="s">
        <v>297</v>
      </c>
      <c r="E307" s="8" t="s">
        <v>298</v>
      </c>
      <c r="F307" s="8" t="s">
        <v>209</v>
      </c>
      <c r="G307" s="8">
        <v>24.567456052819601</v>
      </c>
      <c r="H307" s="8">
        <v>10000</v>
      </c>
      <c r="I307" s="1" t="s">
        <v>335</v>
      </c>
      <c r="K307" s="1">
        <v>1</v>
      </c>
      <c r="L307" s="1">
        <v>100</v>
      </c>
    </row>
    <row r="308" spans="1:12" ht="13">
      <c r="A308" s="7" t="s">
        <v>260</v>
      </c>
      <c r="B308" s="8" t="b">
        <v>0</v>
      </c>
      <c r="C308" s="8" t="s">
        <v>325</v>
      </c>
      <c r="D308" s="8" t="s">
        <v>297</v>
      </c>
      <c r="E308" s="8" t="s">
        <v>298</v>
      </c>
      <c r="F308" s="8" t="s">
        <v>198</v>
      </c>
      <c r="G308" s="8" t="s">
        <v>193</v>
      </c>
      <c r="H308" s="9"/>
      <c r="I308" s="1" t="s">
        <v>335</v>
      </c>
      <c r="J308" s="1" t="s">
        <v>20</v>
      </c>
      <c r="K308" s="1">
        <v>1</v>
      </c>
      <c r="L308" s="1">
        <v>100</v>
      </c>
    </row>
    <row r="309" spans="1:12" ht="13">
      <c r="A309" s="7" t="s">
        <v>261</v>
      </c>
      <c r="B309" s="8" t="b">
        <v>0</v>
      </c>
      <c r="C309" s="8" t="s">
        <v>325</v>
      </c>
      <c r="D309" s="8" t="s">
        <v>297</v>
      </c>
      <c r="E309" s="8" t="s">
        <v>298</v>
      </c>
      <c r="F309" s="8" t="s">
        <v>198</v>
      </c>
      <c r="G309" s="8" t="s">
        <v>193</v>
      </c>
      <c r="H309" s="9"/>
      <c r="I309" s="1" t="s">
        <v>335</v>
      </c>
      <c r="J309" s="1" t="s">
        <v>20</v>
      </c>
      <c r="K309" s="1">
        <v>1</v>
      </c>
      <c r="L309" s="1">
        <v>100</v>
      </c>
    </row>
    <row r="310" spans="1:12" ht="13">
      <c r="A310" s="7" t="s">
        <v>262</v>
      </c>
      <c r="B310" s="8" t="b">
        <v>0</v>
      </c>
      <c r="C310" s="8" t="s">
        <v>325</v>
      </c>
      <c r="D310" s="8" t="s">
        <v>297</v>
      </c>
      <c r="E310" s="8" t="s">
        <v>298</v>
      </c>
      <c r="F310" s="8" t="s">
        <v>198</v>
      </c>
      <c r="G310" s="8" t="s">
        <v>193</v>
      </c>
      <c r="H310" s="9"/>
      <c r="I310" s="1" t="s">
        <v>335</v>
      </c>
      <c r="J310" s="1" t="s">
        <v>20</v>
      </c>
      <c r="K310" s="1">
        <v>1</v>
      </c>
      <c r="L310" s="1">
        <v>100</v>
      </c>
    </row>
    <row r="311" spans="1:12" ht="13">
      <c r="A311" s="7" t="s">
        <v>263</v>
      </c>
      <c r="B311" s="8" t="b">
        <v>0</v>
      </c>
      <c r="C311" s="8" t="s">
        <v>326</v>
      </c>
      <c r="D311" s="8" t="s">
        <v>297</v>
      </c>
      <c r="E311" s="8" t="s">
        <v>298</v>
      </c>
      <c r="F311" s="8" t="s">
        <v>198</v>
      </c>
      <c r="G311" s="8" t="s">
        <v>193</v>
      </c>
      <c r="H311" s="9"/>
      <c r="I311" s="1" t="s">
        <v>335</v>
      </c>
      <c r="J311" s="1" t="s">
        <v>20</v>
      </c>
      <c r="K311" s="1">
        <v>1</v>
      </c>
      <c r="L311" s="1">
        <v>100</v>
      </c>
    </row>
    <row r="312" spans="1:12" ht="13">
      <c r="A312" s="7" t="s">
        <v>264</v>
      </c>
      <c r="B312" s="8" t="b">
        <v>0</v>
      </c>
      <c r="C312" s="8" t="s">
        <v>326</v>
      </c>
      <c r="D312" s="8" t="s">
        <v>297</v>
      </c>
      <c r="E312" s="8" t="s">
        <v>298</v>
      </c>
      <c r="F312" s="8" t="s">
        <v>198</v>
      </c>
      <c r="G312" s="8" t="s">
        <v>193</v>
      </c>
      <c r="H312" s="9"/>
      <c r="I312" s="1" t="s">
        <v>335</v>
      </c>
      <c r="J312" s="1" t="s">
        <v>20</v>
      </c>
      <c r="K312" s="1">
        <v>1</v>
      </c>
      <c r="L312" s="1">
        <v>100</v>
      </c>
    </row>
    <row r="313" spans="1:12" ht="13">
      <c r="A313" s="7" t="s">
        <v>265</v>
      </c>
      <c r="B313" s="8" t="b">
        <v>0</v>
      </c>
      <c r="C313" s="8" t="s">
        <v>326</v>
      </c>
      <c r="D313" s="8" t="s">
        <v>297</v>
      </c>
      <c r="E313" s="8" t="s">
        <v>298</v>
      </c>
      <c r="F313" s="8" t="s">
        <v>198</v>
      </c>
      <c r="G313" s="8" t="s">
        <v>193</v>
      </c>
      <c r="H313" s="9"/>
      <c r="I313" s="1" t="s">
        <v>335</v>
      </c>
      <c r="J313" s="1" t="s">
        <v>20</v>
      </c>
      <c r="K313" s="1">
        <v>1</v>
      </c>
      <c r="L313" s="1">
        <v>100</v>
      </c>
    </row>
    <row r="314" spans="1:12" ht="13">
      <c r="A314" s="7" t="s">
        <v>266</v>
      </c>
      <c r="B314" s="8" t="b">
        <v>0</v>
      </c>
      <c r="C314" s="8" t="s">
        <v>327</v>
      </c>
      <c r="D314" s="8" t="s">
        <v>297</v>
      </c>
      <c r="E314" s="8" t="s">
        <v>298</v>
      </c>
      <c r="F314" s="8" t="s">
        <v>198</v>
      </c>
      <c r="G314" s="8" t="s">
        <v>193</v>
      </c>
      <c r="H314" s="9"/>
      <c r="I314" s="1" t="s">
        <v>335</v>
      </c>
      <c r="J314" s="1" t="s">
        <v>20</v>
      </c>
      <c r="K314" s="1">
        <v>1</v>
      </c>
      <c r="L314" s="1">
        <v>100</v>
      </c>
    </row>
    <row r="315" spans="1:12" ht="13">
      <c r="A315" s="7" t="s">
        <v>267</v>
      </c>
      <c r="B315" s="8" t="b">
        <v>0</v>
      </c>
      <c r="C315" s="8" t="s">
        <v>327</v>
      </c>
      <c r="D315" s="8" t="s">
        <v>297</v>
      </c>
      <c r="E315" s="8" t="s">
        <v>298</v>
      </c>
      <c r="F315" s="8" t="s">
        <v>198</v>
      </c>
      <c r="G315" s="8" t="s">
        <v>193</v>
      </c>
      <c r="H315" s="9"/>
      <c r="I315" s="1" t="s">
        <v>335</v>
      </c>
      <c r="J315" s="1" t="s">
        <v>20</v>
      </c>
      <c r="K315" s="1">
        <v>1</v>
      </c>
      <c r="L315" s="1">
        <v>100</v>
      </c>
    </row>
    <row r="316" spans="1:12" ht="13">
      <c r="A316" s="7" t="s">
        <v>268</v>
      </c>
      <c r="B316" s="8" t="b">
        <v>0</v>
      </c>
      <c r="C316" s="8" t="s">
        <v>327</v>
      </c>
      <c r="D316" s="8" t="s">
        <v>297</v>
      </c>
      <c r="E316" s="8" t="s">
        <v>298</v>
      </c>
      <c r="F316" s="8" t="s">
        <v>198</v>
      </c>
      <c r="G316" s="8" t="s">
        <v>193</v>
      </c>
      <c r="H316" s="9"/>
      <c r="I316" s="1" t="s">
        <v>335</v>
      </c>
      <c r="J316" s="1" t="s">
        <v>20</v>
      </c>
      <c r="K316" s="1">
        <v>1</v>
      </c>
      <c r="L316" s="1">
        <v>100</v>
      </c>
    </row>
    <row r="317" spans="1:12" ht="13">
      <c r="A317" s="7" t="s">
        <v>269</v>
      </c>
      <c r="B317" s="8" t="b">
        <v>0</v>
      </c>
      <c r="C317" s="10">
        <v>100000</v>
      </c>
      <c r="D317" s="8" t="s">
        <v>297</v>
      </c>
      <c r="E317" s="8" t="s">
        <v>298</v>
      </c>
      <c r="F317" s="8" t="s">
        <v>209</v>
      </c>
      <c r="G317" s="8">
        <v>21.343838912940399</v>
      </c>
      <c r="H317" s="8">
        <v>100000</v>
      </c>
      <c r="I317" s="1" t="s">
        <v>335</v>
      </c>
      <c r="K317" s="1">
        <v>1</v>
      </c>
      <c r="L317" s="1">
        <v>100</v>
      </c>
    </row>
    <row r="318" spans="1:12" ht="13">
      <c r="A318" s="7" t="s">
        <v>270</v>
      </c>
      <c r="B318" s="8" t="b">
        <v>0</v>
      </c>
      <c r="C318" s="10">
        <v>100000</v>
      </c>
      <c r="D318" s="8" t="s">
        <v>297</v>
      </c>
      <c r="E318" s="8" t="s">
        <v>298</v>
      </c>
      <c r="F318" s="8" t="s">
        <v>209</v>
      </c>
      <c r="G318" s="8">
        <v>21.280685010296299</v>
      </c>
      <c r="H318" s="8">
        <v>100000</v>
      </c>
      <c r="I318" s="1" t="s">
        <v>335</v>
      </c>
      <c r="K318" s="1">
        <v>1</v>
      </c>
      <c r="L318" s="1">
        <v>100</v>
      </c>
    </row>
    <row r="319" spans="1:12" ht="13">
      <c r="A319" s="7" t="s">
        <v>271</v>
      </c>
      <c r="B319" s="8" t="b">
        <v>0</v>
      </c>
      <c r="C319" s="10">
        <v>100000</v>
      </c>
      <c r="D319" s="8" t="s">
        <v>297</v>
      </c>
      <c r="E319" s="8" t="s">
        <v>298</v>
      </c>
      <c r="F319" s="8" t="s">
        <v>209</v>
      </c>
      <c r="G319" s="8">
        <v>21.2647701645691</v>
      </c>
      <c r="H319" s="8">
        <v>100000</v>
      </c>
      <c r="I319" s="1" t="s">
        <v>335</v>
      </c>
      <c r="K319" s="1">
        <v>1</v>
      </c>
      <c r="L319" s="1">
        <v>100</v>
      </c>
    </row>
    <row r="320" spans="1:12" ht="13">
      <c r="A320" s="7" t="s">
        <v>272</v>
      </c>
      <c r="B320" s="8" t="b">
        <v>0</v>
      </c>
      <c r="C320" s="8" t="s">
        <v>328</v>
      </c>
      <c r="D320" s="8" t="s">
        <v>297</v>
      </c>
      <c r="E320" s="8" t="s">
        <v>298</v>
      </c>
      <c r="F320" s="8" t="s">
        <v>198</v>
      </c>
      <c r="G320" s="8" t="s">
        <v>193</v>
      </c>
      <c r="H320" s="9"/>
      <c r="I320" s="1" t="s">
        <v>335</v>
      </c>
      <c r="J320" s="1" t="s">
        <v>20</v>
      </c>
      <c r="K320" s="1">
        <v>1</v>
      </c>
      <c r="L320" s="1">
        <v>100</v>
      </c>
    </row>
    <row r="321" spans="1:12" ht="13">
      <c r="A321" s="7" t="s">
        <v>273</v>
      </c>
      <c r="B321" s="8" t="b">
        <v>0</v>
      </c>
      <c r="C321" s="8" t="s">
        <v>328</v>
      </c>
      <c r="D321" s="8" t="s">
        <v>297</v>
      </c>
      <c r="E321" s="8" t="s">
        <v>298</v>
      </c>
      <c r="F321" s="8" t="s">
        <v>198</v>
      </c>
      <c r="G321" s="8" t="s">
        <v>193</v>
      </c>
      <c r="H321" s="9"/>
      <c r="I321" s="1" t="s">
        <v>335</v>
      </c>
      <c r="J321" s="1" t="s">
        <v>20</v>
      </c>
      <c r="K321" s="1">
        <v>1</v>
      </c>
      <c r="L321" s="1">
        <v>100</v>
      </c>
    </row>
    <row r="322" spans="1:12" ht="13">
      <c r="A322" s="7" t="s">
        <v>274</v>
      </c>
      <c r="B322" s="8" t="b">
        <v>0</v>
      </c>
      <c r="C322" s="8" t="s">
        <v>328</v>
      </c>
      <c r="D322" s="8" t="s">
        <v>297</v>
      </c>
      <c r="E322" s="8" t="s">
        <v>298</v>
      </c>
      <c r="F322" s="8" t="s">
        <v>198</v>
      </c>
      <c r="G322" s="8" t="s">
        <v>193</v>
      </c>
      <c r="H322" s="9"/>
      <c r="I322" s="1" t="s">
        <v>335</v>
      </c>
      <c r="J322" s="1" t="s">
        <v>20</v>
      </c>
      <c r="K322" s="1">
        <v>1</v>
      </c>
      <c r="L322" s="1">
        <v>100</v>
      </c>
    </row>
    <row r="323" spans="1:12" ht="13">
      <c r="A323" s="7" t="s">
        <v>275</v>
      </c>
      <c r="B323" s="8" t="b">
        <v>0</v>
      </c>
      <c r="C323" s="8" t="s">
        <v>329</v>
      </c>
      <c r="D323" s="8" t="s">
        <v>297</v>
      </c>
      <c r="E323" s="8" t="s">
        <v>298</v>
      </c>
      <c r="F323" s="8" t="s">
        <v>198</v>
      </c>
      <c r="G323" s="8" t="s">
        <v>193</v>
      </c>
      <c r="H323" s="9"/>
      <c r="I323" s="1" t="s">
        <v>335</v>
      </c>
      <c r="J323" s="1" t="s">
        <v>20</v>
      </c>
      <c r="K323" s="1">
        <v>1</v>
      </c>
      <c r="L323" s="1">
        <v>100</v>
      </c>
    </row>
    <row r="324" spans="1:12" ht="13">
      <c r="A324" s="7" t="s">
        <v>277</v>
      </c>
      <c r="B324" s="8" t="b">
        <v>0</v>
      </c>
      <c r="C324" s="8" t="s">
        <v>329</v>
      </c>
      <c r="D324" s="8" t="s">
        <v>297</v>
      </c>
      <c r="E324" s="8" t="s">
        <v>298</v>
      </c>
      <c r="F324" s="8" t="s">
        <v>198</v>
      </c>
      <c r="G324" s="8" t="s">
        <v>193</v>
      </c>
      <c r="H324" s="9"/>
      <c r="I324" s="1" t="s">
        <v>335</v>
      </c>
      <c r="J324" s="1" t="s">
        <v>20</v>
      </c>
      <c r="K324" s="1">
        <v>1</v>
      </c>
      <c r="L324" s="1">
        <v>100</v>
      </c>
    </row>
    <row r="325" spans="1:12" ht="13">
      <c r="A325" s="7" t="s">
        <v>278</v>
      </c>
      <c r="B325" s="8" t="b">
        <v>0</v>
      </c>
      <c r="C325" s="8" t="s">
        <v>329</v>
      </c>
      <c r="D325" s="8" t="s">
        <v>297</v>
      </c>
      <c r="E325" s="8" t="s">
        <v>298</v>
      </c>
      <c r="F325" s="8" t="s">
        <v>198</v>
      </c>
      <c r="G325" s="8" t="s">
        <v>193</v>
      </c>
      <c r="H325" s="9"/>
      <c r="I325" s="1" t="s">
        <v>335</v>
      </c>
      <c r="J325" s="1" t="s">
        <v>20</v>
      </c>
      <c r="K325" s="1">
        <v>1</v>
      </c>
      <c r="L325" s="1">
        <v>100</v>
      </c>
    </row>
    <row r="326" spans="1:12" ht="13">
      <c r="A326" s="7" t="s">
        <v>279</v>
      </c>
      <c r="B326" s="8" t="b">
        <v>0</v>
      </c>
      <c r="C326" s="8" t="s">
        <v>330</v>
      </c>
      <c r="D326" s="8" t="s">
        <v>297</v>
      </c>
      <c r="E326" s="8" t="s">
        <v>298</v>
      </c>
      <c r="F326" s="8" t="s">
        <v>198</v>
      </c>
      <c r="G326" s="8" t="s">
        <v>193</v>
      </c>
      <c r="H326" s="9"/>
      <c r="I326" s="1" t="s">
        <v>335</v>
      </c>
      <c r="J326" s="1" t="s">
        <v>20</v>
      </c>
      <c r="K326" s="1">
        <v>1</v>
      </c>
      <c r="L326" s="1">
        <v>100</v>
      </c>
    </row>
    <row r="327" spans="1:12" ht="13">
      <c r="A327" s="7" t="s">
        <v>280</v>
      </c>
      <c r="B327" s="8" t="b">
        <v>0</v>
      </c>
      <c r="C327" s="8" t="s">
        <v>330</v>
      </c>
      <c r="D327" s="8" t="s">
        <v>297</v>
      </c>
      <c r="E327" s="8" t="s">
        <v>298</v>
      </c>
      <c r="F327" s="8" t="s">
        <v>198</v>
      </c>
      <c r="G327" s="8" t="s">
        <v>193</v>
      </c>
      <c r="H327" s="9"/>
      <c r="I327" s="1" t="s">
        <v>335</v>
      </c>
      <c r="J327" s="1" t="s">
        <v>20</v>
      </c>
      <c r="K327" s="1">
        <v>1</v>
      </c>
      <c r="L327" s="1">
        <v>100</v>
      </c>
    </row>
    <row r="328" spans="1:12" ht="13">
      <c r="A328" s="7" t="s">
        <v>281</v>
      </c>
      <c r="B328" s="8" t="b">
        <v>0</v>
      </c>
      <c r="C328" s="8" t="s">
        <v>330</v>
      </c>
      <c r="D328" s="8" t="s">
        <v>297</v>
      </c>
      <c r="E328" s="8" t="s">
        <v>298</v>
      </c>
      <c r="F328" s="8" t="s">
        <v>198</v>
      </c>
      <c r="G328" s="8" t="s">
        <v>193</v>
      </c>
      <c r="H328" s="9"/>
      <c r="I328" s="1" t="s">
        <v>335</v>
      </c>
      <c r="J328" s="1" t="s">
        <v>20</v>
      </c>
      <c r="K328" s="1">
        <v>1</v>
      </c>
      <c r="L328" s="1">
        <v>100</v>
      </c>
    </row>
    <row r="329" spans="1:12" ht="13">
      <c r="A329" s="7" t="s">
        <v>282</v>
      </c>
      <c r="B329" s="8" t="b">
        <v>0</v>
      </c>
      <c r="C329" s="8" t="s">
        <v>331</v>
      </c>
      <c r="D329" s="8" t="s">
        <v>297</v>
      </c>
      <c r="E329" s="8" t="s">
        <v>298</v>
      </c>
      <c r="F329" s="8" t="s">
        <v>198</v>
      </c>
      <c r="G329" s="8" t="s">
        <v>193</v>
      </c>
      <c r="H329" s="9"/>
      <c r="I329" s="1" t="s">
        <v>335</v>
      </c>
      <c r="J329" s="1" t="s">
        <v>20</v>
      </c>
      <c r="K329" s="1">
        <v>1</v>
      </c>
      <c r="L329" s="1">
        <v>100</v>
      </c>
    </row>
    <row r="330" spans="1:12" ht="13">
      <c r="A330" s="7" t="s">
        <v>284</v>
      </c>
      <c r="B330" s="8" t="b">
        <v>0</v>
      </c>
      <c r="C330" s="8" t="s">
        <v>331</v>
      </c>
      <c r="D330" s="8" t="s">
        <v>297</v>
      </c>
      <c r="E330" s="8" t="s">
        <v>298</v>
      </c>
      <c r="F330" s="8" t="s">
        <v>198</v>
      </c>
      <c r="G330" s="8" t="s">
        <v>193</v>
      </c>
      <c r="H330" s="9"/>
      <c r="I330" s="1" t="s">
        <v>335</v>
      </c>
      <c r="J330" s="1" t="s">
        <v>20</v>
      </c>
      <c r="K330" s="1">
        <v>1</v>
      </c>
      <c r="L330" s="1">
        <v>100</v>
      </c>
    </row>
    <row r="331" spans="1:12" ht="13">
      <c r="A331" s="7" t="s">
        <v>285</v>
      </c>
      <c r="B331" s="8" t="b">
        <v>0</v>
      </c>
      <c r="C331" s="8" t="s">
        <v>331</v>
      </c>
      <c r="D331" s="8" t="s">
        <v>297</v>
      </c>
      <c r="E331" s="8" t="s">
        <v>298</v>
      </c>
      <c r="F331" s="8" t="s">
        <v>198</v>
      </c>
      <c r="G331" s="8" t="s">
        <v>193</v>
      </c>
      <c r="H331" s="9"/>
      <c r="I331" s="1" t="s">
        <v>335</v>
      </c>
      <c r="J331" s="1" t="s">
        <v>20</v>
      </c>
      <c r="K331" s="1">
        <v>1</v>
      </c>
      <c r="L331" s="1">
        <v>100</v>
      </c>
    </row>
    <row r="332" spans="1:12" ht="13">
      <c r="A332" s="7" t="s">
        <v>286</v>
      </c>
      <c r="B332" s="8" t="b">
        <v>0</v>
      </c>
      <c r="C332" s="8" t="s">
        <v>332</v>
      </c>
      <c r="D332" s="8" t="s">
        <v>297</v>
      </c>
      <c r="E332" s="8" t="s">
        <v>298</v>
      </c>
      <c r="F332" s="8" t="s">
        <v>198</v>
      </c>
      <c r="G332" s="8" t="s">
        <v>193</v>
      </c>
      <c r="H332" s="9"/>
      <c r="I332" s="1" t="s">
        <v>335</v>
      </c>
      <c r="J332" s="1" t="s">
        <v>20</v>
      </c>
      <c r="K332" s="1">
        <v>1</v>
      </c>
      <c r="L332" s="1">
        <v>100</v>
      </c>
    </row>
    <row r="333" spans="1:12" ht="13">
      <c r="A333" s="7" t="s">
        <v>288</v>
      </c>
      <c r="B333" s="8" t="b">
        <v>0</v>
      </c>
      <c r="C333" s="8" t="s">
        <v>332</v>
      </c>
      <c r="D333" s="8" t="s">
        <v>297</v>
      </c>
      <c r="E333" s="8" t="s">
        <v>298</v>
      </c>
      <c r="F333" s="8" t="s">
        <v>198</v>
      </c>
      <c r="G333" s="8" t="s">
        <v>193</v>
      </c>
      <c r="H333" s="9"/>
      <c r="I333" s="1" t="s">
        <v>335</v>
      </c>
      <c r="J333" s="1" t="s">
        <v>20</v>
      </c>
      <c r="K333" s="1">
        <v>1</v>
      </c>
      <c r="L333" s="1">
        <v>100</v>
      </c>
    </row>
    <row r="334" spans="1:12" ht="13">
      <c r="A334" s="7" t="s">
        <v>289</v>
      </c>
      <c r="B334" s="8" t="b">
        <v>0</v>
      </c>
      <c r="C334" s="8" t="s">
        <v>332</v>
      </c>
      <c r="D334" s="8" t="s">
        <v>297</v>
      </c>
      <c r="E334" s="8" t="s">
        <v>298</v>
      </c>
      <c r="F334" s="8" t="s">
        <v>198</v>
      </c>
      <c r="G334" s="8" t="s">
        <v>193</v>
      </c>
      <c r="H334" s="9"/>
      <c r="I334" s="1" t="s">
        <v>335</v>
      </c>
      <c r="J334" s="1" t="s">
        <v>20</v>
      </c>
      <c r="K334" s="1">
        <v>1</v>
      </c>
      <c r="L334" s="1">
        <v>100</v>
      </c>
    </row>
    <row r="335" spans="1:12" ht="13">
      <c r="A335" s="7" t="s">
        <v>290</v>
      </c>
      <c r="B335" s="8" t="b">
        <v>0</v>
      </c>
      <c r="C335" s="8" t="s">
        <v>333</v>
      </c>
      <c r="D335" s="8" t="s">
        <v>297</v>
      </c>
      <c r="E335" s="8" t="s">
        <v>298</v>
      </c>
      <c r="F335" s="8" t="s">
        <v>198</v>
      </c>
      <c r="G335" s="8" t="s">
        <v>193</v>
      </c>
      <c r="H335" s="9"/>
      <c r="I335" s="1" t="s">
        <v>335</v>
      </c>
      <c r="J335" s="1" t="s">
        <v>20</v>
      </c>
      <c r="K335" s="1">
        <v>1</v>
      </c>
      <c r="L335" s="1">
        <v>100</v>
      </c>
    </row>
    <row r="336" spans="1:12" ht="13">
      <c r="A336" s="7" t="s">
        <v>292</v>
      </c>
      <c r="B336" s="8" t="b">
        <v>0</v>
      </c>
      <c r="C336" s="8" t="s">
        <v>333</v>
      </c>
      <c r="D336" s="8" t="s">
        <v>297</v>
      </c>
      <c r="E336" s="8" t="s">
        <v>298</v>
      </c>
      <c r="F336" s="8" t="s">
        <v>198</v>
      </c>
      <c r="G336" s="8" t="s">
        <v>193</v>
      </c>
      <c r="H336" s="9"/>
      <c r="I336" s="1" t="s">
        <v>335</v>
      </c>
      <c r="J336" s="1" t="s">
        <v>20</v>
      </c>
      <c r="K336" s="1">
        <v>1</v>
      </c>
      <c r="L336" s="1">
        <v>100</v>
      </c>
    </row>
    <row r="337" spans="1:12" ht="13">
      <c r="A337" s="7" t="s">
        <v>293</v>
      </c>
      <c r="B337" s="8" t="b">
        <v>0</v>
      </c>
      <c r="C337" s="8" t="s">
        <v>333</v>
      </c>
      <c r="D337" s="8" t="s">
        <v>297</v>
      </c>
      <c r="E337" s="8" t="s">
        <v>298</v>
      </c>
      <c r="F337" s="8" t="s">
        <v>198</v>
      </c>
      <c r="G337" s="8" t="s">
        <v>193</v>
      </c>
      <c r="H337" s="9"/>
      <c r="I337" s="1" t="s">
        <v>335</v>
      </c>
      <c r="J337" s="1" t="s">
        <v>20</v>
      </c>
      <c r="K337" s="1">
        <v>1</v>
      </c>
      <c r="L337" s="1">
        <v>100</v>
      </c>
    </row>
    <row r="338" spans="1:12" ht="13">
      <c r="A338" s="7" t="s">
        <v>294</v>
      </c>
      <c r="B338" s="8" t="b">
        <v>0</v>
      </c>
      <c r="C338" s="8" t="s">
        <v>334</v>
      </c>
      <c r="D338" s="8" t="s">
        <v>297</v>
      </c>
      <c r="E338" s="8" t="s">
        <v>298</v>
      </c>
      <c r="F338" s="8" t="s">
        <v>198</v>
      </c>
      <c r="G338" s="8" t="s">
        <v>193</v>
      </c>
      <c r="H338" s="9"/>
      <c r="I338" s="1" t="s">
        <v>335</v>
      </c>
      <c r="J338" s="1" t="s">
        <v>20</v>
      </c>
      <c r="K338" s="1">
        <v>1</v>
      </c>
      <c r="L338" s="1">
        <v>100</v>
      </c>
    </row>
    <row r="339" spans="1:12" ht="13">
      <c r="A339" s="7" t="s">
        <v>295</v>
      </c>
      <c r="B339" s="8" t="b">
        <v>0</v>
      </c>
      <c r="C339" s="8" t="s">
        <v>334</v>
      </c>
      <c r="D339" s="8" t="s">
        <v>297</v>
      </c>
      <c r="E339" s="8" t="s">
        <v>298</v>
      </c>
      <c r="F339" s="8" t="s">
        <v>198</v>
      </c>
      <c r="G339" s="8" t="s">
        <v>193</v>
      </c>
      <c r="H339" s="9"/>
      <c r="I339" s="1" t="s">
        <v>335</v>
      </c>
      <c r="J339" s="1" t="s">
        <v>20</v>
      </c>
      <c r="K339" s="1">
        <v>1</v>
      </c>
      <c r="L339" s="1">
        <v>100</v>
      </c>
    </row>
    <row r="340" spans="1:12" ht="13">
      <c r="A340" s="7" t="s">
        <v>296</v>
      </c>
      <c r="B340" s="8" t="b">
        <v>0</v>
      </c>
      <c r="C340" s="8" t="s">
        <v>334</v>
      </c>
      <c r="D340" s="8" t="s">
        <v>297</v>
      </c>
      <c r="E340" s="8" t="s">
        <v>298</v>
      </c>
      <c r="F340" s="8" t="s">
        <v>198</v>
      </c>
      <c r="G340" s="8" t="s">
        <v>193</v>
      </c>
      <c r="H340" s="9"/>
      <c r="I340" s="1" t="s">
        <v>335</v>
      </c>
      <c r="J340" s="1" t="s">
        <v>20</v>
      </c>
      <c r="K340" s="1">
        <v>1</v>
      </c>
      <c r="L340" s="1">
        <v>100</v>
      </c>
    </row>
    <row r="341" spans="1:12" ht="13">
      <c r="A341" s="7" t="s">
        <v>188</v>
      </c>
      <c r="B341" s="8" t="b">
        <v>0</v>
      </c>
      <c r="C341" s="8" t="s">
        <v>189</v>
      </c>
      <c r="D341" s="8" t="s">
        <v>190</v>
      </c>
      <c r="E341" s="8" t="s">
        <v>191</v>
      </c>
      <c r="F341" s="8" t="s">
        <v>192</v>
      </c>
      <c r="G341" s="8" t="s">
        <v>193</v>
      </c>
      <c r="H341" s="9"/>
      <c r="I341" s="1" t="s">
        <v>336</v>
      </c>
      <c r="K341" s="1">
        <v>1</v>
      </c>
      <c r="L341" s="1">
        <v>100</v>
      </c>
    </row>
    <row r="342" spans="1:12" ht="13">
      <c r="A342" s="7" t="s">
        <v>195</v>
      </c>
      <c r="B342" s="8" t="b">
        <v>0</v>
      </c>
      <c r="C342" s="8" t="s">
        <v>189</v>
      </c>
      <c r="D342" s="8" t="s">
        <v>190</v>
      </c>
      <c r="E342" s="8" t="s">
        <v>191</v>
      </c>
      <c r="F342" s="8" t="s">
        <v>192</v>
      </c>
      <c r="G342" s="8" t="s">
        <v>193</v>
      </c>
      <c r="H342" s="9"/>
      <c r="I342" s="1" t="s">
        <v>336</v>
      </c>
      <c r="K342" s="1">
        <v>1</v>
      </c>
      <c r="L342" s="1">
        <v>100</v>
      </c>
    </row>
    <row r="343" spans="1:12" ht="13">
      <c r="A343" s="7" t="s">
        <v>196</v>
      </c>
      <c r="B343" s="8" t="b">
        <v>0</v>
      </c>
      <c r="C343" s="8" t="s">
        <v>189</v>
      </c>
      <c r="D343" s="8" t="s">
        <v>190</v>
      </c>
      <c r="E343" s="8" t="s">
        <v>191</v>
      </c>
      <c r="F343" s="8" t="s">
        <v>192</v>
      </c>
      <c r="G343" s="8" t="s">
        <v>193</v>
      </c>
      <c r="H343" s="9"/>
      <c r="I343" s="1" t="s">
        <v>336</v>
      </c>
      <c r="K343" s="1">
        <v>1</v>
      </c>
      <c r="L343" s="1">
        <v>100</v>
      </c>
    </row>
    <row r="344" spans="1:12" ht="13">
      <c r="A344" s="7" t="s">
        <v>197</v>
      </c>
      <c r="B344" s="8" t="b">
        <v>0</v>
      </c>
      <c r="C344" s="8" t="s">
        <v>337</v>
      </c>
      <c r="D344" s="8" t="s">
        <v>190</v>
      </c>
      <c r="E344" s="8" t="s">
        <v>191</v>
      </c>
      <c r="F344" s="8" t="s">
        <v>198</v>
      </c>
      <c r="G344" s="8" t="s">
        <v>193</v>
      </c>
      <c r="H344" s="9"/>
      <c r="I344" s="1" t="s">
        <v>336</v>
      </c>
      <c r="J344" s="1" t="s">
        <v>20</v>
      </c>
      <c r="K344" s="1">
        <v>1</v>
      </c>
      <c r="L344" s="1">
        <v>100</v>
      </c>
    </row>
    <row r="345" spans="1:12" ht="13">
      <c r="A345" s="7" t="s">
        <v>200</v>
      </c>
      <c r="B345" s="8" t="b">
        <v>0</v>
      </c>
      <c r="C345" s="8" t="s">
        <v>337</v>
      </c>
      <c r="D345" s="8" t="s">
        <v>190</v>
      </c>
      <c r="E345" s="8" t="s">
        <v>191</v>
      </c>
      <c r="F345" s="8" t="s">
        <v>198</v>
      </c>
      <c r="G345" s="8" t="s">
        <v>193</v>
      </c>
      <c r="H345" s="9"/>
      <c r="I345" s="1" t="s">
        <v>336</v>
      </c>
      <c r="J345" s="1" t="s">
        <v>20</v>
      </c>
      <c r="K345" s="1">
        <v>1</v>
      </c>
      <c r="L345" s="1">
        <v>100</v>
      </c>
    </row>
    <row r="346" spans="1:12" ht="13">
      <c r="A346" s="7" t="s">
        <v>201</v>
      </c>
      <c r="B346" s="8" t="b">
        <v>0</v>
      </c>
      <c r="C346" s="8" t="s">
        <v>337</v>
      </c>
      <c r="D346" s="8" t="s">
        <v>190</v>
      </c>
      <c r="E346" s="8" t="s">
        <v>191</v>
      </c>
      <c r="F346" s="8" t="s">
        <v>198</v>
      </c>
      <c r="G346" s="8" t="s">
        <v>193</v>
      </c>
      <c r="H346" s="9"/>
      <c r="I346" s="1" t="s">
        <v>336</v>
      </c>
      <c r="J346" s="1" t="s">
        <v>20</v>
      </c>
      <c r="K346" s="1">
        <v>1</v>
      </c>
      <c r="L346" s="1">
        <v>100</v>
      </c>
    </row>
    <row r="347" spans="1:12" ht="13">
      <c r="A347" s="7" t="s">
        <v>202</v>
      </c>
      <c r="B347" s="8" t="b">
        <v>0</v>
      </c>
      <c r="C347" s="8" t="s">
        <v>338</v>
      </c>
      <c r="D347" s="8" t="s">
        <v>190</v>
      </c>
      <c r="E347" s="8" t="s">
        <v>191</v>
      </c>
      <c r="F347" s="8" t="s">
        <v>198</v>
      </c>
      <c r="G347" s="8" t="s">
        <v>193</v>
      </c>
      <c r="H347" s="9"/>
      <c r="I347" s="1" t="s">
        <v>336</v>
      </c>
      <c r="J347" s="1" t="s">
        <v>20</v>
      </c>
      <c r="K347" s="1">
        <v>1</v>
      </c>
      <c r="L347" s="1">
        <v>100</v>
      </c>
    </row>
    <row r="348" spans="1:12" ht="13">
      <c r="A348" s="7" t="s">
        <v>203</v>
      </c>
      <c r="B348" s="8" t="b">
        <v>0</v>
      </c>
      <c r="C348" s="8" t="s">
        <v>338</v>
      </c>
      <c r="D348" s="8" t="s">
        <v>190</v>
      </c>
      <c r="E348" s="8" t="s">
        <v>191</v>
      </c>
      <c r="F348" s="8" t="s">
        <v>198</v>
      </c>
      <c r="G348" s="8" t="s">
        <v>193</v>
      </c>
      <c r="H348" s="9"/>
      <c r="I348" s="1" t="s">
        <v>336</v>
      </c>
      <c r="J348" s="1" t="s">
        <v>20</v>
      </c>
      <c r="K348" s="1">
        <v>1</v>
      </c>
      <c r="L348" s="1">
        <v>100</v>
      </c>
    </row>
    <row r="349" spans="1:12" ht="13">
      <c r="A349" s="7" t="s">
        <v>204</v>
      </c>
      <c r="B349" s="8" t="b">
        <v>0</v>
      </c>
      <c r="C349" s="8" t="s">
        <v>338</v>
      </c>
      <c r="D349" s="8" t="s">
        <v>190</v>
      </c>
      <c r="E349" s="8" t="s">
        <v>191</v>
      </c>
      <c r="F349" s="8" t="s">
        <v>198</v>
      </c>
      <c r="G349" s="8" t="s">
        <v>193</v>
      </c>
      <c r="H349" s="9"/>
      <c r="I349" s="1" t="s">
        <v>336</v>
      </c>
      <c r="J349" s="1" t="s">
        <v>20</v>
      </c>
      <c r="K349" s="1">
        <v>1</v>
      </c>
      <c r="L349" s="1">
        <v>100</v>
      </c>
    </row>
    <row r="350" spans="1:12" ht="13">
      <c r="A350" s="7" t="s">
        <v>205</v>
      </c>
      <c r="B350" s="8" t="b">
        <v>0</v>
      </c>
      <c r="C350" s="8" t="s">
        <v>339</v>
      </c>
      <c r="D350" s="8" t="s">
        <v>190</v>
      </c>
      <c r="E350" s="8" t="s">
        <v>191</v>
      </c>
      <c r="F350" s="8" t="s">
        <v>198</v>
      </c>
      <c r="G350" s="8" t="s">
        <v>193</v>
      </c>
      <c r="H350" s="9"/>
      <c r="I350" s="1" t="s">
        <v>336</v>
      </c>
      <c r="J350" s="1" t="s">
        <v>20</v>
      </c>
      <c r="K350" s="1">
        <v>1</v>
      </c>
      <c r="L350" s="1">
        <v>100</v>
      </c>
    </row>
    <row r="351" spans="1:12" ht="13">
      <c r="A351" s="7" t="s">
        <v>206</v>
      </c>
      <c r="B351" s="8" t="b">
        <v>0</v>
      </c>
      <c r="C351" s="8" t="s">
        <v>339</v>
      </c>
      <c r="D351" s="8" t="s">
        <v>190</v>
      </c>
      <c r="E351" s="8" t="s">
        <v>191</v>
      </c>
      <c r="F351" s="8" t="s">
        <v>198</v>
      </c>
      <c r="G351" s="8" t="s">
        <v>193</v>
      </c>
      <c r="H351" s="9"/>
      <c r="I351" s="1" t="s">
        <v>336</v>
      </c>
      <c r="J351" s="1" t="s">
        <v>20</v>
      </c>
      <c r="K351" s="1">
        <v>1</v>
      </c>
      <c r="L351" s="1">
        <v>100</v>
      </c>
    </row>
    <row r="352" spans="1:12" ht="13">
      <c r="A352" s="7" t="s">
        <v>207</v>
      </c>
      <c r="B352" s="8" t="b">
        <v>0</v>
      </c>
      <c r="C352" s="8" t="s">
        <v>339</v>
      </c>
      <c r="D352" s="8" t="s">
        <v>190</v>
      </c>
      <c r="E352" s="8" t="s">
        <v>191</v>
      </c>
      <c r="F352" s="8" t="s">
        <v>198</v>
      </c>
      <c r="G352" s="8" t="s">
        <v>193</v>
      </c>
      <c r="H352" s="9"/>
      <c r="I352" s="1" t="s">
        <v>336</v>
      </c>
      <c r="J352" s="1" t="s">
        <v>20</v>
      </c>
      <c r="K352" s="1">
        <v>1</v>
      </c>
      <c r="L352" s="1">
        <v>100</v>
      </c>
    </row>
    <row r="353" spans="1:12" ht="13">
      <c r="A353" s="7" t="s">
        <v>208</v>
      </c>
      <c r="B353" s="8" t="b">
        <v>0</v>
      </c>
      <c r="C353" s="8">
        <v>5</v>
      </c>
      <c r="D353" s="8" t="s">
        <v>190</v>
      </c>
      <c r="E353" s="8" t="s">
        <v>191</v>
      </c>
      <c r="F353" s="8" t="s">
        <v>209</v>
      </c>
      <c r="G353" s="8">
        <v>35.598794326553403</v>
      </c>
      <c r="H353" s="8">
        <v>5</v>
      </c>
      <c r="I353" s="1" t="s">
        <v>336</v>
      </c>
      <c r="K353" s="1">
        <v>1</v>
      </c>
      <c r="L353" s="1">
        <v>100</v>
      </c>
    </row>
    <row r="354" spans="1:12" ht="13">
      <c r="A354" s="7" t="s">
        <v>210</v>
      </c>
      <c r="B354" s="8" t="b">
        <v>0</v>
      </c>
      <c r="C354" s="8">
        <v>5</v>
      </c>
      <c r="D354" s="8" t="s">
        <v>190</v>
      </c>
      <c r="E354" s="8" t="s">
        <v>191</v>
      </c>
      <c r="F354" s="8" t="s">
        <v>209</v>
      </c>
      <c r="G354" s="8">
        <v>36.415944183976002</v>
      </c>
      <c r="H354" s="8">
        <v>5</v>
      </c>
      <c r="I354" s="1" t="s">
        <v>336</v>
      </c>
      <c r="K354" s="1">
        <v>1</v>
      </c>
      <c r="L354" s="1">
        <v>100</v>
      </c>
    </row>
    <row r="355" spans="1:12" ht="13">
      <c r="A355" s="7" t="s">
        <v>211</v>
      </c>
      <c r="B355" s="8" t="b">
        <v>0</v>
      </c>
      <c r="C355" s="8">
        <v>5</v>
      </c>
      <c r="D355" s="8" t="s">
        <v>190</v>
      </c>
      <c r="E355" s="8" t="s">
        <v>191</v>
      </c>
      <c r="F355" s="8" t="s">
        <v>209</v>
      </c>
      <c r="G355" s="8">
        <v>35.415218069621602</v>
      </c>
      <c r="H355" s="8">
        <v>5</v>
      </c>
      <c r="I355" s="1" t="s">
        <v>336</v>
      </c>
      <c r="K355" s="1">
        <v>1</v>
      </c>
      <c r="L355" s="1">
        <v>100</v>
      </c>
    </row>
    <row r="356" spans="1:12" ht="13">
      <c r="A356" s="7" t="s">
        <v>212</v>
      </c>
      <c r="B356" s="8" t="b">
        <v>0</v>
      </c>
      <c r="C356" s="8" t="s">
        <v>340</v>
      </c>
      <c r="D356" s="8" t="s">
        <v>190</v>
      </c>
      <c r="E356" s="8" t="s">
        <v>191</v>
      </c>
      <c r="F356" s="8" t="s">
        <v>198</v>
      </c>
      <c r="G356" s="8" t="s">
        <v>193</v>
      </c>
      <c r="H356" s="9"/>
      <c r="I356" s="1" t="s">
        <v>336</v>
      </c>
      <c r="J356" s="1" t="s">
        <v>20</v>
      </c>
      <c r="K356" s="1">
        <v>1</v>
      </c>
      <c r="L356" s="1">
        <v>100</v>
      </c>
    </row>
    <row r="357" spans="1:12" ht="13">
      <c r="A357" s="7" t="s">
        <v>213</v>
      </c>
      <c r="B357" s="8" t="b">
        <v>0</v>
      </c>
      <c r="C357" s="8" t="s">
        <v>340</v>
      </c>
      <c r="D357" s="8" t="s">
        <v>190</v>
      </c>
      <c r="E357" s="8" t="s">
        <v>191</v>
      </c>
      <c r="F357" s="8" t="s">
        <v>198</v>
      </c>
      <c r="G357" s="8" t="s">
        <v>193</v>
      </c>
      <c r="H357" s="9"/>
      <c r="I357" s="1" t="s">
        <v>336</v>
      </c>
      <c r="J357" s="1" t="s">
        <v>20</v>
      </c>
      <c r="K357" s="1">
        <v>1</v>
      </c>
      <c r="L357" s="1">
        <v>100</v>
      </c>
    </row>
    <row r="358" spans="1:12" ht="13">
      <c r="A358" s="7" t="s">
        <v>214</v>
      </c>
      <c r="B358" s="8" t="b">
        <v>0</v>
      </c>
      <c r="C358" s="8" t="s">
        <v>340</v>
      </c>
      <c r="D358" s="8" t="s">
        <v>190</v>
      </c>
      <c r="E358" s="8" t="s">
        <v>191</v>
      </c>
      <c r="F358" s="8" t="s">
        <v>198</v>
      </c>
      <c r="G358" s="8" t="s">
        <v>193</v>
      </c>
      <c r="H358" s="9"/>
      <c r="I358" s="1" t="s">
        <v>336</v>
      </c>
      <c r="J358" s="1" t="s">
        <v>20</v>
      </c>
      <c r="K358" s="1">
        <v>1</v>
      </c>
      <c r="L358" s="1">
        <v>100</v>
      </c>
    </row>
    <row r="359" spans="1:12" ht="13">
      <c r="A359" s="7" t="s">
        <v>215</v>
      </c>
      <c r="B359" s="8" t="b">
        <v>0</v>
      </c>
      <c r="C359" s="8" t="s">
        <v>341</v>
      </c>
      <c r="D359" s="8" t="s">
        <v>190</v>
      </c>
      <c r="E359" s="8" t="s">
        <v>191</v>
      </c>
      <c r="F359" s="8" t="s">
        <v>198</v>
      </c>
      <c r="G359" s="8" t="s">
        <v>193</v>
      </c>
      <c r="H359" s="9"/>
      <c r="I359" s="1" t="s">
        <v>336</v>
      </c>
      <c r="J359" s="1" t="s">
        <v>20</v>
      </c>
      <c r="K359" s="1">
        <v>1</v>
      </c>
      <c r="L359" s="1">
        <v>100</v>
      </c>
    </row>
    <row r="360" spans="1:12" ht="13">
      <c r="A360" s="7" t="s">
        <v>216</v>
      </c>
      <c r="B360" s="8" t="b">
        <v>0</v>
      </c>
      <c r="C360" s="8" t="s">
        <v>341</v>
      </c>
      <c r="D360" s="8" t="s">
        <v>190</v>
      </c>
      <c r="E360" s="8" t="s">
        <v>191</v>
      </c>
      <c r="F360" s="8" t="s">
        <v>198</v>
      </c>
      <c r="G360" s="8" t="s">
        <v>193</v>
      </c>
      <c r="H360" s="9"/>
      <c r="I360" s="1" t="s">
        <v>336</v>
      </c>
      <c r="J360" s="1" t="s">
        <v>20</v>
      </c>
      <c r="K360" s="1">
        <v>1</v>
      </c>
      <c r="L360" s="1">
        <v>100</v>
      </c>
    </row>
    <row r="361" spans="1:12" ht="13">
      <c r="A361" s="7" t="s">
        <v>217</v>
      </c>
      <c r="B361" s="8" t="b">
        <v>0</v>
      </c>
      <c r="C361" s="8" t="s">
        <v>341</v>
      </c>
      <c r="D361" s="8" t="s">
        <v>190</v>
      </c>
      <c r="E361" s="8" t="s">
        <v>191</v>
      </c>
      <c r="F361" s="8" t="s">
        <v>198</v>
      </c>
      <c r="G361" s="8" t="s">
        <v>193</v>
      </c>
      <c r="H361" s="9"/>
      <c r="I361" s="1" t="s">
        <v>336</v>
      </c>
      <c r="J361" s="1" t="s">
        <v>20</v>
      </c>
      <c r="K361" s="1">
        <v>1</v>
      </c>
      <c r="L361" s="1">
        <v>100</v>
      </c>
    </row>
    <row r="362" spans="1:12" ht="13">
      <c r="A362" s="7" t="s">
        <v>218</v>
      </c>
      <c r="B362" s="8" t="b">
        <v>0</v>
      </c>
      <c r="C362" s="8" t="s">
        <v>342</v>
      </c>
      <c r="D362" s="8" t="s">
        <v>190</v>
      </c>
      <c r="E362" s="8" t="s">
        <v>191</v>
      </c>
      <c r="F362" s="8" t="s">
        <v>198</v>
      </c>
      <c r="G362" s="8" t="s">
        <v>193</v>
      </c>
      <c r="H362" s="9"/>
      <c r="I362" s="1" t="s">
        <v>336</v>
      </c>
      <c r="J362" s="1" t="s">
        <v>20</v>
      </c>
      <c r="K362" s="1">
        <v>1</v>
      </c>
      <c r="L362" s="1">
        <v>100</v>
      </c>
    </row>
    <row r="363" spans="1:12" ht="13">
      <c r="A363" s="7" t="s">
        <v>219</v>
      </c>
      <c r="B363" s="8" t="b">
        <v>0</v>
      </c>
      <c r="C363" s="8" t="s">
        <v>342</v>
      </c>
      <c r="D363" s="8" t="s">
        <v>190</v>
      </c>
      <c r="E363" s="8" t="s">
        <v>191</v>
      </c>
      <c r="F363" s="8" t="s">
        <v>198</v>
      </c>
      <c r="G363" s="8" t="s">
        <v>193</v>
      </c>
      <c r="H363" s="9"/>
      <c r="I363" s="1" t="s">
        <v>336</v>
      </c>
      <c r="J363" s="1" t="s">
        <v>20</v>
      </c>
      <c r="K363" s="1">
        <v>1</v>
      </c>
      <c r="L363" s="1">
        <v>100</v>
      </c>
    </row>
    <row r="364" spans="1:12" ht="13">
      <c r="A364" s="7" t="s">
        <v>220</v>
      </c>
      <c r="B364" s="8" t="b">
        <v>0</v>
      </c>
      <c r="C364" s="8" t="s">
        <v>342</v>
      </c>
      <c r="D364" s="8" t="s">
        <v>190</v>
      </c>
      <c r="E364" s="8" t="s">
        <v>191</v>
      </c>
      <c r="F364" s="8" t="s">
        <v>198</v>
      </c>
      <c r="G364" s="8" t="s">
        <v>193</v>
      </c>
      <c r="H364" s="9"/>
      <c r="I364" s="1" t="s">
        <v>336</v>
      </c>
      <c r="J364" s="1" t="s">
        <v>20</v>
      </c>
      <c r="K364" s="1">
        <v>1</v>
      </c>
      <c r="L364" s="1">
        <v>100</v>
      </c>
    </row>
    <row r="365" spans="1:12" ht="13">
      <c r="A365" s="7" t="s">
        <v>221</v>
      </c>
      <c r="B365" s="8" t="b">
        <v>0</v>
      </c>
      <c r="C365" s="8">
        <v>10</v>
      </c>
      <c r="D365" s="8" t="s">
        <v>190</v>
      </c>
      <c r="E365" s="8" t="s">
        <v>191</v>
      </c>
      <c r="F365" s="8" t="s">
        <v>209</v>
      </c>
      <c r="G365" s="8">
        <v>35.659178353077998</v>
      </c>
      <c r="H365" s="8">
        <v>10</v>
      </c>
      <c r="I365" s="1" t="s">
        <v>336</v>
      </c>
      <c r="K365" s="1">
        <v>1</v>
      </c>
      <c r="L365" s="1">
        <v>100</v>
      </c>
    </row>
    <row r="366" spans="1:12" ht="13">
      <c r="A366" s="7" t="s">
        <v>222</v>
      </c>
      <c r="B366" s="8" t="b">
        <v>0</v>
      </c>
      <c r="C366" s="8">
        <v>10</v>
      </c>
      <c r="D366" s="8" t="s">
        <v>190</v>
      </c>
      <c r="E366" s="8" t="s">
        <v>191</v>
      </c>
      <c r="F366" s="8" t="s">
        <v>209</v>
      </c>
      <c r="G366" s="8">
        <v>36.065434635754798</v>
      </c>
      <c r="H366" s="8">
        <v>10</v>
      </c>
      <c r="I366" s="1" t="s">
        <v>336</v>
      </c>
      <c r="K366" s="1">
        <v>1</v>
      </c>
      <c r="L366" s="1">
        <v>100</v>
      </c>
    </row>
    <row r="367" spans="1:12" ht="13">
      <c r="A367" s="7" t="s">
        <v>223</v>
      </c>
      <c r="B367" s="8" t="b">
        <v>0</v>
      </c>
      <c r="C367" s="8">
        <v>10</v>
      </c>
      <c r="D367" s="8" t="s">
        <v>190</v>
      </c>
      <c r="E367" s="8" t="s">
        <v>191</v>
      </c>
      <c r="F367" s="8" t="s">
        <v>209</v>
      </c>
      <c r="G367" s="8">
        <v>35.067922186122303</v>
      </c>
      <c r="H367" s="8">
        <v>10</v>
      </c>
      <c r="I367" s="1" t="s">
        <v>336</v>
      </c>
      <c r="K367" s="1">
        <v>1</v>
      </c>
      <c r="L367" s="1">
        <v>100</v>
      </c>
    </row>
    <row r="368" spans="1:12" ht="13">
      <c r="A368" s="7" t="s">
        <v>224</v>
      </c>
      <c r="B368" s="8" t="b">
        <v>0</v>
      </c>
      <c r="C368" s="8" t="s">
        <v>343</v>
      </c>
      <c r="D368" s="8" t="s">
        <v>190</v>
      </c>
      <c r="E368" s="8" t="s">
        <v>191</v>
      </c>
      <c r="F368" s="8" t="s">
        <v>198</v>
      </c>
      <c r="G368" s="8" t="s">
        <v>193</v>
      </c>
      <c r="H368" s="9"/>
      <c r="I368" s="1" t="s">
        <v>336</v>
      </c>
      <c r="J368" s="1" t="s">
        <v>20</v>
      </c>
      <c r="K368" s="1">
        <v>1</v>
      </c>
      <c r="L368" s="1">
        <v>100</v>
      </c>
    </row>
    <row r="369" spans="1:12" ht="13">
      <c r="A369" s="7" t="s">
        <v>225</v>
      </c>
      <c r="B369" s="8" t="b">
        <v>0</v>
      </c>
      <c r="C369" s="8" t="s">
        <v>343</v>
      </c>
      <c r="D369" s="8" t="s">
        <v>190</v>
      </c>
      <c r="E369" s="8" t="s">
        <v>191</v>
      </c>
      <c r="F369" s="8" t="s">
        <v>198</v>
      </c>
      <c r="G369" s="8" t="s">
        <v>193</v>
      </c>
      <c r="H369" s="9"/>
      <c r="I369" s="1" t="s">
        <v>336</v>
      </c>
      <c r="J369" s="1" t="s">
        <v>20</v>
      </c>
      <c r="K369" s="1">
        <v>1</v>
      </c>
      <c r="L369" s="1">
        <v>100</v>
      </c>
    </row>
    <row r="370" spans="1:12" ht="13">
      <c r="A370" s="7" t="s">
        <v>226</v>
      </c>
      <c r="B370" s="8" t="b">
        <v>0</v>
      </c>
      <c r="C370" s="8" t="s">
        <v>343</v>
      </c>
      <c r="D370" s="8" t="s">
        <v>190</v>
      </c>
      <c r="E370" s="8" t="s">
        <v>191</v>
      </c>
      <c r="F370" s="8" t="s">
        <v>198</v>
      </c>
      <c r="G370" s="8" t="s">
        <v>193</v>
      </c>
      <c r="H370" s="9"/>
      <c r="I370" s="1" t="s">
        <v>336</v>
      </c>
      <c r="J370" s="1" t="s">
        <v>20</v>
      </c>
      <c r="K370" s="1">
        <v>1</v>
      </c>
      <c r="L370" s="1">
        <v>100</v>
      </c>
    </row>
    <row r="371" spans="1:12" ht="13">
      <c r="A371" s="7" t="s">
        <v>227</v>
      </c>
      <c r="B371" s="8" t="b">
        <v>0</v>
      </c>
      <c r="C371" s="8" t="s">
        <v>344</v>
      </c>
      <c r="D371" s="8" t="s">
        <v>190</v>
      </c>
      <c r="E371" s="8" t="s">
        <v>191</v>
      </c>
      <c r="F371" s="8" t="s">
        <v>198</v>
      </c>
      <c r="G371" s="8" t="s">
        <v>193</v>
      </c>
      <c r="H371" s="9"/>
      <c r="I371" s="1" t="s">
        <v>336</v>
      </c>
      <c r="J371" s="1" t="s">
        <v>20</v>
      </c>
      <c r="K371" s="1">
        <v>1</v>
      </c>
      <c r="L371" s="1">
        <v>100</v>
      </c>
    </row>
    <row r="372" spans="1:12" ht="13">
      <c r="A372" s="7" t="s">
        <v>228</v>
      </c>
      <c r="B372" s="8" t="b">
        <v>0</v>
      </c>
      <c r="C372" s="8" t="s">
        <v>344</v>
      </c>
      <c r="D372" s="8" t="s">
        <v>190</v>
      </c>
      <c r="E372" s="8" t="s">
        <v>191</v>
      </c>
      <c r="F372" s="8" t="s">
        <v>198</v>
      </c>
      <c r="G372" s="8" t="s">
        <v>193</v>
      </c>
      <c r="H372" s="9"/>
      <c r="I372" s="1" t="s">
        <v>336</v>
      </c>
      <c r="J372" s="1" t="s">
        <v>20</v>
      </c>
      <c r="K372" s="1">
        <v>1</v>
      </c>
      <c r="L372" s="1">
        <v>100</v>
      </c>
    </row>
    <row r="373" spans="1:12" ht="13">
      <c r="A373" s="7" t="s">
        <v>229</v>
      </c>
      <c r="B373" s="8" t="b">
        <v>0</v>
      </c>
      <c r="C373" s="8" t="s">
        <v>344</v>
      </c>
      <c r="D373" s="8" t="s">
        <v>190</v>
      </c>
      <c r="E373" s="8" t="s">
        <v>191</v>
      </c>
      <c r="F373" s="8" t="s">
        <v>198</v>
      </c>
      <c r="G373" s="8" t="s">
        <v>193</v>
      </c>
      <c r="H373" s="9"/>
      <c r="I373" s="1" t="s">
        <v>336</v>
      </c>
      <c r="J373" s="1" t="s">
        <v>20</v>
      </c>
      <c r="K373" s="1">
        <v>1</v>
      </c>
      <c r="L373" s="1">
        <v>100</v>
      </c>
    </row>
    <row r="374" spans="1:12" ht="13">
      <c r="A374" s="7" t="s">
        <v>230</v>
      </c>
      <c r="B374" s="8" t="b">
        <v>0</v>
      </c>
      <c r="C374" s="8" t="s">
        <v>345</v>
      </c>
      <c r="D374" s="8" t="s">
        <v>190</v>
      </c>
      <c r="E374" s="8" t="s">
        <v>191</v>
      </c>
      <c r="F374" s="8" t="s">
        <v>198</v>
      </c>
      <c r="G374" s="8" t="s">
        <v>193</v>
      </c>
      <c r="H374" s="9"/>
      <c r="I374" s="1" t="s">
        <v>336</v>
      </c>
      <c r="J374" s="1" t="s">
        <v>20</v>
      </c>
      <c r="K374" s="1">
        <v>1</v>
      </c>
      <c r="L374" s="1">
        <v>100</v>
      </c>
    </row>
    <row r="375" spans="1:12" ht="13">
      <c r="A375" s="7" t="s">
        <v>231</v>
      </c>
      <c r="B375" s="8" t="b">
        <v>0</v>
      </c>
      <c r="C375" s="8" t="s">
        <v>345</v>
      </c>
      <c r="D375" s="8" t="s">
        <v>190</v>
      </c>
      <c r="E375" s="8" t="s">
        <v>191</v>
      </c>
      <c r="F375" s="8" t="s">
        <v>198</v>
      </c>
      <c r="G375" s="8" t="s">
        <v>193</v>
      </c>
      <c r="H375" s="9"/>
      <c r="I375" s="1" t="s">
        <v>336</v>
      </c>
      <c r="J375" s="1" t="s">
        <v>20</v>
      </c>
      <c r="K375" s="1">
        <v>1</v>
      </c>
      <c r="L375" s="1">
        <v>100</v>
      </c>
    </row>
    <row r="376" spans="1:12" ht="13">
      <c r="A376" s="7" t="s">
        <v>232</v>
      </c>
      <c r="B376" s="8" t="b">
        <v>0</v>
      </c>
      <c r="C376" s="8" t="s">
        <v>345</v>
      </c>
      <c r="D376" s="8" t="s">
        <v>190</v>
      </c>
      <c r="E376" s="8" t="s">
        <v>191</v>
      </c>
      <c r="F376" s="8" t="s">
        <v>198</v>
      </c>
      <c r="G376" s="8" t="s">
        <v>193</v>
      </c>
      <c r="H376" s="9"/>
      <c r="I376" s="1" t="s">
        <v>336</v>
      </c>
      <c r="J376" s="1" t="s">
        <v>20</v>
      </c>
      <c r="K376" s="1">
        <v>1</v>
      </c>
      <c r="L376" s="1">
        <v>100</v>
      </c>
    </row>
    <row r="377" spans="1:12" ht="13">
      <c r="A377" s="7" t="s">
        <v>233</v>
      </c>
      <c r="B377" s="8" t="b">
        <v>0</v>
      </c>
      <c r="C377" s="10">
        <v>100</v>
      </c>
      <c r="D377" s="8" t="s">
        <v>190</v>
      </c>
      <c r="E377" s="8" t="s">
        <v>191</v>
      </c>
      <c r="F377" s="8" t="s">
        <v>209</v>
      </c>
      <c r="G377" s="8">
        <v>32.292670645968499</v>
      </c>
      <c r="H377" s="8">
        <v>100</v>
      </c>
      <c r="I377" s="1" t="s">
        <v>336</v>
      </c>
      <c r="K377" s="1">
        <v>1</v>
      </c>
      <c r="L377" s="1">
        <v>100</v>
      </c>
    </row>
    <row r="378" spans="1:12" ht="13">
      <c r="A378" s="7" t="s">
        <v>234</v>
      </c>
      <c r="B378" s="8" t="b">
        <v>0</v>
      </c>
      <c r="C378" s="10">
        <v>100</v>
      </c>
      <c r="D378" s="8" t="s">
        <v>190</v>
      </c>
      <c r="E378" s="8" t="s">
        <v>191</v>
      </c>
      <c r="F378" s="8" t="s">
        <v>209</v>
      </c>
      <c r="G378" s="8">
        <v>31.526437329946098</v>
      </c>
      <c r="H378" s="8">
        <v>100</v>
      </c>
      <c r="I378" s="1" t="s">
        <v>336</v>
      </c>
      <c r="K378" s="1">
        <v>1</v>
      </c>
      <c r="L378" s="1">
        <v>100</v>
      </c>
    </row>
    <row r="379" spans="1:12" ht="13">
      <c r="A379" s="7" t="s">
        <v>235</v>
      </c>
      <c r="B379" s="8" t="b">
        <v>0</v>
      </c>
      <c r="C379" s="10">
        <v>100</v>
      </c>
      <c r="D379" s="8" t="s">
        <v>190</v>
      </c>
      <c r="E379" s="8" t="s">
        <v>191</v>
      </c>
      <c r="F379" s="8" t="s">
        <v>209</v>
      </c>
      <c r="G379" s="8">
        <v>31.574154243724902</v>
      </c>
      <c r="H379" s="8">
        <v>100</v>
      </c>
      <c r="I379" s="1" t="s">
        <v>336</v>
      </c>
      <c r="K379" s="1">
        <v>1</v>
      </c>
      <c r="L379" s="1">
        <v>100</v>
      </c>
    </row>
    <row r="380" spans="1:12" ht="13">
      <c r="A380" s="7" t="s">
        <v>236</v>
      </c>
      <c r="B380" s="8" t="b">
        <v>0</v>
      </c>
      <c r="C380" s="8" t="s">
        <v>346</v>
      </c>
      <c r="D380" s="8" t="s">
        <v>190</v>
      </c>
      <c r="E380" s="8" t="s">
        <v>191</v>
      </c>
      <c r="F380" s="8" t="s">
        <v>198</v>
      </c>
      <c r="G380" s="8" t="s">
        <v>193</v>
      </c>
      <c r="H380" s="9"/>
      <c r="I380" s="1" t="s">
        <v>336</v>
      </c>
      <c r="J380" s="1" t="s">
        <v>20</v>
      </c>
      <c r="K380" s="1">
        <v>1</v>
      </c>
      <c r="L380" s="1">
        <v>100</v>
      </c>
    </row>
    <row r="381" spans="1:12" ht="13">
      <c r="A381" s="7" t="s">
        <v>237</v>
      </c>
      <c r="B381" s="8" t="b">
        <v>0</v>
      </c>
      <c r="C381" s="8" t="s">
        <v>346</v>
      </c>
      <c r="D381" s="8" t="s">
        <v>190</v>
      </c>
      <c r="E381" s="8" t="s">
        <v>191</v>
      </c>
      <c r="F381" s="8" t="s">
        <v>198</v>
      </c>
      <c r="G381" s="8" t="s">
        <v>193</v>
      </c>
      <c r="H381" s="9"/>
      <c r="I381" s="1" t="s">
        <v>336</v>
      </c>
      <c r="J381" s="1" t="s">
        <v>20</v>
      </c>
      <c r="K381" s="1">
        <v>1</v>
      </c>
      <c r="L381" s="1">
        <v>100</v>
      </c>
    </row>
    <row r="382" spans="1:12" ht="13">
      <c r="A382" s="7" t="s">
        <v>238</v>
      </c>
      <c r="B382" s="8" t="b">
        <v>0</v>
      </c>
      <c r="C382" s="8" t="s">
        <v>346</v>
      </c>
      <c r="D382" s="8" t="s">
        <v>190</v>
      </c>
      <c r="E382" s="8" t="s">
        <v>191</v>
      </c>
      <c r="F382" s="8" t="s">
        <v>198</v>
      </c>
      <c r="G382" s="8" t="s">
        <v>193</v>
      </c>
      <c r="H382" s="9"/>
      <c r="I382" s="1" t="s">
        <v>336</v>
      </c>
      <c r="J382" s="1" t="s">
        <v>20</v>
      </c>
      <c r="K382" s="1">
        <v>1</v>
      </c>
      <c r="L382" s="1">
        <v>100</v>
      </c>
    </row>
    <row r="383" spans="1:12" ht="13">
      <c r="A383" s="7" t="s">
        <v>239</v>
      </c>
      <c r="B383" s="8" t="b">
        <v>0</v>
      </c>
      <c r="C383" s="8" t="s">
        <v>347</v>
      </c>
      <c r="D383" s="8" t="s">
        <v>190</v>
      </c>
      <c r="E383" s="8" t="s">
        <v>191</v>
      </c>
      <c r="F383" s="8" t="s">
        <v>198</v>
      </c>
      <c r="G383" s="8" t="s">
        <v>193</v>
      </c>
      <c r="H383" s="9"/>
      <c r="I383" s="1" t="s">
        <v>336</v>
      </c>
      <c r="J383" s="1" t="s">
        <v>20</v>
      </c>
      <c r="K383" s="1">
        <v>1</v>
      </c>
      <c r="L383" s="1">
        <v>100</v>
      </c>
    </row>
    <row r="384" spans="1:12" ht="13">
      <c r="A384" s="7" t="s">
        <v>240</v>
      </c>
      <c r="B384" s="8" t="b">
        <v>0</v>
      </c>
      <c r="C384" s="8" t="s">
        <v>347</v>
      </c>
      <c r="D384" s="8" t="s">
        <v>190</v>
      </c>
      <c r="E384" s="8" t="s">
        <v>191</v>
      </c>
      <c r="F384" s="8" t="s">
        <v>198</v>
      </c>
      <c r="G384" s="8" t="s">
        <v>193</v>
      </c>
      <c r="H384" s="9"/>
      <c r="I384" s="1" t="s">
        <v>336</v>
      </c>
      <c r="J384" s="1" t="s">
        <v>20</v>
      </c>
      <c r="K384" s="1">
        <v>1</v>
      </c>
      <c r="L384" s="1">
        <v>100</v>
      </c>
    </row>
    <row r="385" spans="1:12" ht="13">
      <c r="A385" s="7" t="s">
        <v>241</v>
      </c>
      <c r="B385" s="8" t="b">
        <v>0</v>
      </c>
      <c r="C385" s="8" t="s">
        <v>347</v>
      </c>
      <c r="D385" s="8" t="s">
        <v>190</v>
      </c>
      <c r="E385" s="8" t="s">
        <v>191</v>
      </c>
      <c r="F385" s="8" t="s">
        <v>198</v>
      </c>
      <c r="G385" s="8" t="s">
        <v>193</v>
      </c>
      <c r="H385" s="9"/>
      <c r="I385" s="1" t="s">
        <v>336</v>
      </c>
      <c r="J385" s="1" t="s">
        <v>20</v>
      </c>
      <c r="K385" s="1">
        <v>1</v>
      </c>
      <c r="L385" s="1">
        <v>100</v>
      </c>
    </row>
    <row r="386" spans="1:12" ht="13">
      <c r="A386" s="7" t="s">
        <v>242</v>
      </c>
      <c r="B386" s="8" t="b">
        <v>0</v>
      </c>
      <c r="C386" s="8" t="s">
        <v>348</v>
      </c>
      <c r="D386" s="8" t="s">
        <v>190</v>
      </c>
      <c r="E386" s="8" t="s">
        <v>191</v>
      </c>
      <c r="F386" s="8" t="s">
        <v>198</v>
      </c>
      <c r="G386" s="8" t="s">
        <v>193</v>
      </c>
      <c r="H386" s="9"/>
      <c r="I386" s="1" t="s">
        <v>336</v>
      </c>
      <c r="J386" s="1" t="s">
        <v>20</v>
      </c>
      <c r="K386" s="1">
        <v>1</v>
      </c>
      <c r="L386" s="1">
        <v>100</v>
      </c>
    </row>
    <row r="387" spans="1:12" ht="13">
      <c r="A387" s="7" t="s">
        <v>243</v>
      </c>
      <c r="B387" s="8" t="b">
        <v>0</v>
      </c>
      <c r="C387" s="8" t="s">
        <v>348</v>
      </c>
      <c r="D387" s="8" t="s">
        <v>190</v>
      </c>
      <c r="E387" s="8" t="s">
        <v>191</v>
      </c>
      <c r="F387" s="8" t="s">
        <v>198</v>
      </c>
      <c r="G387" s="8" t="s">
        <v>193</v>
      </c>
      <c r="H387" s="9"/>
      <c r="I387" s="1" t="s">
        <v>336</v>
      </c>
      <c r="J387" s="1" t="s">
        <v>20</v>
      </c>
      <c r="K387" s="1">
        <v>1</v>
      </c>
      <c r="L387" s="1">
        <v>100</v>
      </c>
    </row>
    <row r="388" spans="1:12" ht="13">
      <c r="A388" s="7" t="s">
        <v>244</v>
      </c>
      <c r="B388" s="8" t="b">
        <v>0</v>
      </c>
      <c r="C388" s="8" t="s">
        <v>348</v>
      </c>
      <c r="D388" s="8" t="s">
        <v>190</v>
      </c>
      <c r="E388" s="8" t="s">
        <v>191</v>
      </c>
      <c r="F388" s="8" t="s">
        <v>198</v>
      </c>
      <c r="G388" s="8" t="s">
        <v>193</v>
      </c>
      <c r="H388" s="9"/>
      <c r="I388" s="1" t="s">
        <v>336</v>
      </c>
      <c r="J388" s="1" t="s">
        <v>20</v>
      </c>
      <c r="K388" s="1">
        <v>1</v>
      </c>
      <c r="L388" s="1">
        <v>100</v>
      </c>
    </row>
    <row r="389" spans="1:12" ht="13">
      <c r="A389" s="7" t="s">
        <v>245</v>
      </c>
      <c r="B389" s="8" t="b">
        <v>0</v>
      </c>
      <c r="C389" s="10">
        <v>1000</v>
      </c>
      <c r="D389" s="8" t="s">
        <v>190</v>
      </c>
      <c r="E389" s="8" t="s">
        <v>191</v>
      </c>
      <c r="F389" s="8" t="s">
        <v>209</v>
      </c>
      <c r="G389" s="8">
        <v>28.499496703437998</v>
      </c>
      <c r="H389" s="8">
        <v>1000</v>
      </c>
      <c r="I389" s="1" t="s">
        <v>336</v>
      </c>
      <c r="K389" s="1">
        <v>1</v>
      </c>
      <c r="L389" s="1">
        <v>100</v>
      </c>
    </row>
    <row r="390" spans="1:12" ht="13">
      <c r="A390" s="7" t="s">
        <v>246</v>
      </c>
      <c r="B390" s="8" t="b">
        <v>0</v>
      </c>
      <c r="C390" s="10">
        <v>1000</v>
      </c>
      <c r="D390" s="8" t="s">
        <v>190</v>
      </c>
      <c r="E390" s="8" t="s">
        <v>191</v>
      </c>
      <c r="F390" s="8" t="s">
        <v>209</v>
      </c>
      <c r="G390" s="8">
        <v>28.125749966884602</v>
      </c>
      <c r="H390" s="8">
        <v>1000</v>
      </c>
      <c r="I390" s="1" t="s">
        <v>336</v>
      </c>
      <c r="K390" s="1">
        <v>1</v>
      </c>
      <c r="L390" s="1">
        <v>100</v>
      </c>
    </row>
    <row r="391" spans="1:12" ht="13">
      <c r="A391" s="7" t="s">
        <v>247</v>
      </c>
      <c r="B391" s="8" t="b">
        <v>0</v>
      </c>
      <c r="C391" s="10">
        <v>1000</v>
      </c>
      <c r="D391" s="8" t="s">
        <v>190</v>
      </c>
      <c r="E391" s="8" t="s">
        <v>191</v>
      </c>
      <c r="F391" s="8" t="s">
        <v>209</v>
      </c>
      <c r="G391" s="8">
        <v>28.130952184399401</v>
      </c>
      <c r="H391" s="8">
        <v>1000</v>
      </c>
      <c r="I391" s="1" t="s">
        <v>336</v>
      </c>
      <c r="K391" s="1">
        <v>1</v>
      </c>
      <c r="L391" s="1">
        <v>100</v>
      </c>
    </row>
    <row r="392" spans="1:12" ht="13">
      <c r="A392" s="7" t="s">
        <v>248</v>
      </c>
      <c r="B392" s="8" t="b">
        <v>0</v>
      </c>
      <c r="C392" s="8" t="s">
        <v>349</v>
      </c>
      <c r="D392" s="8" t="s">
        <v>190</v>
      </c>
      <c r="E392" s="8" t="s">
        <v>191</v>
      </c>
      <c r="F392" s="8" t="s">
        <v>198</v>
      </c>
      <c r="G392" s="8" t="s">
        <v>193</v>
      </c>
      <c r="H392" s="9"/>
      <c r="I392" s="1" t="s">
        <v>336</v>
      </c>
      <c r="J392" s="1" t="s">
        <v>20</v>
      </c>
      <c r="K392" s="1">
        <v>1</v>
      </c>
      <c r="L392" s="1">
        <v>100</v>
      </c>
    </row>
    <row r="393" spans="1:12" ht="13">
      <c r="A393" s="7" t="s">
        <v>249</v>
      </c>
      <c r="B393" s="8" t="b">
        <v>0</v>
      </c>
      <c r="C393" s="8" t="s">
        <v>349</v>
      </c>
      <c r="D393" s="8" t="s">
        <v>190</v>
      </c>
      <c r="E393" s="8" t="s">
        <v>191</v>
      </c>
      <c r="F393" s="8" t="s">
        <v>198</v>
      </c>
      <c r="G393" s="8" t="s">
        <v>193</v>
      </c>
      <c r="H393" s="9"/>
      <c r="I393" s="1" t="s">
        <v>336</v>
      </c>
      <c r="J393" s="1" t="s">
        <v>20</v>
      </c>
      <c r="K393" s="1">
        <v>1</v>
      </c>
      <c r="L393" s="1">
        <v>100</v>
      </c>
    </row>
    <row r="394" spans="1:12" ht="13">
      <c r="A394" s="7" t="s">
        <v>250</v>
      </c>
      <c r="B394" s="8" t="b">
        <v>0</v>
      </c>
      <c r="C394" s="8" t="s">
        <v>349</v>
      </c>
      <c r="D394" s="8" t="s">
        <v>190</v>
      </c>
      <c r="E394" s="8" t="s">
        <v>191</v>
      </c>
      <c r="F394" s="8" t="s">
        <v>198</v>
      </c>
      <c r="G394" s="8" t="s">
        <v>193</v>
      </c>
      <c r="H394" s="9"/>
      <c r="I394" s="1" t="s">
        <v>336</v>
      </c>
      <c r="J394" s="1" t="s">
        <v>20</v>
      </c>
      <c r="K394" s="1">
        <v>1</v>
      </c>
      <c r="L394" s="1">
        <v>100</v>
      </c>
    </row>
    <row r="395" spans="1:12" ht="13">
      <c r="A395" s="7" t="s">
        <v>251</v>
      </c>
      <c r="B395" s="8" t="b">
        <v>0</v>
      </c>
      <c r="C395" s="8" t="s">
        <v>350</v>
      </c>
      <c r="D395" s="8" t="s">
        <v>190</v>
      </c>
      <c r="E395" s="8" t="s">
        <v>191</v>
      </c>
      <c r="F395" s="8" t="s">
        <v>198</v>
      </c>
      <c r="G395" s="8" t="s">
        <v>193</v>
      </c>
      <c r="H395" s="9"/>
      <c r="I395" s="1" t="s">
        <v>336</v>
      </c>
      <c r="J395" s="1" t="s">
        <v>20</v>
      </c>
      <c r="K395" s="1">
        <v>1</v>
      </c>
      <c r="L395" s="1">
        <v>100</v>
      </c>
    </row>
    <row r="396" spans="1:12" ht="13">
      <c r="A396" s="7" t="s">
        <v>252</v>
      </c>
      <c r="B396" s="8" t="b">
        <v>0</v>
      </c>
      <c r="C396" s="8" t="s">
        <v>350</v>
      </c>
      <c r="D396" s="8" t="s">
        <v>190</v>
      </c>
      <c r="E396" s="8" t="s">
        <v>191</v>
      </c>
      <c r="F396" s="8" t="s">
        <v>198</v>
      </c>
      <c r="G396" s="8" t="s">
        <v>193</v>
      </c>
      <c r="H396" s="9"/>
      <c r="I396" s="1" t="s">
        <v>336</v>
      </c>
      <c r="J396" s="1" t="s">
        <v>20</v>
      </c>
      <c r="K396" s="1">
        <v>1</v>
      </c>
      <c r="L396" s="1">
        <v>100</v>
      </c>
    </row>
    <row r="397" spans="1:12" ht="13">
      <c r="A397" s="7" t="s">
        <v>253</v>
      </c>
      <c r="B397" s="8" t="b">
        <v>0</v>
      </c>
      <c r="C397" s="8" t="s">
        <v>350</v>
      </c>
      <c r="D397" s="8" t="s">
        <v>190</v>
      </c>
      <c r="E397" s="8" t="s">
        <v>191</v>
      </c>
      <c r="F397" s="8" t="s">
        <v>198</v>
      </c>
      <c r="G397" s="8" t="s">
        <v>193</v>
      </c>
      <c r="H397" s="9"/>
      <c r="I397" s="1" t="s">
        <v>336</v>
      </c>
      <c r="J397" s="1" t="s">
        <v>20</v>
      </c>
      <c r="K397" s="1">
        <v>1</v>
      </c>
      <c r="L397" s="1">
        <v>100</v>
      </c>
    </row>
    <row r="398" spans="1:12" ht="13">
      <c r="A398" s="7" t="s">
        <v>254</v>
      </c>
      <c r="B398" s="8" t="b">
        <v>0</v>
      </c>
      <c r="C398" s="8" t="s">
        <v>351</v>
      </c>
      <c r="D398" s="8" t="s">
        <v>190</v>
      </c>
      <c r="E398" s="8" t="s">
        <v>191</v>
      </c>
      <c r="F398" s="8" t="s">
        <v>198</v>
      </c>
      <c r="G398" s="8" t="s">
        <v>193</v>
      </c>
      <c r="H398" s="9"/>
      <c r="I398" s="1" t="s">
        <v>336</v>
      </c>
      <c r="J398" s="1" t="s">
        <v>20</v>
      </c>
      <c r="K398" s="1">
        <v>1</v>
      </c>
      <c r="L398" s="1">
        <v>100</v>
      </c>
    </row>
    <row r="399" spans="1:12" ht="13">
      <c r="A399" s="7" t="s">
        <v>255</v>
      </c>
      <c r="B399" s="8" t="b">
        <v>0</v>
      </c>
      <c r="C399" s="8" t="s">
        <v>351</v>
      </c>
      <c r="D399" s="8" t="s">
        <v>190</v>
      </c>
      <c r="E399" s="8" t="s">
        <v>191</v>
      </c>
      <c r="F399" s="8" t="s">
        <v>198</v>
      </c>
      <c r="G399" s="8" t="s">
        <v>193</v>
      </c>
      <c r="H399" s="9"/>
      <c r="I399" s="1" t="s">
        <v>336</v>
      </c>
      <c r="J399" s="1" t="s">
        <v>20</v>
      </c>
      <c r="K399" s="1">
        <v>1</v>
      </c>
      <c r="L399" s="1">
        <v>100</v>
      </c>
    </row>
    <row r="400" spans="1:12" ht="13">
      <c r="A400" s="7" t="s">
        <v>256</v>
      </c>
      <c r="B400" s="8" t="b">
        <v>0</v>
      </c>
      <c r="C400" s="8" t="s">
        <v>351</v>
      </c>
      <c r="D400" s="8" t="s">
        <v>190</v>
      </c>
      <c r="E400" s="8" t="s">
        <v>191</v>
      </c>
      <c r="F400" s="8" t="s">
        <v>198</v>
      </c>
      <c r="G400" s="8" t="s">
        <v>193</v>
      </c>
      <c r="H400" s="9"/>
      <c r="I400" s="1" t="s">
        <v>336</v>
      </c>
      <c r="J400" s="1" t="s">
        <v>20</v>
      </c>
      <c r="K400" s="1">
        <v>1</v>
      </c>
      <c r="L400" s="1">
        <v>100</v>
      </c>
    </row>
    <row r="401" spans="1:12" ht="13">
      <c r="A401" s="7" t="s">
        <v>257</v>
      </c>
      <c r="B401" s="8" t="b">
        <v>0</v>
      </c>
      <c r="C401" s="10">
        <v>10000</v>
      </c>
      <c r="D401" s="8" t="s">
        <v>190</v>
      </c>
      <c r="E401" s="8" t="s">
        <v>191</v>
      </c>
      <c r="F401" s="8" t="s">
        <v>209</v>
      </c>
      <c r="G401" s="8">
        <v>25.1337477491921</v>
      </c>
      <c r="H401" s="8">
        <v>10000</v>
      </c>
      <c r="I401" s="1" t="s">
        <v>336</v>
      </c>
      <c r="K401" s="1">
        <v>1</v>
      </c>
      <c r="L401" s="1">
        <v>100</v>
      </c>
    </row>
    <row r="402" spans="1:12" ht="13">
      <c r="A402" s="7" t="s">
        <v>258</v>
      </c>
      <c r="B402" s="8" t="b">
        <v>0</v>
      </c>
      <c r="C402" s="10">
        <v>10000</v>
      </c>
      <c r="D402" s="8" t="s">
        <v>190</v>
      </c>
      <c r="E402" s="8" t="s">
        <v>191</v>
      </c>
      <c r="F402" s="8" t="s">
        <v>209</v>
      </c>
      <c r="G402" s="8">
        <v>24.884216044091101</v>
      </c>
      <c r="H402" s="8">
        <v>10000</v>
      </c>
      <c r="I402" s="1" t="s">
        <v>336</v>
      </c>
      <c r="K402" s="1">
        <v>1</v>
      </c>
      <c r="L402" s="1">
        <v>100</v>
      </c>
    </row>
    <row r="403" spans="1:12" ht="13">
      <c r="A403" s="7" t="s">
        <v>259</v>
      </c>
      <c r="B403" s="8" t="b">
        <v>0</v>
      </c>
      <c r="C403" s="10">
        <v>10000</v>
      </c>
      <c r="D403" s="8" t="s">
        <v>190</v>
      </c>
      <c r="E403" s="8" t="s">
        <v>191</v>
      </c>
      <c r="F403" s="8" t="s">
        <v>209</v>
      </c>
      <c r="G403" s="8">
        <v>24.981590475853999</v>
      </c>
      <c r="H403" s="8">
        <v>10000</v>
      </c>
      <c r="I403" s="1" t="s">
        <v>336</v>
      </c>
      <c r="K403" s="1">
        <v>1</v>
      </c>
      <c r="L403" s="1">
        <v>100</v>
      </c>
    </row>
    <row r="404" spans="1:12" ht="13">
      <c r="A404" s="7" t="s">
        <v>260</v>
      </c>
      <c r="B404" s="8" t="b">
        <v>0</v>
      </c>
      <c r="C404" s="8" t="s">
        <v>352</v>
      </c>
      <c r="D404" s="8" t="s">
        <v>190</v>
      </c>
      <c r="E404" s="8" t="s">
        <v>191</v>
      </c>
      <c r="F404" s="8" t="s">
        <v>198</v>
      </c>
      <c r="G404" s="8" t="s">
        <v>193</v>
      </c>
      <c r="H404" s="9"/>
      <c r="I404" s="1" t="s">
        <v>336</v>
      </c>
      <c r="J404" s="1" t="s">
        <v>20</v>
      </c>
      <c r="K404" s="1">
        <v>1</v>
      </c>
      <c r="L404" s="1">
        <v>100</v>
      </c>
    </row>
    <row r="405" spans="1:12" ht="13">
      <c r="A405" s="7" t="s">
        <v>261</v>
      </c>
      <c r="B405" s="8" t="b">
        <v>0</v>
      </c>
      <c r="C405" s="8" t="s">
        <v>352</v>
      </c>
      <c r="D405" s="8" t="s">
        <v>190</v>
      </c>
      <c r="E405" s="8" t="s">
        <v>191</v>
      </c>
      <c r="F405" s="8" t="s">
        <v>198</v>
      </c>
      <c r="G405" s="8" t="s">
        <v>193</v>
      </c>
      <c r="H405" s="9"/>
      <c r="I405" s="1" t="s">
        <v>336</v>
      </c>
      <c r="J405" s="1" t="s">
        <v>20</v>
      </c>
      <c r="K405" s="1">
        <v>1</v>
      </c>
      <c r="L405" s="1">
        <v>100</v>
      </c>
    </row>
    <row r="406" spans="1:12" ht="13">
      <c r="A406" s="7" t="s">
        <v>262</v>
      </c>
      <c r="B406" s="8" t="b">
        <v>0</v>
      </c>
      <c r="C406" s="8" t="s">
        <v>352</v>
      </c>
      <c r="D406" s="8" t="s">
        <v>190</v>
      </c>
      <c r="E406" s="8" t="s">
        <v>191</v>
      </c>
      <c r="F406" s="8" t="s">
        <v>198</v>
      </c>
      <c r="G406" s="8" t="s">
        <v>193</v>
      </c>
      <c r="H406" s="9"/>
      <c r="I406" s="1" t="s">
        <v>336</v>
      </c>
      <c r="J406" s="1" t="s">
        <v>20</v>
      </c>
      <c r="K406" s="1">
        <v>1</v>
      </c>
      <c r="L406" s="1">
        <v>100</v>
      </c>
    </row>
    <row r="407" spans="1:12" ht="13">
      <c r="A407" s="7" t="s">
        <v>263</v>
      </c>
      <c r="B407" s="8" t="b">
        <v>0</v>
      </c>
      <c r="C407" s="8" t="s">
        <v>353</v>
      </c>
      <c r="D407" s="8" t="s">
        <v>190</v>
      </c>
      <c r="E407" s="8" t="s">
        <v>191</v>
      </c>
      <c r="F407" s="8" t="s">
        <v>198</v>
      </c>
      <c r="G407" s="8" t="s">
        <v>193</v>
      </c>
      <c r="H407" s="9"/>
      <c r="I407" s="1" t="s">
        <v>336</v>
      </c>
      <c r="J407" s="1" t="s">
        <v>20</v>
      </c>
      <c r="K407" s="1">
        <v>1</v>
      </c>
      <c r="L407" s="1">
        <v>100</v>
      </c>
    </row>
    <row r="408" spans="1:12" ht="13">
      <c r="A408" s="7" t="s">
        <v>264</v>
      </c>
      <c r="B408" s="8" t="b">
        <v>0</v>
      </c>
      <c r="C408" s="8" t="s">
        <v>353</v>
      </c>
      <c r="D408" s="8" t="s">
        <v>190</v>
      </c>
      <c r="E408" s="8" t="s">
        <v>191</v>
      </c>
      <c r="F408" s="8" t="s">
        <v>198</v>
      </c>
      <c r="G408" s="8" t="s">
        <v>193</v>
      </c>
      <c r="H408" s="9"/>
      <c r="I408" s="1" t="s">
        <v>336</v>
      </c>
      <c r="J408" s="1" t="s">
        <v>20</v>
      </c>
      <c r="K408" s="1">
        <v>1</v>
      </c>
      <c r="L408" s="1">
        <v>100</v>
      </c>
    </row>
    <row r="409" spans="1:12" ht="13">
      <c r="A409" s="7" t="s">
        <v>265</v>
      </c>
      <c r="B409" s="8" t="b">
        <v>0</v>
      </c>
      <c r="C409" s="8" t="s">
        <v>353</v>
      </c>
      <c r="D409" s="8" t="s">
        <v>190</v>
      </c>
      <c r="E409" s="8" t="s">
        <v>191</v>
      </c>
      <c r="F409" s="8" t="s">
        <v>198</v>
      </c>
      <c r="G409" s="8" t="s">
        <v>193</v>
      </c>
      <c r="H409" s="9"/>
      <c r="I409" s="1" t="s">
        <v>336</v>
      </c>
      <c r="J409" s="1" t="s">
        <v>20</v>
      </c>
      <c r="K409" s="1">
        <v>1</v>
      </c>
      <c r="L409" s="1">
        <v>100</v>
      </c>
    </row>
    <row r="410" spans="1:12" ht="13">
      <c r="A410" s="7" t="s">
        <v>266</v>
      </c>
      <c r="B410" s="8" t="b">
        <v>0</v>
      </c>
      <c r="C410" s="8" t="s">
        <v>354</v>
      </c>
      <c r="D410" s="8" t="s">
        <v>190</v>
      </c>
      <c r="E410" s="8" t="s">
        <v>191</v>
      </c>
      <c r="F410" s="8" t="s">
        <v>198</v>
      </c>
      <c r="G410" s="8" t="s">
        <v>193</v>
      </c>
      <c r="H410" s="9"/>
      <c r="I410" s="1" t="s">
        <v>336</v>
      </c>
      <c r="J410" s="1" t="s">
        <v>20</v>
      </c>
      <c r="K410" s="1">
        <v>1</v>
      </c>
      <c r="L410" s="1">
        <v>100</v>
      </c>
    </row>
    <row r="411" spans="1:12" ht="13">
      <c r="A411" s="7" t="s">
        <v>267</v>
      </c>
      <c r="B411" s="8" t="b">
        <v>0</v>
      </c>
      <c r="C411" s="8" t="s">
        <v>354</v>
      </c>
      <c r="D411" s="8" t="s">
        <v>190</v>
      </c>
      <c r="E411" s="8" t="s">
        <v>191</v>
      </c>
      <c r="F411" s="8" t="s">
        <v>198</v>
      </c>
      <c r="G411" s="8" t="s">
        <v>193</v>
      </c>
      <c r="H411" s="9"/>
      <c r="I411" s="1" t="s">
        <v>336</v>
      </c>
      <c r="J411" s="1" t="s">
        <v>20</v>
      </c>
      <c r="K411" s="1">
        <v>1</v>
      </c>
      <c r="L411" s="1">
        <v>100</v>
      </c>
    </row>
    <row r="412" spans="1:12" ht="13">
      <c r="A412" s="7" t="s">
        <v>268</v>
      </c>
      <c r="B412" s="8" t="b">
        <v>0</v>
      </c>
      <c r="C412" s="8" t="s">
        <v>354</v>
      </c>
      <c r="D412" s="8" t="s">
        <v>190</v>
      </c>
      <c r="E412" s="8" t="s">
        <v>191</v>
      </c>
      <c r="F412" s="8" t="s">
        <v>198</v>
      </c>
      <c r="G412" s="8" t="s">
        <v>193</v>
      </c>
      <c r="H412" s="9"/>
      <c r="I412" s="1" t="s">
        <v>336</v>
      </c>
      <c r="J412" s="1" t="s">
        <v>20</v>
      </c>
      <c r="K412" s="1">
        <v>1</v>
      </c>
      <c r="L412" s="1">
        <v>100</v>
      </c>
    </row>
    <row r="413" spans="1:12" ht="13">
      <c r="A413" s="7" t="s">
        <v>269</v>
      </c>
      <c r="B413" s="8" t="b">
        <v>0</v>
      </c>
      <c r="C413" s="10">
        <v>100000</v>
      </c>
      <c r="D413" s="8" t="s">
        <v>190</v>
      </c>
      <c r="E413" s="8" t="s">
        <v>191</v>
      </c>
      <c r="F413" s="8" t="s">
        <v>209</v>
      </c>
      <c r="G413" s="8">
        <v>22.062590865406399</v>
      </c>
      <c r="H413" s="8">
        <v>100000</v>
      </c>
      <c r="I413" s="1" t="s">
        <v>336</v>
      </c>
      <c r="K413" s="1">
        <v>1</v>
      </c>
      <c r="L413" s="1">
        <v>100</v>
      </c>
    </row>
    <row r="414" spans="1:12" ht="13">
      <c r="A414" s="7" t="s">
        <v>270</v>
      </c>
      <c r="B414" s="8" t="b">
        <v>0</v>
      </c>
      <c r="C414" s="10">
        <v>100000</v>
      </c>
      <c r="D414" s="8" t="s">
        <v>190</v>
      </c>
      <c r="E414" s="8" t="s">
        <v>191</v>
      </c>
      <c r="F414" s="8" t="s">
        <v>209</v>
      </c>
      <c r="G414" s="8">
        <v>21.423624481865701</v>
      </c>
      <c r="H414" s="8">
        <v>100000</v>
      </c>
      <c r="I414" s="1" t="s">
        <v>336</v>
      </c>
      <c r="K414" s="1">
        <v>1</v>
      </c>
      <c r="L414" s="1">
        <v>100</v>
      </c>
    </row>
    <row r="415" spans="1:12" ht="13">
      <c r="A415" s="7" t="s">
        <v>271</v>
      </c>
      <c r="B415" s="8" t="b">
        <v>0</v>
      </c>
      <c r="C415" s="10">
        <v>100000</v>
      </c>
      <c r="D415" s="8" t="s">
        <v>190</v>
      </c>
      <c r="E415" s="8" t="s">
        <v>191</v>
      </c>
      <c r="F415" s="8" t="s">
        <v>209</v>
      </c>
      <c r="G415" s="8">
        <v>21.358241087534001</v>
      </c>
      <c r="H415" s="8">
        <v>100000</v>
      </c>
      <c r="I415" s="1" t="s">
        <v>336</v>
      </c>
      <c r="K415" s="1">
        <v>1</v>
      </c>
      <c r="L415" s="1">
        <v>100</v>
      </c>
    </row>
    <row r="416" spans="1:12" ht="13">
      <c r="A416" s="7" t="s">
        <v>272</v>
      </c>
      <c r="B416" s="8" t="b">
        <v>0</v>
      </c>
      <c r="C416" s="8" t="s">
        <v>355</v>
      </c>
      <c r="D416" s="8" t="s">
        <v>190</v>
      </c>
      <c r="E416" s="8" t="s">
        <v>191</v>
      </c>
      <c r="F416" s="8" t="s">
        <v>198</v>
      </c>
      <c r="G416" s="8" t="s">
        <v>193</v>
      </c>
      <c r="H416" s="9"/>
      <c r="I416" s="1" t="s">
        <v>336</v>
      </c>
      <c r="J416" s="1" t="s">
        <v>20</v>
      </c>
      <c r="K416" s="1">
        <v>1</v>
      </c>
      <c r="L416" s="1">
        <v>100</v>
      </c>
    </row>
    <row r="417" spans="1:12" ht="13">
      <c r="A417" s="7" t="s">
        <v>273</v>
      </c>
      <c r="B417" s="8" t="b">
        <v>0</v>
      </c>
      <c r="C417" s="8" t="s">
        <v>355</v>
      </c>
      <c r="D417" s="8" t="s">
        <v>190</v>
      </c>
      <c r="E417" s="8" t="s">
        <v>191</v>
      </c>
      <c r="F417" s="8" t="s">
        <v>198</v>
      </c>
      <c r="G417" s="8" t="s">
        <v>193</v>
      </c>
      <c r="H417" s="9"/>
      <c r="I417" s="1" t="s">
        <v>336</v>
      </c>
      <c r="J417" s="1" t="s">
        <v>20</v>
      </c>
      <c r="K417" s="1">
        <v>1</v>
      </c>
      <c r="L417" s="1">
        <v>100</v>
      </c>
    </row>
    <row r="418" spans="1:12" ht="13">
      <c r="A418" s="7" t="s">
        <v>274</v>
      </c>
      <c r="B418" s="8" t="b">
        <v>0</v>
      </c>
      <c r="C418" s="8" t="s">
        <v>355</v>
      </c>
      <c r="D418" s="8" t="s">
        <v>190</v>
      </c>
      <c r="E418" s="8" t="s">
        <v>191</v>
      </c>
      <c r="F418" s="8" t="s">
        <v>198</v>
      </c>
      <c r="G418" s="8" t="s">
        <v>193</v>
      </c>
      <c r="H418" s="9"/>
      <c r="I418" s="1" t="s">
        <v>336</v>
      </c>
      <c r="J418" s="1" t="s">
        <v>20</v>
      </c>
      <c r="K418" s="1">
        <v>1</v>
      </c>
      <c r="L418" s="1">
        <v>100</v>
      </c>
    </row>
    <row r="419" spans="1:12" ht="13">
      <c r="A419" s="7" t="s">
        <v>275</v>
      </c>
      <c r="B419" s="8" t="b">
        <v>0</v>
      </c>
      <c r="C419" s="8" t="s">
        <v>356</v>
      </c>
      <c r="D419" s="8" t="s">
        <v>190</v>
      </c>
      <c r="E419" s="8" t="s">
        <v>191</v>
      </c>
      <c r="F419" s="8" t="s">
        <v>198</v>
      </c>
      <c r="G419" s="8" t="s">
        <v>193</v>
      </c>
      <c r="H419" s="9"/>
      <c r="I419" s="1" t="s">
        <v>336</v>
      </c>
      <c r="J419" s="1" t="s">
        <v>20</v>
      </c>
      <c r="K419" s="1">
        <v>1</v>
      </c>
      <c r="L419" s="1">
        <v>100</v>
      </c>
    </row>
    <row r="420" spans="1:12" ht="13">
      <c r="A420" s="7" t="s">
        <v>277</v>
      </c>
      <c r="B420" s="8" t="b">
        <v>0</v>
      </c>
      <c r="C420" s="8" t="s">
        <v>356</v>
      </c>
      <c r="D420" s="8" t="s">
        <v>190</v>
      </c>
      <c r="E420" s="8" t="s">
        <v>191</v>
      </c>
      <c r="F420" s="8" t="s">
        <v>198</v>
      </c>
      <c r="G420" s="8" t="s">
        <v>193</v>
      </c>
      <c r="H420" s="9"/>
      <c r="I420" s="1" t="s">
        <v>336</v>
      </c>
      <c r="J420" s="1" t="s">
        <v>20</v>
      </c>
      <c r="K420" s="1">
        <v>1</v>
      </c>
      <c r="L420" s="1">
        <v>100</v>
      </c>
    </row>
    <row r="421" spans="1:12" ht="13">
      <c r="A421" s="7" t="s">
        <v>278</v>
      </c>
      <c r="B421" s="8" t="b">
        <v>0</v>
      </c>
      <c r="C421" s="8" t="s">
        <v>356</v>
      </c>
      <c r="D421" s="8" t="s">
        <v>190</v>
      </c>
      <c r="E421" s="8" t="s">
        <v>191</v>
      </c>
      <c r="F421" s="8" t="s">
        <v>198</v>
      </c>
      <c r="G421" s="8" t="s">
        <v>193</v>
      </c>
      <c r="H421" s="9"/>
      <c r="I421" s="1" t="s">
        <v>336</v>
      </c>
      <c r="J421" s="1" t="s">
        <v>20</v>
      </c>
      <c r="K421" s="1">
        <v>1</v>
      </c>
      <c r="L421" s="1">
        <v>100</v>
      </c>
    </row>
    <row r="422" spans="1:12" ht="13">
      <c r="A422" s="7" t="s">
        <v>279</v>
      </c>
      <c r="B422" s="8" t="b">
        <v>0</v>
      </c>
      <c r="C422" s="8" t="s">
        <v>357</v>
      </c>
      <c r="D422" s="8" t="s">
        <v>190</v>
      </c>
      <c r="E422" s="8" t="s">
        <v>191</v>
      </c>
      <c r="F422" s="8" t="s">
        <v>198</v>
      </c>
      <c r="G422" s="8" t="s">
        <v>193</v>
      </c>
      <c r="H422" s="9"/>
      <c r="I422" s="1" t="s">
        <v>336</v>
      </c>
      <c r="J422" s="1" t="s">
        <v>20</v>
      </c>
      <c r="K422" s="1">
        <v>1</v>
      </c>
      <c r="L422" s="1">
        <v>100</v>
      </c>
    </row>
    <row r="423" spans="1:12" ht="13">
      <c r="A423" s="7" t="s">
        <v>280</v>
      </c>
      <c r="B423" s="8" t="b">
        <v>0</v>
      </c>
      <c r="C423" s="8" t="s">
        <v>357</v>
      </c>
      <c r="D423" s="8" t="s">
        <v>190</v>
      </c>
      <c r="E423" s="8" t="s">
        <v>191</v>
      </c>
      <c r="F423" s="8" t="s">
        <v>198</v>
      </c>
      <c r="G423" s="8" t="s">
        <v>193</v>
      </c>
      <c r="H423" s="9"/>
      <c r="I423" s="1" t="s">
        <v>336</v>
      </c>
      <c r="J423" s="1" t="s">
        <v>20</v>
      </c>
      <c r="K423" s="1">
        <v>1</v>
      </c>
      <c r="L423" s="1">
        <v>100</v>
      </c>
    </row>
    <row r="424" spans="1:12" ht="13">
      <c r="A424" s="7" t="s">
        <v>281</v>
      </c>
      <c r="B424" s="8" t="b">
        <v>0</v>
      </c>
      <c r="C424" s="8" t="s">
        <v>357</v>
      </c>
      <c r="D424" s="8" t="s">
        <v>190</v>
      </c>
      <c r="E424" s="8" t="s">
        <v>191</v>
      </c>
      <c r="F424" s="8" t="s">
        <v>198</v>
      </c>
      <c r="G424" s="8" t="s">
        <v>193</v>
      </c>
      <c r="H424" s="9"/>
      <c r="I424" s="1" t="s">
        <v>336</v>
      </c>
      <c r="J424" s="1" t="s">
        <v>20</v>
      </c>
      <c r="K424" s="1">
        <v>1</v>
      </c>
      <c r="L424" s="1">
        <v>100</v>
      </c>
    </row>
    <row r="425" spans="1:12" ht="13">
      <c r="A425" s="7" t="s">
        <v>282</v>
      </c>
      <c r="B425" s="8" t="b">
        <v>0</v>
      </c>
      <c r="C425" s="8" t="s">
        <v>358</v>
      </c>
      <c r="D425" s="8" t="s">
        <v>190</v>
      </c>
      <c r="E425" s="8" t="s">
        <v>191</v>
      </c>
      <c r="F425" s="8" t="s">
        <v>198</v>
      </c>
      <c r="G425" s="8" t="s">
        <v>193</v>
      </c>
      <c r="H425" s="9"/>
      <c r="I425" s="1" t="s">
        <v>336</v>
      </c>
      <c r="J425" s="1" t="s">
        <v>20</v>
      </c>
      <c r="K425" s="1">
        <v>1</v>
      </c>
      <c r="L425" s="1">
        <v>100</v>
      </c>
    </row>
    <row r="426" spans="1:12" ht="13">
      <c r="A426" s="7" t="s">
        <v>284</v>
      </c>
      <c r="B426" s="8" t="b">
        <v>0</v>
      </c>
      <c r="C426" s="8" t="s">
        <v>358</v>
      </c>
      <c r="D426" s="8" t="s">
        <v>190</v>
      </c>
      <c r="E426" s="8" t="s">
        <v>191</v>
      </c>
      <c r="F426" s="8" t="s">
        <v>198</v>
      </c>
      <c r="G426" s="8" t="s">
        <v>193</v>
      </c>
      <c r="H426" s="9"/>
      <c r="I426" s="1" t="s">
        <v>336</v>
      </c>
      <c r="J426" s="1" t="s">
        <v>20</v>
      </c>
      <c r="K426" s="1">
        <v>1</v>
      </c>
      <c r="L426" s="1">
        <v>100</v>
      </c>
    </row>
    <row r="427" spans="1:12" ht="13">
      <c r="A427" s="7" t="s">
        <v>285</v>
      </c>
      <c r="B427" s="8" t="b">
        <v>0</v>
      </c>
      <c r="C427" s="8" t="s">
        <v>358</v>
      </c>
      <c r="D427" s="8" t="s">
        <v>190</v>
      </c>
      <c r="E427" s="8" t="s">
        <v>191</v>
      </c>
      <c r="F427" s="8" t="s">
        <v>198</v>
      </c>
      <c r="G427" s="8" t="s">
        <v>193</v>
      </c>
      <c r="H427" s="9"/>
      <c r="I427" s="1" t="s">
        <v>336</v>
      </c>
      <c r="J427" s="1" t="s">
        <v>20</v>
      </c>
      <c r="K427" s="1">
        <v>1</v>
      </c>
      <c r="L427" s="1">
        <v>100</v>
      </c>
    </row>
    <row r="428" spans="1:12" ht="13">
      <c r="A428" s="7" t="s">
        <v>286</v>
      </c>
      <c r="B428" s="8" t="b">
        <v>0</v>
      </c>
      <c r="C428" s="8" t="s">
        <v>359</v>
      </c>
      <c r="D428" s="8" t="s">
        <v>190</v>
      </c>
      <c r="E428" s="8" t="s">
        <v>191</v>
      </c>
      <c r="F428" s="8" t="s">
        <v>198</v>
      </c>
      <c r="G428" s="8" t="s">
        <v>193</v>
      </c>
      <c r="H428" s="9"/>
      <c r="I428" s="1" t="s">
        <v>336</v>
      </c>
      <c r="J428" s="1" t="s">
        <v>20</v>
      </c>
      <c r="K428" s="1">
        <v>1</v>
      </c>
      <c r="L428" s="1">
        <v>100</v>
      </c>
    </row>
    <row r="429" spans="1:12" ht="13">
      <c r="A429" s="7" t="s">
        <v>288</v>
      </c>
      <c r="B429" s="8" t="b">
        <v>0</v>
      </c>
      <c r="C429" s="8" t="s">
        <v>359</v>
      </c>
      <c r="D429" s="8" t="s">
        <v>190</v>
      </c>
      <c r="E429" s="8" t="s">
        <v>191</v>
      </c>
      <c r="F429" s="8" t="s">
        <v>198</v>
      </c>
      <c r="G429" s="8" t="s">
        <v>193</v>
      </c>
      <c r="H429" s="9"/>
      <c r="I429" s="1" t="s">
        <v>336</v>
      </c>
      <c r="J429" s="1" t="s">
        <v>20</v>
      </c>
      <c r="K429" s="1">
        <v>1</v>
      </c>
      <c r="L429" s="1">
        <v>100</v>
      </c>
    </row>
    <row r="430" spans="1:12" ht="13">
      <c r="A430" s="7" t="s">
        <v>289</v>
      </c>
      <c r="B430" s="8" t="b">
        <v>0</v>
      </c>
      <c r="C430" s="8" t="s">
        <v>359</v>
      </c>
      <c r="D430" s="8" t="s">
        <v>190</v>
      </c>
      <c r="E430" s="8" t="s">
        <v>191</v>
      </c>
      <c r="F430" s="8" t="s">
        <v>198</v>
      </c>
      <c r="G430" s="8" t="s">
        <v>193</v>
      </c>
      <c r="H430" s="9"/>
      <c r="I430" s="1" t="s">
        <v>336</v>
      </c>
      <c r="J430" s="1" t="s">
        <v>20</v>
      </c>
      <c r="K430" s="1">
        <v>1</v>
      </c>
      <c r="L430" s="1">
        <v>100</v>
      </c>
    </row>
    <row r="431" spans="1:12" ht="13">
      <c r="A431" s="7" t="s">
        <v>290</v>
      </c>
      <c r="B431" s="8" t="b">
        <v>0</v>
      </c>
      <c r="C431" s="8" t="s">
        <v>360</v>
      </c>
      <c r="D431" s="8" t="s">
        <v>190</v>
      </c>
      <c r="E431" s="8" t="s">
        <v>191</v>
      </c>
      <c r="F431" s="8" t="s">
        <v>198</v>
      </c>
      <c r="G431" s="8" t="s">
        <v>193</v>
      </c>
      <c r="H431" s="9"/>
      <c r="I431" s="1" t="s">
        <v>336</v>
      </c>
      <c r="J431" s="1" t="s">
        <v>20</v>
      </c>
      <c r="K431" s="1">
        <v>1</v>
      </c>
      <c r="L431" s="1">
        <v>100</v>
      </c>
    </row>
    <row r="432" spans="1:12" ht="13">
      <c r="A432" s="7" t="s">
        <v>292</v>
      </c>
      <c r="B432" s="8" t="b">
        <v>0</v>
      </c>
      <c r="C432" s="8" t="s">
        <v>360</v>
      </c>
      <c r="D432" s="8" t="s">
        <v>190</v>
      </c>
      <c r="E432" s="8" t="s">
        <v>191</v>
      </c>
      <c r="F432" s="8" t="s">
        <v>198</v>
      </c>
      <c r="G432" s="8" t="s">
        <v>193</v>
      </c>
      <c r="H432" s="9"/>
      <c r="I432" s="1" t="s">
        <v>336</v>
      </c>
      <c r="J432" s="1" t="s">
        <v>20</v>
      </c>
      <c r="K432" s="1">
        <v>1</v>
      </c>
      <c r="L432" s="1">
        <v>100</v>
      </c>
    </row>
    <row r="433" spans="1:12" ht="13">
      <c r="A433" s="7" t="s">
        <v>293</v>
      </c>
      <c r="B433" s="8" t="b">
        <v>0</v>
      </c>
      <c r="C433" s="8" t="s">
        <v>360</v>
      </c>
      <c r="D433" s="8" t="s">
        <v>190</v>
      </c>
      <c r="E433" s="8" t="s">
        <v>191</v>
      </c>
      <c r="F433" s="8" t="s">
        <v>198</v>
      </c>
      <c r="G433" s="8" t="s">
        <v>193</v>
      </c>
      <c r="H433" s="9"/>
      <c r="I433" s="1" t="s">
        <v>336</v>
      </c>
      <c r="J433" s="1" t="s">
        <v>20</v>
      </c>
      <c r="K433" s="1">
        <v>1</v>
      </c>
      <c r="L433" s="1">
        <v>100</v>
      </c>
    </row>
    <row r="434" spans="1:12" ht="13">
      <c r="A434" s="7" t="s">
        <v>294</v>
      </c>
      <c r="B434" s="8" t="b">
        <v>0</v>
      </c>
      <c r="C434" s="8" t="s">
        <v>361</v>
      </c>
      <c r="D434" s="8" t="s">
        <v>190</v>
      </c>
      <c r="E434" s="8" t="s">
        <v>191</v>
      </c>
      <c r="F434" s="8" t="s">
        <v>198</v>
      </c>
      <c r="G434" s="8" t="s">
        <v>193</v>
      </c>
      <c r="H434" s="9"/>
      <c r="I434" s="1" t="s">
        <v>336</v>
      </c>
      <c r="J434" s="1" t="s">
        <v>20</v>
      </c>
      <c r="K434" s="1">
        <v>1</v>
      </c>
      <c r="L434" s="1">
        <v>100</v>
      </c>
    </row>
    <row r="435" spans="1:12" ht="13">
      <c r="A435" s="7" t="s">
        <v>295</v>
      </c>
      <c r="B435" s="8" t="b">
        <v>0</v>
      </c>
      <c r="C435" s="8" t="s">
        <v>361</v>
      </c>
      <c r="D435" s="8" t="s">
        <v>190</v>
      </c>
      <c r="E435" s="8" t="s">
        <v>191</v>
      </c>
      <c r="F435" s="8" t="s">
        <v>198</v>
      </c>
      <c r="G435" s="8" t="s">
        <v>193</v>
      </c>
      <c r="H435" s="9"/>
      <c r="I435" s="1" t="s">
        <v>336</v>
      </c>
      <c r="J435" s="1" t="s">
        <v>20</v>
      </c>
      <c r="K435" s="1">
        <v>1</v>
      </c>
      <c r="L435" s="1">
        <v>100</v>
      </c>
    </row>
    <row r="436" spans="1:12" ht="13">
      <c r="A436" s="7" t="s">
        <v>296</v>
      </c>
      <c r="B436" s="8" t="b">
        <v>0</v>
      </c>
      <c r="C436" s="8" t="s">
        <v>361</v>
      </c>
      <c r="D436" s="8" t="s">
        <v>190</v>
      </c>
      <c r="E436" s="8" t="s">
        <v>191</v>
      </c>
      <c r="F436" s="8" t="s">
        <v>198</v>
      </c>
      <c r="G436" s="8" t="s">
        <v>193</v>
      </c>
      <c r="H436" s="9"/>
      <c r="I436" s="1" t="s">
        <v>336</v>
      </c>
      <c r="J436" s="1" t="s">
        <v>20</v>
      </c>
      <c r="K436" s="1">
        <v>1</v>
      </c>
      <c r="L436" s="1">
        <v>100</v>
      </c>
    </row>
    <row r="437" spans="1:12" ht="13">
      <c r="A437" s="7" t="s">
        <v>188</v>
      </c>
      <c r="B437" s="8" t="b">
        <v>0</v>
      </c>
      <c r="C437" s="8" t="s">
        <v>189</v>
      </c>
      <c r="D437" s="8" t="s">
        <v>297</v>
      </c>
      <c r="E437" s="8" t="s">
        <v>298</v>
      </c>
      <c r="F437" s="8" t="s">
        <v>192</v>
      </c>
      <c r="G437" s="8" t="s">
        <v>193</v>
      </c>
      <c r="H437" s="9"/>
      <c r="I437" s="1" t="s">
        <v>362</v>
      </c>
      <c r="K437" s="1">
        <v>1</v>
      </c>
      <c r="L437" s="1">
        <v>100</v>
      </c>
    </row>
    <row r="438" spans="1:12" ht="13">
      <c r="A438" s="7" t="s">
        <v>195</v>
      </c>
      <c r="B438" s="8" t="b">
        <v>0</v>
      </c>
      <c r="C438" s="8" t="s">
        <v>189</v>
      </c>
      <c r="D438" s="8" t="s">
        <v>297</v>
      </c>
      <c r="E438" s="8" t="s">
        <v>298</v>
      </c>
      <c r="F438" s="8" t="s">
        <v>192</v>
      </c>
      <c r="G438" s="8" t="s">
        <v>193</v>
      </c>
      <c r="H438" s="9"/>
      <c r="I438" s="1" t="s">
        <v>362</v>
      </c>
      <c r="K438" s="1">
        <v>1</v>
      </c>
      <c r="L438" s="1">
        <v>100</v>
      </c>
    </row>
    <row r="439" spans="1:12" ht="13">
      <c r="A439" s="7" t="s">
        <v>196</v>
      </c>
      <c r="B439" s="8" t="b">
        <v>0</v>
      </c>
      <c r="C439" s="8" t="s">
        <v>189</v>
      </c>
      <c r="D439" s="8" t="s">
        <v>297</v>
      </c>
      <c r="E439" s="8" t="s">
        <v>298</v>
      </c>
      <c r="F439" s="8" t="s">
        <v>192</v>
      </c>
      <c r="G439" s="8" t="s">
        <v>193</v>
      </c>
      <c r="H439" s="9"/>
      <c r="I439" s="1" t="s">
        <v>362</v>
      </c>
      <c r="K439" s="1">
        <v>1</v>
      </c>
      <c r="L439" s="1">
        <v>100</v>
      </c>
    </row>
    <row r="440" spans="1:12" ht="13">
      <c r="A440" s="7" t="s">
        <v>197</v>
      </c>
      <c r="B440" s="8" t="b">
        <v>0</v>
      </c>
      <c r="C440" s="8" t="s">
        <v>337</v>
      </c>
      <c r="D440" s="8" t="s">
        <v>297</v>
      </c>
      <c r="E440" s="8" t="s">
        <v>298</v>
      </c>
      <c r="F440" s="8" t="s">
        <v>198</v>
      </c>
      <c r="G440" s="8" t="s">
        <v>193</v>
      </c>
      <c r="H440" s="9"/>
      <c r="I440" s="1" t="s">
        <v>362</v>
      </c>
      <c r="J440" s="1" t="s">
        <v>20</v>
      </c>
      <c r="K440" s="1">
        <v>1</v>
      </c>
      <c r="L440" s="1">
        <v>100</v>
      </c>
    </row>
    <row r="441" spans="1:12" ht="13">
      <c r="A441" s="7" t="s">
        <v>200</v>
      </c>
      <c r="B441" s="8" t="b">
        <v>0</v>
      </c>
      <c r="C441" s="8" t="s">
        <v>337</v>
      </c>
      <c r="D441" s="8" t="s">
        <v>297</v>
      </c>
      <c r="E441" s="8" t="s">
        <v>298</v>
      </c>
      <c r="F441" s="8" t="s">
        <v>198</v>
      </c>
      <c r="G441" s="8" t="s">
        <v>193</v>
      </c>
      <c r="H441" s="9"/>
      <c r="I441" s="1" t="s">
        <v>362</v>
      </c>
      <c r="J441" s="1" t="s">
        <v>20</v>
      </c>
      <c r="K441" s="1">
        <v>1</v>
      </c>
      <c r="L441" s="1">
        <v>100</v>
      </c>
    </row>
    <row r="442" spans="1:12" ht="13">
      <c r="A442" s="7" t="s">
        <v>201</v>
      </c>
      <c r="B442" s="8" t="b">
        <v>0</v>
      </c>
      <c r="C442" s="8" t="s">
        <v>337</v>
      </c>
      <c r="D442" s="8" t="s">
        <v>297</v>
      </c>
      <c r="E442" s="8" t="s">
        <v>298</v>
      </c>
      <c r="F442" s="8" t="s">
        <v>198</v>
      </c>
      <c r="G442" s="8" t="s">
        <v>193</v>
      </c>
      <c r="H442" s="9"/>
      <c r="I442" s="1" t="s">
        <v>362</v>
      </c>
      <c r="J442" s="1" t="s">
        <v>20</v>
      </c>
      <c r="K442" s="1">
        <v>1</v>
      </c>
      <c r="L442" s="1">
        <v>100</v>
      </c>
    </row>
    <row r="443" spans="1:12" ht="13">
      <c r="A443" s="7" t="s">
        <v>202</v>
      </c>
      <c r="B443" s="8" t="b">
        <v>0</v>
      </c>
      <c r="C443" s="8" t="s">
        <v>338</v>
      </c>
      <c r="D443" s="8" t="s">
        <v>297</v>
      </c>
      <c r="E443" s="8" t="s">
        <v>298</v>
      </c>
      <c r="F443" s="8" t="s">
        <v>198</v>
      </c>
      <c r="G443" s="8" t="s">
        <v>193</v>
      </c>
      <c r="H443" s="9"/>
      <c r="I443" s="1" t="s">
        <v>362</v>
      </c>
      <c r="J443" s="1" t="s">
        <v>20</v>
      </c>
      <c r="K443" s="1">
        <v>1</v>
      </c>
      <c r="L443" s="1">
        <v>100</v>
      </c>
    </row>
    <row r="444" spans="1:12" ht="13">
      <c r="A444" s="7" t="s">
        <v>203</v>
      </c>
      <c r="B444" s="8" t="b">
        <v>0</v>
      </c>
      <c r="C444" s="8" t="s">
        <v>338</v>
      </c>
      <c r="D444" s="8" t="s">
        <v>297</v>
      </c>
      <c r="E444" s="8" t="s">
        <v>298</v>
      </c>
      <c r="F444" s="8" t="s">
        <v>198</v>
      </c>
      <c r="G444" s="8" t="s">
        <v>193</v>
      </c>
      <c r="H444" s="9"/>
      <c r="I444" s="1" t="s">
        <v>362</v>
      </c>
      <c r="J444" s="1" t="s">
        <v>20</v>
      </c>
      <c r="K444" s="1">
        <v>1</v>
      </c>
      <c r="L444" s="1">
        <v>100</v>
      </c>
    </row>
    <row r="445" spans="1:12" ht="13">
      <c r="A445" s="7" t="s">
        <v>204</v>
      </c>
      <c r="B445" s="8" t="b">
        <v>0</v>
      </c>
      <c r="C445" s="8" t="s">
        <v>338</v>
      </c>
      <c r="D445" s="8" t="s">
        <v>297</v>
      </c>
      <c r="E445" s="8" t="s">
        <v>298</v>
      </c>
      <c r="F445" s="8" t="s">
        <v>198</v>
      </c>
      <c r="G445" s="8" t="s">
        <v>193</v>
      </c>
      <c r="H445" s="9"/>
      <c r="I445" s="1" t="s">
        <v>362</v>
      </c>
      <c r="J445" s="1" t="s">
        <v>20</v>
      </c>
      <c r="K445" s="1">
        <v>1</v>
      </c>
      <c r="L445" s="1">
        <v>100</v>
      </c>
    </row>
    <row r="446" spans="1:12" ht="13">
      <c r="A446" s="7" t="s">
        <v>205</v>
      </c>
      <c r="B446" s="8" t="b">
        <v>0</v>
      </c>
      <c r="C446" s="8" t="s">
        <v>339</v>
      </c>
      <c r="D446" s="8" t="s">
        <v>297</v>
      </c>
      <c r="E446" s="8" t="s">
        <v>298</v>
      </c>
      <c r="F446" s="8" t="s">
        <v>198</v>
      </c>
      <c r="G446" s="8" t="s">
        <v>193</v>
      </c>
      <c r="H446" s="9"/>
      <c r="I446" s="1" t="s">
        <v>362</v>
      </c>
      <c r="J446" s="1" t="s">
        <v>20</v>
      </c>
      <c r="K446" s="1">
        <v>1</v>
      </c>
      <c r="L446" s="1">
        <v>100</v>
      </c>
    </row>
    <row r="447" spans="1:12" ht="13">
      <c r="A447" s="7" t="s">
        <v>206</v>
      </c>
      <c r="B447" s="8" t="b">
        <v>0</v>
      </c>
      <c r="C447" s="8" t="s">
        <v>339</v>
      </c>
      <c r="D447" s="8" t="s">
        <v>297</v>
      </c>
      <c r="E447" s="8" t="s">
        <v>298</v>
      </c>
      <c r="F447" s="8" t="s">
        <v>198</v>
      </c>
      <c r="G447" s="8" t="s">
        <v>193</v>
      </c>
      <c r="H447" s="9"/>
      <c r="I447" s="1" t="s">
        <v>362</v>
      </c>
      <c r="J447" s="1" t="s">
        <v>20</v>
      </c>
      <c r="K447" s="1">
        <v>1</v>
      </c>
      <c r="L447" s="1">
        <v>100</v>
      </c>
    </row>
    <row r="448" spans="1:12" ht="13">
      <c r="A448" s="7" t="s">
        <v>207</v>
      </c>
      <c r="B448" s="8" t="b">
        <v>0</v>
      </c>
      <c r="C448" s="8" t="s">
        <v>339</v>
      </c>
      <c r="D448" s="8" t="s">
        <v>297</v>
      </c>
      <c r="E448" s="8" t="s">
        <v>298</v>
      </c>
      <c r="F448" s="8" t="s">
        <v>198</v>
      </c>
      <c r="G448" s="8" t="s">
        <v>193</v>
      </c>
      <c r="H448" s="9"/>
      <c r="I448" s="1" t="s">
        <v>362</v>
      </c>
      <c r="J448" s="1" t="s">
        <v>20</v>
      </c>
      <c r="K448" s="1">
        <v>1</v>
      </c>
      <c r="L448" s="1">
        <v>100</v>
      </c>
    </row>
    <row r="449" spans="1:12" ht="13">
      <c r="A449" s="7" t="s">
        <v>208</v>
      </c>
      <c r="B449" s="8" t="b">
        <v>0</v>
      </c>
      <c r="C449" s="8">
        <v>5</v>
      </c>
      <c r="D449" s="8" t="s">
        <v>297</v>
      </c>
      <c r="E449" s="8" t="s">
        <v>298</v>
      </c>
      <c r="F449" s="8" t="s">
        <v>209</v>
      </c>
      <c r="G449" s="8">
        <v>32.8711923259701</v>
      </c>
      <c r="H449" s="8">
        <v>5</v>
      </c>
      <c r="I449" s="1" t="s">
        <v>362</v>
      </c>
      <c r="K449" s="1">
        <v>1</v>
      </c>
      <c r="L449" s="1">
        <v>100</v>
      </c>
    </row>
    <row r="450" spans="1:12" ht="13">
      <c r="A450" s="7" t="s">
        <v>210</v>
      </c>
      <c r="B450" s="8" t="b">
        <v>0</v>
      </c>
      <c r="C450" s="8">
        <v>5</v>
      </c>
      <c r="D450" s="8" t="s">
        <v>297</v>
      </c>
      <c r="E450" s="8" t="s">
        <v>298</v>
      </c>
      <c r="F450" s="8" t="s">
        <v>209</v>
      </c>
      <c r="G450" s="8">
        <v>33.807378395680402</v>
      </c>
      <c r="H450" s="8">
        <v>5</v>
      </c>
      <c r="I450" s="1" t="s">
        <v>362</v>
      </c>
      <c r="K450" s="1">
        <v>1</v>
      </c>
      <c r="L450" s="1">
        <v>100</v>
      </c>
    </row>
    <row r="451" spans="1:12" ht="13">
      <c r="A451" s="7" t="s">
        <v>211</v>
      </c>
      <c r="B451" s="8" t="b">
        <v>0</v>
      </c>
      <c r="C451" s="8">
        <v>5</v>
      </c>
      <c r="D451" s="8" t="s">
        <v>297</v>
      </c>
      <c r="E451" s="8" t="s">
        <v>298</v>
      </c>
      <c r="F451" s="8" t="s">
        <v>209</v>
      </c>
      <c r="G451" s="8">
        <v>33.699249443734601</v>
      </c>
      <c r="H451" s="8">
        <v>5</v>
      </c>
      <c r="I451" s="1" t="s">
        <v>362</v>
      </c>
      <c r="K451" s="1">
        <v>1</v>
      </c>
      <c r="L451" s="1">
        <v>100</v>
      </c>
    </row>
    <row r="452" spans="1:12" ht="13">
      <c r="A452" s="7" t="s">
        <v>212</v>
      </c>
      <c r="B452" s="8" t="b">
        <v>0</v>
      </c>
      <c r="C452" s="8" t="s">
        <v>340</v>
      </c>
      <c r="D452" s="8" t="s">
        <v>297</v>
      </c>
      <c r="E452" s="8" t="s">
        <v>298</v>
      </c>
      <c r="F452" s="8" t="s">
        <v>198</v>
      </c>
      <c r="G452" s="8" t="s">
        <v>193</v>
      </c>
      <c r="H452" s="9"/>
      <c r="I452" s="1" t="s">
        <v>362</v>
      </c>
      <c r="J452" s="1" t="s">
        <v>20</v>
      </c>
      <c r="K452" s="1">
        <v>1</v>
      </c>
      <c r="L452" s="1">
        <v>100</v>
      </c>
    </row>
    <row r="453" spans="1:12" ht="13">
      <c r="A453" s="7" t="s">
        <v>213</v>
      </c>
      <c r="B453" s="8" t="b">
        <v>0</v>
      </c>
      <c r="C453" s="8" t="s">
        <v>340</v>
      </c>
      <c r="D453" s="8" t="s">
        <v>297</v>
      </c>
      <c r="E453" s="8" t="s">
        <v>298</v>
      </c>
      <c r="F453" s="8" t="s">
        <v>198</v>
      </c>
      <c r="G453" s="8" t="s">
        <v>193</v>
      </c>
      <c r="H453" s="9"/>
      <c r="I453" s="1" t="s">
        <v>362</v>
      </c>
      <c r="J453" s="1" t="s">
        <v>20</v>
      </c>
      <c r="K453" s="1">
        <v>1</v>
      </c>
      <c r="L453" s="1">
        <v>100</v>
      </c>
    </row>
    <row r="454" spans="1:12" ht="13">
      <c r="A454" s="7" t="s">
        <v>214</v>
      </c>
      <c r="B454" s="8" t="b">
        <v>0</v>
      </c>
      <c r="C454" s="8" t="s">
        <v>340</v>
      </c>
      <c r="D454" s="8" t="s">
        <v>297</v>
      </c>
      <c r="E454" s="8" t="s">
        <v>298</v>
      </c>
      <c r="F454" s="8" t="s">
        <v>198</v>
      </c>
      <c r="G454" s="8">
        <v>37.926134687554701</v>
      </c>
      <c r="H454" s="8">
        <v>0.27831174577414702</v>
      </c>
      <c r="I454" s="1" t="s">
        <v>362</v>
      </c>
      <c r="J454" s="1" t="s">
        <v>20</v>
      </c>
      <c r="K454" s="1">
        <v>1</v>
      </c>
      <c r="L454" s="1">
        <v>100</v>
      </c>
    </row>
    <row r="455" spans="1:12" ht="13">
      <c r="A455" s="7" t="s">
        <v>215</v>
      </c>
      <c r="B455" s="8" t="b">
        <v>0</v>
      </c>
      <c r="C455" s="8" t="s">
        <v>341</v>
      </c>
      <c r="D455" s="8" t="s">
        <v>297</v>
      </c>
      <c r="E455" s="8" t="s">
        <v>298</v>
      </c>
      <c r="F455" s="8" t="s">
        <v>198</v>
      </c>
      <c r="G455" s="8" t="s">
        <v>193</v>
      </c>
      <c r="H455" s="9"/>
      <c r="I455" s="1" t="s">
        <v>362</v>
      </c>
      <c r="J455" s="1" t="s">
        <v>20</v>
      </c>
      <c r="K455" s="1">
        <v>1</v>
      </c>
      <c r="L455" s="1">
        <v>100</v>
      </c>
    </row>
    <row r="456" spans="1:12" ht="13">
      <c r="A456" s="7" t="s">
        <v>216</v>
      </c>
      <c r="B456" s="8" t="b">
        <v>0</v>
      </c>
      <c r="C456" s="8" t="s">
        <v>341</v>
      </c>
      <c r="D456" s="8" t="s">
        <v>297</v>
      </c>
      <c r="E456" s="8" t="s">
        <v>298</v>
      </c>
      <c r="F456" s="8" t="s">
        <v>198</v>
      </c>
      <c r="G456" s="8" t="s">
        <v>193</v>
      </c>
      <c r="H456" s="9"/>
      <c r="I456" s="1" t="s">
        <v>362</v>
      </c>
      <c r="J456" s="1" t="s">
        <v>20</v>
      </c>
      <c r="K456" s="1">
        <v>1</v>
      </c>
      <c r="L456" s="1">
        <v>100</v>
      </c>
    </row>
    <row r="457" spans="1:12" ht="13">
      <c r="A457" s="7" t="s">
        <v>217</v>
      </c>
      <c r="B457" s="8" t="b">
        <v>0</v>
      </c>
      <c r="C457" s="8" t="s">
        <v>341</v>
      </c>
      <c r="D457" s="8" t="s">
        <v>297</v>
      </c>
      <c r="E457" s="8" t="s">
        <v>298</v>
      </c>
      <c r="F457" s="8" t="s">
        <v>198</v>
      </c>
      <c r="G457" s="8" t="s">
        <v>193</v>
      </c>
      <c r="H457" s="9"/>
      <c r="I457" s="1" t="s">
        <v>362</v>
      </c>
      <c r="J457" s="1" t="s">
        <v>20</v>
      </c>
      <c r="K457" s="1">
        <v>1</v>
      </c>
      <c r="L457" s="1">
        <v>100</v>
      </c>
    </row>
    <row r="458" spans="1:12" ht="13">
      <c r="A458" s="7" t="s">
        <v>218</v>
      </c>
      <c r="B458" s="8" t="b">
        <v>0</v>
      </c>
      <c r="C458" s="8" t="s">
        <v>342</v>
      </c>
      <c r="D458" s="8" t="s">
        <v>297</v>
      </c>
      <c r="E458" s="8" t="s">
        <v>298</v>
      </c>
      <c r="F458" s="8" t="s">
        <v>198</v>
      </c>
      <c r="G458" s="8" t="s">
        <v>193</v>
      </c>
      <c r="H458" s="9"/>
      <c r="I458" s="1" t="s">
        <v>362</v>
      </c>
      <c r="J458" s="1" t="s">
        <v>20</v>
      </c>
      <c r="K458" s="1">
        <v>1</v>
      </c>
      <c r="L458" s="1">
        <v>100</v>
      </c>
    </row>
    <row r="459" spans="1:12" ht="13">
      <c r="A459" s="7" t="s">
        <v>219</v>
      </c>
      <c r="B459" s="8" t="b">
        <v>0</v>
      </c>
      <c r="C459" s="8" t="s">
        <v>342</v>
      </c>
      <c r="D459" s="8" t="s">
        <v>297</v>
      </c>
      <c r="E459" s="8" t="s">
        <v>298</v>
      </c>
      <c r="F459" s="8" t="s">
        <v>198</v>
      </c>
      <c r="G459" s="8" t="s">
        <v>193</v>
      </c>
      <c r="H459" s="9"/>
      <c r="I459" s="1" t="s">
        <v>362</v>
      </c>
      <c r="J459" s="1" t="s">
        <v>20</v>
      </c>
      <c r="K459" s="1">
        <v>1</v>
      </c>
      <c r="L459" s="1">
        <v>100</v>
      </c>
    </row>
    <row r="460" spans="1:12" ht="13">
      <c r="A460" s="7" t="s">
        <v>220</v>
      </c>
      <c r="B460" s="8" t="b">
        <v>0</v>
      </c>
      <c r="C460" s="8" t="s">
        <v>342</v>
      </c>
      <c r="D460" s="8" t="s">
        <v>297</v>
      </c>
      <c r="E460" s="8" t="s">
        <v>298</v>
      </c>
      <c r="F460" s="8" t="s">
        <v>198</v>
      </c>
      <c r="G460" s="8" t="s">
        <v>193</v>
      </c>
      <c r="H460" s="9"/>
      <c r="I460" s="1" t="s">
        <v>362</v>
      </c>
      <c r="J460" s="1" t="s">
        <v>20</v>
      </c>
      <c r="K460" s="1">
        <v>1</v>
      </c>
      <c r="L460" s="1">
        <v>100</v>
      </c>
    </row>
    <row r="461" spans="1:12" ht="13">
      <c r="A461" s="7" t="s">
        <v>221</v>
      </c>
      <c r="B461" s="8" t="b">
        <v>0</v>
      </c>
      <c r="C461" s="8">
        <v>10</v>
      </c>
      <c r="D461" s="8" t="s">
        <v>297</v>
      </c>
      <c r="E461" s="8" t="s">
        <v>298</v>
      </c>
      <c r="F461" s="8" t="s">
        <v>209</v>
      </c>
      <c r="G461" s="8">
        <v>32.301972417991401</v>
      </c>
      <c r="H461" s="8">
        <v>10</v>
      </c>
      <c r="I461" s="1" t="s">
        <v>362</v>
      </c>
      <c r="K461" s="1">
        <v>1</v>
      </c>
      <c r="L461" s="1">
        <v>100</v>
      </c>
    </row>
    <row r="462" spans="1:12" ht="13">
      <c r="A462" s="7" t="s">
        <v>222</v>
      </c>
      <c r="B462" s="8" t="b">
        <v>0</v>
      </c>
      <c r="C462" s="8">
        <v>10</v>
      </c>
      <c r="D462" s="8" t="s">
        <v>297</v>
      </c>
      <c r="E462" s="8" t="s">
        <v>298</v>
      </c>
      <c r="F462" s="8" t="s">
        <v>209</v>
      </c>
      <c r="G462" s="8">
        <v>31.9638323961181</v>
      </c>
      <c r="H462" s="8">
        <v>10</v>
      </c>
      <c r="I462" s="1" t="s">
        <v>362</v>
      </c>
      <c r="K462" s="1">
        <v>1</v>
      </c>
      <c r="L462" s="1">
        <v>100</v>
      </c>
    </row>
    <row r="463" spans="1:12" ht="13">
      <c r="A463" s="7" t="s">
        <v>223</v>
      </c>
      <c r="B463" s="8" t="b">
        <v>0</v>
      </c>
      <c r="C463" s="8">
        <v>10</v>
      </c>
      <c r="D463" s="8" t="s">
        <v>297</v>
      </c>
      <c r="E463" s="8" t="s">
        <v>298</v>
      </c>
      <c r="F463" s="8" t="s">
        <v>209</v>
      </c>
      <c r="G463" s="8" t="s">
        <v>193</v>
      </c>
      <c r="H463" s="8">
        <v>10</v>
      </c>
      <c r="I463" s="1" t="s">
        <v>362</v>
      </c>
      <c r="K463" s="1">
        <v>1</v>
      </c>
      <c r="L463" s="1">
        <v>100</v>
      </c>
    </row>
    <row r="464" spans="1:12" ht="13">
      <c r="A464" s="7" t="s">
        <v>224</v>
      </c>
      <c r="B464" s="8" t="b">
        <v>0</v>
      </c>
      <c r="C464" s="8" t="s">
        <v>343</v>
      </c>
      <c r="D464" s="8" t="s">
        <v>297</v>
      </c>
      <c r="E464" s="8" t="s">
        <v>298</v>
      </c>
      <c r="F464" s="8" t="s">
        <v>198</v>
      </c>
      <c r="G464" s="8" t="s">
        <v>193</v>
      </c>
      <c r="H464" s="9"/>
      <c r="I464" s="1" t="s">
        <v>362</v>
      </c>
      <c r="J464" s="1" t="s">
        <v>20</v>
      </c>
      <c r="K464" s="1">
        <v>1</v>
      </c>
      <c r="L464" s="1">
        <v>100</v>
      </c>
    </row>
    <row r="465" spans="1:12" ht="13">
      <c r="A465" s="7" t="s">
        <v>225</v>
      </c>
      <c r="B465" s="8" t="b">
        <v>0</v>
      </c>
      <c r="C465" s="8" t="s">
        <v>343</v>
      </c>
      <c r="D465" s="8" t="s">
        <v>297</v>
      </c>
      <c r="E465" s="8" t="s">
        <v>298</v>
      </c>
      <c r="F465" s="8" t="s">
        <v>198</v>
      </c>
      <c r="G465" s="8" t="s">
        <v>193</v>
      </c>
      <c r="H465" s="9"/>
      <c r="I465" s="1" t="s">
        <v>362</v>
      </c>
      <c r="J465" s="1" t="s">
        <v>20</v>
      </c>
      <c r="K465" s="1">
        <v>1</v>
      </c>
      <c r="L465" s="1">
        <v>100</v>
      </c>
    </row>
    <row r="466" spans="1:12" ht="13">
      <c r="A466" s="7" t="s">
        <v>226</v>
      </c>
      <c r="B466" s="8" t="b">
        <v>0</v>
      </c>
      <c r="C466" s="8" t="s">
        <v>343</v>
      </c>
      <c r="D466" s="8" t="s">
        <v>297</v>
      </c>
      <c r="E466" s="8" t="s">
        <v>298</v>
      </c>
      <c r="F466" s="8" t="s">
        <v>198</v>
      </c>
      <c r="G466" s="8" t="s">
        <v>193</v>
      </c>
      <c r="H466" s="9"/>
      <c r="I466" s="1" t="s">
        <v>362</v>
      </c>
      <c r="J466" s="1" t="s">
        <v>20</v>
      </c>
      <c r="K466" s="1">
        <v>1</v>
      </c>
      <c r="L466" s="1">
        <v>100</v>
      </c>
    </row>
    <row r="467" spans="1:12" ht="13">
      <c r="A467" s="7" t="s">
        <v>227</v>
      </c>
      <c r="B467" s="8" t="b">
        <v>0</v>
      </c>
      <c r="C467" s="8" t="s">
        <v>344</v>
      </c>
      <c r="D467" s="8" t="s">
        <v>297</v>
      </c>
      <c r="E467" s="8" t="s">
        <v>298</v>
      </c>
      <c r="F467" s="8" t="s">
        <v>198</v>
      </c>
      <c r="G467" s="8" t="s">
        <v>193</v>
      </c>
      <c r="H467" s="9"/>
      <c r="I467" s="1" t="s">
        <v>362</v>
      </c>
      <c r="J467" s="1" t="s">
        <v>20</v>
      </c>
      <c r="K467" s="1">
        <v>1</v>
      </c>
      <c r="L467" s="1">
        <v>100</v>
      </c>
    </row>
    <row r="468" spans="1:12" ht="13">
      <c r="A468" s="7" t="s">
        <v>228</v>
      </c>
      <c r="B468" s="8" t="b">
        <v>0</v>
      </c>
      <c r="C468" s="8" t="s">
        <v>344</v>
      </c>
      <c r="D468" s="8" t="s">
        <v>297</v>
      </c>
      <c r="E468" s="8" t="s">
        <v>298</v>
      </c>
      <c r="F468" s="8" t="s">
        <v>198</v>
      </c>
      <c r="G468" s="8" t="s">
        <v>193</v>
      </c>
      <c r="H468" s="9"/>
      <c r="I468" s="1" t="s">
        <v>362</v>
      </c>
      <c r="J468" s="1" t="s">
        <v>20</v>
      </c>
      <c r="K468" s="1">
        <v>1</v>
      </c>
      <c r="L468" s="1">
        <v>100</v>
      </c>
    </row>
    <row r="469" spans="1:12" ht="13">
      <c r="A469" s="7" t="s">
        <v>229</v>
      </c>
      <c r="B469" s="8" t="b">
        <v>0</v>
      </c>
      <c r="C469" s="8" t="s">
        <v>344</v>
      </c>
      <c r="D469" s="8" t="s">
        <v>297</v>
      </c>
      <c r="E469" s="8" t="s">
        <v>298</v>
      </c>
      <c r="F469" s="8" t="s">
        <v>198</v>
      </c>
      <c r="G469" s="8" t="s">
        <v>193</v>
      </c>
      <c r="H469" s="9"/>
      <c r="I469" s="1" t="s">
        <v>362</v>
      </c>
      <c r="J469" s="1" t="s">
        <v>20</v>
      </c>
      <c r="K469" s="1">
        <v>1</v>
      </c>
      <c r="L469" s="1">
        <v>100</v>
      </c>
    </row>
    <row r="470" spans="1:12" ht="13">
      <c r="A470" s="7" t="s">
        <v>230</v>
      </c>
      <c r="B470" s="8" t="b">
        <v>0</v>
      </c>
      <c r="C470" s="8" t="s">
        <v>345</v>
      </c>
      <c r="D470" s="8" t="s">
        <v>297</v>
      </c>
      <c r="E470" s="8" t="s">
        <v>298</v>
      </c>
      <c r="F470" s="8" t="s">
        <v>198</v>
      </c>
      <c r="G470" s="8" t="s">
        <v>193</v>
      </c>
      <c r="H470" s="9"/>
      <c r="I470" s="1" t="s">
        <v>362</v>
      </c>
      <c r="J470" s="1" t="s">
        <v>20</v>
      </c>
      <c r="K470" s="1">
        <v>1</v>
      </c>
      <c r="L470" s="1">
        <v>100</v>
      </c>
    </row>
    <row r="471" spans="1:12" ht="13">
      <c r="A471" s="7" t="s">
        <v>231</v>
      </c>
      <c r="B471" s="8" t="b">
        <v>0</v>
      </c>
      <c r="C471" s="8" t="s">
        <v>345</v>
      </c>
      <c r="D471" s="8" t="s">
        <v>297</v>
      </c>
      <c r="E471" s="8" t="s">
        <v>298</v>
      </c>
      <c r="F471" s="8" t="s">
        <v>198</v>
      </c>
      <c r="G471" s="8" t="s">
        <v>193</v>
      </c>
      <c r="H471" s="9"/>
      <c r="I471" s="1" t="s">
        <v>362</v>
      </c>
      <c r="J471" s="1" t="s">
        <v>20</v>
      </c>
      <c r="K471" s="1">
        <v>1</v>
      </c>
      <c r="L471" s="1">
        <v>100</v>
      </c>
    </row>
    <row r="472" spans="1:12" ht="13">
      <c r="A472" s="7" t="s">
        <v>232</v>
      </c>
      <c r="B472" s="8" t="b">
        <v>0</v>
      </c>
      <c r="C472" s="8" t="s">
        <v>345</v>
      </c>
      <c r="D472" s="8" t="s">
        <v>297</v>
      </c>
      <c r="E472" s="8" t="s">
        <v>298</v>
      </c>
      <c r="F472" s="8" t="s">
        <v>198</v>
      </c>
      <c r="G472" s="8" t="s">
        <v>193</v>
      </c>
      <c r="H472" s="9"/>
      <c r="I472" s="1" t="s">
        <v>362</v>
      </c>
      <c r="J472" s="1" t="s">
        <v>20</v>
      </c>
      <c r="K472" s="1">
        <v>1</v>
      </c>
      <c r="L472" s="1">
        <v>100</v>
      </c>
    </row>
    <row r="473" spans="1:12" ht="13">
      <c r="A473" s="7" t="s">
        <v>233</v>
      </c>
      <c r="B473" s="8" t="b">
        <v>0</v>
      </c>
      <c r="C473" s="10">
        <v>100</v>
      </c>
      <c r="D473" s="8" t="s">
        <v>297</v>
      </c>
      <c r="E473" s="8" t="s">
        <v>298</v>
      </c>
      <c r="F473" s="8" t="s">
        <v>209</v>
      </c>
      <c r="G473" s="8">
        <v>28.965833839515199</v>
      </c>
      <c r="H473" s="8">
        <v>100</v>
      </c>
      <c r="I473" s="1" t="s">
        <v>362</v>
      </c>
      <c r="K473" s="1">
        <v>1</v>
      </c>
      <c r="L473" s="1">
        <v>100</v>
      </c>
    </row>
    <row r="474" spans="1:12" ht="13">
      <c r="A474" s="7" t="s">
        <v>234</v>
      </c>
      <c r="B474" s="8" t="b">
        <v>0</v>
      </c>
      <c r="C474" s="10">
        <v>100</v>
      </c>
      <c r="D474" s="8" t="s">
        <v>297</v>
      </c>
      <c r="E474" s="8" t="s">
        <v>298</v>
      </c>
      <c r="F474" s="8" t="s">
        <v>209</v>
      </c>
      <c r="G474" s="8">
        <v>28.953509320804802</v>
      </c>
      <c r="H474" s="8">
        <v>100</v>
      </c>
      <c r="I474" s="1" t="s">
        <v>362</v>
      </c>
      <c r="K474" s="1">
        <v>1</v>
      </c>
      <c r="L474" s="1">
        <v>100</v>
      </c>
    </row>
    <row r="475" spans="1:12" ht="13">
      <c r="A475" s="7" t="s">
        <v>235</v>
      </c>
      <c r="B475" s="8" t="b">
        <v>0</v>
      </c>
      <c r="C475" s="10">
        <v>100</v>
      </c>
      <c r="D475" s="8" t="s">
        <v>297</v>
      </c>
      <c r="E475" s="8" t="s">
        <v>298</v>
      </c>
      <c r="F475" s="8" t="s">
        <v>209</v>
      </c>
      <c r="G475" s="8">
        <v>29.133819364908501</v>
      </c>
      <c r="H475" s="8">
        <v>100</v>
      </c>
      <c r="I475" s="1" t="s">
        <v>362</v>
      </c>
      <c r="K475" s="1">
        <v>1</v>
      </c>
      <c r="L475" s="1">
        <v>100</v>
      </c>
    </row>
    <row r="476" spans="1:12" ht="13">
      <c r="A476" s="7" t="s">
        <v>236</v>
      </c>
      <c r="B476" s="8" t="b">
        <v>0</v>
      </c>
      <c r="C476" s="8" t="s">
        <v>346</v>
      </c>
      <c r="D476" s="8" t="s">
        <v>297</v>
      </c>
      <c r="E476" s="8" t="s">
        <v>298</v>
      </c>
      <c r="F476" s="8" t="s">
        <v>198</v>
      </c>
      <c r="G476" s="8" t="s">
        <v>193</v>
      </c>
      <c r="H476" s="9"/>
      <c r="I476" s="1" t="s">
        <v>362</v>
      </c>
      <c r="J476" s="1" t="s">
        <v>20</v>
      </c>
      <c r="K476" s="1">
        <v>1</v>
      </c>
      <c r="L476" s="1">
        <v>100</v>
      </c>
    </row>
    <row r="477" spans="1:12" ht="13">
      <c r="A477" s="7" t="s">
        <v>237</v>
      </c>
      <c r="B477" s="8" t="b">
        <v>0</v>
      </c>
      <c r="C477" s="8" t="s">
        <v>346</v>
      </c>
      <c r="D477" s="8" t="s">
        <v>297</v>
      </c>
      <c r="E477" s="8" t="s">
        <v>298</v>
      </c>
      <c r="F477" s="8" t="s">
        <v>198</v>
      </c>
      <c r="G477" s="8" t="s">
        <v>193</v>
      </c>
      <c r="H477" s="9"/>
      <c r="I477" s="1" t="s">
        <v>362</v>
      </c>
      <c r="J477" s="1" t="s">
        <v>20</v>
      </c>
      <c r="K477" s="1">
        <v>1</v>
      </c>
      <c r="L477" s="1">
        <v>100</v>
      </c>
    </row>
    <row r="478" spans="1:12" ht="13">
      <c r="A478" s="7" t="s">
        <v>238</v>
      </c>
      <c r="B478" s="8" t="b">
        <v>0</v>
      </c>
      <c r="C478" s="8" t="s">
        <v>346</v>
      </c>
      <c r="D478" s="8" t="s">
        <v>297</v>
      </c>
      <c r="E478" s="8" t="s">
        <v>298</v>
      </c>
      <c r="F478" s="8" t="s">
        <v>198</v>
      </c>
      <c r="G478" s="8" t="s">
        <v>193</v>
      </c>
      <c r="H478" s="9"/>
      <c r="I478" s="1" t="s">
        <v>362</v>
      </c>
      <c r="J478" s="1" t="s">
        <v>20</v>
      </c>
      <c r="K478" s="1">
        <v>1</v>
      </c>
      <c r="L478" s="1">
        <v>100</v>
      </c>
    </row>
    <row r="479" spans="1:12" ht="13">
      <c r="A479" s="7" t="s">
        <v>239</v>
      </c>
      <c r="B479" s="8" t="b">
        <v>0</v>
      </c>
      <c r="C479" s="8" t="s">
        <v>347</v>
      </c>
      <c r="D479" s="8" t="s">
        <v>297</v>
      </c>
      <c r="E479" s="8" t="s">
        <v>298</v>
      </c>
      <c r="F479" s="8" t="s">
        <v>198</v>
      </c>
      <c r="G479" s="8" t="s">
        <v>193</v>
      </c>
      <c r="H479" s="9"/>
      <c r="I479" s="1" t="s">
        <v>362</v>
      </c>
      <c r="J479" s="1" t="s">
        <v>20</v>
      </c>
      <c r="K479" s="1">
        <v>1</v>
      </c>
      <c r="L479" s="1">
        <v>100</v>
      </c>
    </row>
    <row r="480" spans="1:12" ht="13">
      <c r="A480" s="7" t="s">
        <v>240</v>
      </c>
      <c r="B480" s="8" t="b">
        <v>0</v>
      </c>
      <c r="C480" s="8" t="s">
        <v>347</v>
      </c>
      <c r="D480" s="8" t="s">
        <v>297</v>
      </c>
      <c r="E480" s="8" t="s">
        <v>298</v>
      </c>
      <c r="F480" s="8" t="s">
        <v>198</v>
      </c>
      <c r="G480" s="8" t="s">
        <v>193</v>
      </c>
      <c r="H480" s="9"/>
      <c r="I480" s="1" t="s">
        <v>362</v>
      </c>
      <c r="J480" s="1" t="s">
        <v>20</v>
      </c>
      <c r="K480" s="1">
        <v>1</v>
      </c>
      <c r="L480" s="1">
        <v>100</v>
      </c>
    </row>
    <row r="481" spans="1:12" ht="13">
      <c r="A481" s="7" t="s">
        <v>241</v>
      </c>
      <c r="B481" s="8" t="b">
        <v>0</v>
      </c>
      <c r="C481" s="8" t="s">
        <v>347</v>
      </c>
      <c r="D481" s="8" t="s">
        <v>297</v>
      </c>
      <c r="E481" s="8" t="s">
        <v>298</v>
      </c>
      <c r="F481" s="8" t="s">
        <v>198</v>
      </c>
      <c r="G481" s="8" t="s">
        <v>193</v>
      </c>
      <c r="H481" s="9"/>
      <c r="I481" s="1" t="s">
        <v>362</v>
      </c>
      <c r="J481" s="1" t="s">
        <v>20</v>
      </c>
      <c r="K481" s="1">
        <v>1</v>
      </c>
      <c r="L481" s="1">
        <v>100</v>
      </c>
    </row>
    <row r="482" spans="1:12" ht="13">
      <c r="A482" s="7" t="s">
        <v>242</v>
      </c>
      <c r="B482" s="8" t="b">
        <v>0</v>
      </c>
      <c r="C482" s="8" t="s">
        <v>348</v>
      </c>
      <c r="D482" s="8" t="s">
        <v>297</v>
      </c>
      <c r="E482" s="8" t="s">
        <v>298</v>
      </c>
      <c r="F482" s="8" t="s">
        <v>198</v>
      </c>
      <c r="G482" s="8" t="s">
        <v>193</v>
      </c>
      <c r="H482" s="9"/>
      <c r="I482" s="1" t="s">
        <v>362</v>
      </c>
      <c r="J482" s="1" t="s">
        <v>20</v>
      </c>
      <c r="K482" s="1">
        <v>1</v>
      </c>
      <c r="L482" s="1">
        <v>100</v>
      </c>
    </row>
    <row r="483" spans="1:12" ht="13">
      <c r="A483" s="7" t="s">
        <v>243</v>
      </c>
      <c r="B483" s="8" t="b">
        <v>0</v>
      </c>
      <c r="C483" s="8" t="s">
        <v>348</v>
      </c>
      <c r="D483" s="8" t="s">
        <v>297</v>
      </c>
      <c r="E483" s="8" t="s">
        <v>298</v>
      </c>
      <c r="F483" s="8" t="s">
        <v>198</v>
      </c>
      <c r="G483" s="8" t="s">
        <v>193</v>
      </c>
      <c r="H483" s="9"/>
      <c r="I483" s="1" t="s">
        <v>362</v>
      </c>
      <c r="J483" s="1" t="s">
        <v>20</v>
      </c>
      <c r="K483" s="1">
        <v>1</v>
      </c>
      <c r="L483" s="1">
        <v>100</v>
      </c>
    </row>
    <row r="484" spans="1:12" ht="13">
      <c r="A484" s="7" t="s">
        <v>244</v>
      </c>
      <c r="B484" s="8" t="b">
        <v>0</v>
      </c>
      <c r="C484" s="8" t="s">
        <v>348</v>
      </c>
      <c r="D484" s="8" t="s">
        <v>297</v>
      </c>
      <c r="E484" s="8" t="s">
        <v>298</v>
      </c>
      <c r="F484" s="8" t="s">
        <v>198</v>
      </c>
      <c r="G484" s="8" t="s">
        <v>193</v>
      </c>
      <c r="H484" s="9"/>
      <c r="I484" s="1" t="s">
        <v>362</v>
      </c>
      <c r="J484" s="1" t="s">
        <v>20</v>
      </c>
      <c r="K484" s="1">
        <v>1</v>
      </c>
      <c r="L484" s="1">
        <v>100</v>
      </c>
    </row>
    <row r="485" spans="1:12" ht="13">
      <c r="A485" s="7" t="s">
        <v>245</v>
      </c>
      <c r="B485" s="8" t="b">
        <v>0</v>
      </c>
      <c r="C485" s="10">
        <v>1000</v>
      </c>
      <c r="D485" s="8" t="s">
        <v>297</v>
      </c>
      <c r="E485" s="8" t="s">
        <v>298</v>
      </c>
      <c r="F485" s="8" t="s">
        <v>209</v>
      </c>
      <c r="G485" s="8">
        <v>25.221562286435699</v>
      </c>
      <c r="H485" s="8">
        <v>1000</v>
      </c>
      <c r="I485" s="1" t="s">
        <v>362</v>
      </c>
      <c r="K485" s="1">
        <v>1</v>
      </c>
      <c r="L485" s="1">
        <v>100</v>
      </c>
    </row>
    <row r="486" spans="1:12" ht="13">
      <c r="A486" s="7" t="s">
        <v>246</v>
      </c>
      <c r="B486" s="8" t="b">
        <v>0</v>
      </c>
      <c r="C486" s="10">
        <v>1000</v>
      </c>
      <c r="D486" s="8" t="s">
        <v>297</v>
      </c>
      <c r="E486" s="8" t="s">
        <v>298</v>
      </c>
      <c r="F486" s="8" t="s">
        <v>209</v>
      </c>
      <c r="G486" s="8">
        <v>25.411208533186802</v>
      </c>
      <c r="H486" s="8">
        <v>1000</v>
      </c>
      <c r="I486" s="1" t="s">
        <v>362</v>
      </c>
      <c r="K486" s="1">
        <v>1</v>
      </c>
      <c r="L486" s="1">
        <v>100</v>
      </c>
    </row>
    <row r="487" spans="1:12" ht="13">
      <c r="A487" s="7" t="s">
        <v>247</v>
      </c>
      <c r="B487" s="8" t="b">
        <v>0</v>
      </c>
      <c r="C487" s="10">
        <v>1000</v>
      </c>
      <c r="D487" s="8" t="s">
        <v>297</v>
      </c>
      <c r="E487" s="8" t="s">
        <v>298</v>
      </c>
      <c r="F487" s="8" t="s">
        <v>209</v>
      </c>
      <c r="G487" s="8">
        <v>25.3304281019252</v>
      </c>
      <c r="H487" s="8">
        <v>1000</v>
      </c>
      <c r="I487" s="1" t="s">
        <v>362</v>
      </c>
      <c r="K487" s="1">
        <v>1</v>
      </c>
      <c r="L487" s="1">
        <v>100</v>
      </c>
    </row>
    <row r="488" spans="1:12" ht="13">
      <c r="A488" s="7" t="s">
        <v>248</v>
      </c>
      <c r="B488" s="8" t="b">
        <v>0</v>
      </c>
      <c r="C488" s="8" t="s">
        <v>349</v>
      </c>
      <c r="D488" s="8" t="s">
        <v>297</v>
      </c>
      <c r="E488" s="8" t="s">
        <v>298</v>
      </c>
      <c r="F488" s="8" t="s">
        <v>198</v>
      </c>
      <c r="G488" s="8" t="s">
        <v>193</v>
      </c>
      <c r="H488" s="9"/>
      <c r="I488" s="1" t="s">
        <v>362</v>
      </c>
      <c r="J488" s="1" t="s">
        <v>20</v>
      </c>
      <c r="K488" s="1">
        <v>1</v>
      </c>
      <c r="L488" s="1">
        <v>100</v>
      </c>
    </row>
    <row r="489" spans="1:12" ht="13">
      <c r="A489" s="7" t="s">
        <v>249</v>
      </c>
      <c r="B489" s="8" t="b">
        <v>0</v>
      </c>
      <c r="C489" s="8" t="s">
        <v>349</v>
      </c>
      <c r="D489" s="8" t="s">
        <v>297</v>
      </c>
      <c r="E489" s="8" t="s">
        <v>298</v>
      </c>
      <c r="F489" s="8" t="s">
        <v>198</v>
      </c>
      <c r="G489" s="8" t="s">
        <v>193</v>
      </c>
      <c r="H489" s="9"/>
      <c r="I489" s="1" t="s">
        <v>362</v>
      </c>
      <c r="J489" s="1" t="s">
        <v>20</v>
      </c>
      <c r="K489" s="1">
        <v>1</v>
      </c>
      <c r="L489" s="1">
        <v>100</v>
      </c>
    </row>
    <row r="490" spans="1:12" ht="13">
      <c r="A490" s="7" t="s">
        <v>250</v>
      </c>
      <c r="B490" s="8" t="b">
        <v>0</v>
      </c>
      <c r="C490" s="8" t="s">
        <v>349</v>
      </c>
      <c r="D490" s="8" t="s">
        <v>297</v>
      </c>
      <c r="E490" s="8" t="s">
        <v>298</v>
      </c>
      <c r="F490" s="8" t="s">
        <v>198</v>
      </c>
      <c r="G490" s="8" t="s">
        <v>193</v>
      </c>
      <c r="H490" s="9"/>
      <c r="I490" s="1" t="s">
        <v>362</v>
      </c>
      <c r="J490" s="1" t="s">
        <v>20</v>
      </c>
      <c r="K490" s="1">
        <v>1</v>
      </c>
      <c r="L490" s="1">
        <v>100</v>
      </c>
    </row>
    <row r="491" spans="1:12" ht="13">
      <c r="A491" s="7" t="s">
        <v>251</v>
      </c>
      <c r="B491" s="8" t="b">
        <v>0</v>
      </c>
      <c r="C491" s="8" t="s">
        <v>350</v>
      </c>
      <c r="D491" s="8" t="s">
        <v>297</v>
      </c>
      <c r="E491" s="8" t="s">
        <v>298</v>
      </c>
      <c r="F491" s="8" t="s">
        <v>198</v>
      </c>
      <c r="G491" s="8" t="s">
        <v>193</v>
      </c>
      <c r="H491" s="9"/>
      <c r="I491" s="1" t="s">
        <v>362</v>
      </c>
      <c r="J491" s="1" t="s">
        <v>20</v>
      </c>
      <c r="K491" s="1">
        <v>1</v>
      </c>
      <c r="L491" s="1">
        <v>100</v>
      </c>
    </row>
    <row r="492" spans="1:12" ht="13">
      <c r="A492" s="7" t="s">
        <v>252</v>
      </c>
      <c r="B492" s="8" t="b">
        <v>0</v>
      </c>
      <c r="C492" s="8" t="s">
        <v>350</v>
      </c>
      <c r="D492" s="8" t="s">
        <v>297</v>
      </c>
      <c r="E492" s="8" t="s">
        <v>298</v>
      </c>
      <c r="F492" s="8" t="s">
        <v>198</v>
      </c>
      <c r="G492" s="8" t="s">
        <v>193</v>
      </c>
      <c r="H492" s="9"/>
      <c r="I492" s="1" t="s">
        <v>362</v>
      </c>
      <c r="J492" s="1" t="s">
        <v>20</v>
      </c>
      <c r="K492" s="1">
        <v>1</v>
      </c>
      <c r="L492" s="1">
        <v>100</v>
      </c>
    </row>
    <row r="493" spans="1:12" ht="13">
      <c r="A493" s="7" t="s">
        <v>253</v>
      </c>
      <c r="B493" s="8" t="b">
        <v>0</v>
      </c>
      <c r="C493" s="8" t="s">
        <v>350</v>
      </c>
      <c r="D493" s="8" t="s">
        <v>297</v>
      </c>
      <c r="E493" s="8" t="s">
        <v>298</v>
      </c>
      <c r="F493" s="8" t="s">
        <v>198</v>
      </c>
      <c r="G493" s="8" t="s">
        <v>193</v>
      </c>
      <c r="H493" s="9"/>
      <c r="I493" s="1" t="s">
        <v>362</v>
      </c>
      <c r="J493" s="1" t="s">
        <v>20</v>
      </c>
      <c r="K493" s="1">
        <v>1</v>
      </c>
      <c r="L493" s="1">
        <v>100</v>
      </c>
    </row>
    <row r="494" spans="1:12" ht="13">
      <c r="A494" s="7" t="s">
        <v>254</v>
      </c>
      <c r="B494" s="8" t="b">
        <v>0</v>
      </c>
      <c r="C494" s="8" t="s">
        <v>351</v>
      </c>
      <c r="D494" s="8" t="s">
        <v>297</v>
      </c>
      <c r="E494" s="8" t="s">
        <v>298</v>
      </c>
      <c r="F494" s="8" t="s">
        <v>198</v>
      </c>
      <c r="G494" s="8" t="s">
        <v>193</v>
      </c>
      <c r="H494" s="9"/>
      <c r="I494" s="1" t="s">
        <v>362</v>
      </c>
      <c r="J494" s="1" t="s">
        <v>20</v>
      </c>
      <c r="K494" s="1">
        <v>1</v>
      </c>
      <c r="L494" s="1">
        <v>100</v>
      </c>
    </row>
    <row r="495" spans="1:12" ht="13">
      <c r="A495" s="7" t="s">
        <v>255</v>
      </c>
      <c r="B495" s="8" t="b">
        <v>0</v>
      </c>
      <c r="C495" s="8" t="s">
        <v>351</v>
      </c>
      <c r="D495" s="8" t="s">
        <v>297</v>
      </c>
      <c r="E495" s="8" t="s">
        <v>298</v>
      </c>
      <c r="F495" s="8" t="s">
        <v>198</v>
      </c>
      <c r="G495" s="8" t="s">
        <v>193</v>
      </c>
      <c r="H495" s="9"/>
      <c r="I495" s="1" t="s">
        <v>362</v>
      </c>
      <c r="J495" s="1" t="s">
        <v>20</v>
      </c>
      <c r="K495" s="1">
        <v>1</v>
      </c>
      <c r="L495" s="1">
        <v>100</v>
      </c>
    </row>
    <row r="496" spans="1:12" ht="13">
      <c r="A496" s="7" t="s">
        <v>256</v>
      </c>
      <c r="B496" s="8" t="b">
        <v>0</v>
      </c>
      <c r="C496" s="8" t="s">
        <v>351</v>
      </c>
      <c r="D496" s="8" t="s">
        <v>297</v>
      </c>
      <c r="E496" s="8" t="s">
        <v>298</v>
      </c>
      <c r="F496" s="8" t="s">
        <v>198</v>
      </c>
      <c r="G496" s="8" t="s">
        <v>193</v>
      </c>
      <c r="H496" s="9"/>
      <c r="I496" s="1" t="s">
        <v>362</v>
      </c>
      <c r="J496" s="1" t="s">
        <v>20</v>
      </c>
      <c r="K496" s="1">
        <v>1</v>
      </c>
      <c r="L496" s="1">
        <v>100</v>
      </c>
    </row>
    <row r="497" spans="1:12" ht="13">
      <c r="A497" s="7" t="s">
        <v>257</v>
      </c>
      <c r="B497" s="8" t="b">
        <v>0</v>
      </c>
      <c r="C497" s="10">
        <v>10000</v>
      </c>
      <c r="D497" s="8" t="s">
        <v>297</v>
      </c>
      <c r="E497" s="8" t="s">
        <v>298</v>
      </c>
      <c r="F497" s="8" t="s">
        <v>209</v>
      </c>
      <c r="G497" s="8">
        <v>22.112117475745301</v>
      </c>
      <c r="H497" s="8">
        <v>10000</v>
      </c>
      <c r="I497" s="1" t="s">
        <v>362</v>
      </c>
      <c r="K497" s="1">
        <v>1</v>
      </c>
      <c r="L497" s="1">
        <v>100</v>
      </c>
    </row>
    <row r="498" spans="1:12" ht="13">
      <c r="A498" s="7" t="s">
        <v>258</v>
      </c>
      <c r="B498" s="8" t="b">
        <v>0</v>
      </c>
      <c r="C498" s="10">
        <v>10000</v>
      </c>
      <c r="D498" s="8" t="s">
        <v>297</v>
      </c>
      <c r="E498" s="8" t="s">
        <v>298</v>
      </c>
      <c r="F498" s="8" t="s">
        <v>209</v>
      </c>
      <c r="G498" s="8">
        <v>21.6358047390896</v>
      </c>
      <c r="H498" s="8">
        <v>10000</v>
      </c>
      <c r="I498" s="1" t="s">
        <v>362</v>
      </c>
      <c r="K498" s="1">
        <v>1</v>
      </c>
      <c r="L498" s="1">
        <v>100</v>
      </c>
    </row>
    <row r="499" spans="1:12" ht="13">
      <c r="A499" s="7" t="s">
        <v>259</v>
      </c>
      <c r="B499" s="8" t="b">
        <v>0</v>
      </c>
      <c r="C499" s="10">
        <v>10000</v>
      </c>
      <c r="D499" s="8" t="s">
        <v>297</v>
      </c>
      <c r="E499" s="8" t="s">
        <v>298</v>
      </c>
      <c r="F499" s="8" t="s">
        <v>209</v>
      </c>
      <c r="G499" s="8">
        <v>21.710709852366399</v>
      </c>
      <c r="H499" s="8">
        <v>10000</v>
      </c>
      <c r="I499" s="1" t="s">
        <v>362</v>
      </c>
      <c r="K499" s="1">
        <v>1</v>
      </c>
      <c r="L499" s="1">
        <v>100</v>
      </c>
    </row>
    <row r="500" spans="1:12" ht="13">
      <c r="A500" s="7" t="s">
        <v>260</v>
      </c>
      <c r="B500" s="8" t="b">
        <v>0</v>
      </c>
      <c r="C500" s="8" t="s">
        <v>352</v>
      </c>
      <c r="D500" s="8" t="s">
        <v>297</v>
      </c>
      <c r="E500" s="8" t="s">
        <v>298</v>
      </c>
      <c r="F500" s="8" t="s">
        <v>198</v>
      </c>
      <c r="G500" s="8" t="s">
        <v>193</v>
      </c>
      <c r="H500" s="9"/>
      <c r="I500" s="1" t="s">
        <v>362</v>
      </c>
      <c r="J500" s="1" t="s">
        <v>20</v>
      </c>
      <c r="K500" s="1">
        <v>1</v>
      </c>
      <c r="L500" s="1">
        <v>100</v>
      </c>
    </row>
    <row r="501" spans="1:12" ht="13">
      <c r="A501" s="7" t="s">
        <v>261</v>
      </c>
      <c r="B501" s="8" t="b">
        <v>0</v>
      </c>
      <c r="C501" s="8" t="s">
        <v>352</v>
      </c>
      <c r="D501" s="8" t="s">
        <v>297</v>
      </c>
      <c r="E501" s="8" t="s">
        <v>298</v>
      </c>
      <c r="F501" s="8" t="s">
        <v>198</v>
      </c>
      <c r="G501" s="8" t="s">
        <v>193</v>
      </c>
      <c r="H501" s="9"/>
      <c r="I501" s="1" t="s">
        <v>362</v>
      </c>
      <c r="J501" s="1" t="s">
        <v>20</v>
      </c>
      <c r="K501" s="1">
        <v>1</v>
      </c>
      <c r="L501" s="1">
        <v>100</v>
      </c>
    </row>
    <row r="502" spans="1:12" ht="13">
      <c r="A502" s="7" t="s">
        <v>262</v>
      </c>
      <c r="B502" s="8" t="b">
        <v>0</v>
      </c>
      <c r="C502" s="8" t="s">
        <v>352</v>
      </c>
      <c r="D502" s="8" t="s">
        <v>297</v>
      </c>
      <c r="E502" s="8" t="s">
        <v>298</v>
      </c>
      <c r="F502" s="8" t="s">
        <v>198</v>
      </c>
      <c r="G502" s="8" t="s">
        <v>193</v>
      </c>
      <c r="H502" s="9"/>
      <c r="I502" s="1" t="s">
        <v>362</v>
      </c>
      <c r="J502" s="1" t="s">
        <v>20</v>
      </c>
      <c r="K502" s="1">
        <v>1</v>
      </c>
      <c r="L502" s="1">
        <v>100</v>
      </c>
    </row>
    <row r="503" spans="1:12" ht="13">
      <c r="A503" s="7" t="s">
        <v>263</v>
      </c>
      <c r="B503" s="8" t="b">
        <v>0</v>
      </c>
      <c r="C503" s="8" t="s">
        <v>353</v>
      </c>
      <c r="D503" s="8" t="s">
        <v>297</v>
      </c>
      <c r="E503" s="8" t="s">
        <v>298</v>
      </c>
      <c r="F503" s="8" t="s">
        <v>198</v>
      </c>
      <c r="G503" s="8" t="s">
        <v>193</v>
      </c>
      <c r="H503" s="9"/>
      <c r="I503" s="1" t="s">
        <v>362</v>
      </c>
      <c r="J503" s="1" t="s">
        <v>20</v>
      </c>
      <c r="K503" s="1">
        <v>1</v>
      </c>
      <c r="L503" s="1">
        <v>100</v>
      </c>
    </row>
    <row r="504" spans="1:12" ht="13">
      <c r="A504" s="7" t="s">
        <v>264</v>
      </c>
      <c r="B504" s="8" t="b">
        <v>0</v>
      </c>
      <c r="C504" s="8" t="s">
        <v>353</v>
      </c>
      <c r="D504" s="8" t="s">
        <v>297</v>
      </c>
      <c r="E504" s="8" t="s">
        <v>298</v>
      </c>
      <c r="F504" s="8" t="s">
        <v>198</v>
      </c>
      <c r="G504" s="8" t="s">
        <v>193</v>
      </c>
      <c r="H504" s="9"/>
      <c r="I504" s="1" t="s">
        <v>362</v>
      </c>
      <c r="J504" s="1" t="s">
        <v>20</v>
      </c>
      <c r="K504" s="1">
        <v>1</v>
      </c>
      <c r="L504" s="1">
        <v>100</v>
      </c>
    </row>
    <row r="505" spans="1:12" ht="13">
      <c r="A505" s="7" t="s">
        <v>265</v>
      </c>
      <c r="B505" s="8" t="b">
        <v>0</v>
      </c>
      <c r="C505" s="8" t="s">
        <v>353</v>
      </c>
      <c r="D505" s="8" t="s">
        <v>297</v>
      </c>
      <c r="E505" s="8" t="s">
        <v>298</v>
      </c>
      <c r="F505" s="8" t="s">
        <v>198</v>
      </c>
      <c r="G505" s="8" t="s">
        <v>193</v>
      </c>
      <c r="H505" s="9"/>
      <c r="I505" s="1" t="s">
        <v>362</v>
      </c>
      <c r="J505" s="1" t="s">
        <v>20</v>
      </c>
      <c r="K505" s="1">
        <v>1</v>
      </c>
      <c r="L505" s="1">
        <v>100</v>
      </c>
    </row>
    <row r="506" spans="1:12" ht="13">
      <c r="A506" s="7" t="s">
        <v>266</v>
      </c>
      <c r="B506" s="8" t="b">
        <v>0</v>
      </c>
      <c r="C506" s="8" t="s">
        <v>354</v>
      </c>
      <c r="D506" s="8" t="s">
        <v>297</v>
      </c>
      <c r="E506" s="8" t="s">
        <v>298</v>
      </c>
      <c r="F506" s="8" t="s">
        <v>198</v>
      </c>
      <c r="G506" s="8" t="s">
        <v>193</v>
      </c>
      <c r="H506" s="9"/>
      <c r="I506" s="1" t="s">
        <v>362</v>
      </c>
      <c r="J506" s="1" t="s">
        <v>20</v>
      </c>
      <c r="K506" s="1">
        <v>1</v>
      </c>
      <c r="L506" s="1">
        <v>100</v>
      </c>
    </row>
    <row r="507" spans="1:12" ht="13">
      <c r="A507" s="7" t="s">
        <v>267</v>
      </c>
      <c r="B507" s="8" t="b">
        <v>0</v>
      </c>
      <c r="C507" s="8" t="s">
        <v>354</v>
      </c>
      <c r="D507" s="8" t="s">
        <v>297</v>
      </c>
      <c r="E507" s="8" t="s">
        <v>298</v>
      </c>
      <c r="F507" s="8" t="s">
        <v>198</v>
      </c>
      <c r="G507" s="8" t="s">
        <v>193</v>
      </c>
      <c r="H507" s="9"/>
      <c r="I507" s="1" t="s">
        <v>362</v>
      </c>
      <c r="J507" s="1" t="s">
        <v>20</v>
      </c>
      <c r="K507" s="1">
        <v>1</v>
      </c>
      <c r="L507" s="1">
        <v>100</v>
      </c>
    </row>
    <row r="508" spans="1:12" ht="13">
      <c r="A508" s="7" t="s">
        <v>268</v>
      </c>
      <c r="B508" s="8" t="b">
        <v>0</v>
      </c>
      <c r="C508" s="8" t="s">
        <v>354</v>
      </c>
      <c r="D508" s="8" t="s">
        <v>297</v>
      </c>
      <c r="E508" s="8" t="s">
        <v>298</v>
      </c>
      <c r="F508" s="8" t="s">
        <v>198</v>
      </c>
      <c r="G508" s="8" t="s">
        <v>193</v>
      </c>
      <c r="H508" s="9"/>
      <c r="I508" s="1" t="s">
        <v>362</v>
      </c>
      <c r="J508" s="1" t="s">
        <v>20</v>
      </c>
      <c r="K508" s="1">
        <v>1</v>
      </c>
      <c r="L508" s="1">
        <v>100</v>
      </c>
    </row>
    <row r="509" spans="1:12" ht="13">
      <c r="A509" s="7" t="s">
        <v>269</v>
      </c>
      <c r="B509" s="8" t="b">
        <v>0</v>
      </c>
      <c r="C509" s="10">
        <v>100000</v>
      </c>
      <c r="D509" s="8" t="s">
        <v>297</v>
      </c>
      <c r="E509" s="8" t="s">
        <v>298</v>
      </c>
      <c r="F509" s="8" t="s">
        <v>209</v>
      </c>
      <c r="G509" s="8">
        <v>18.034790594164502</v>
      </c>
      <c r="H509" s="8">
        <v>100000</v>
      </c>
      <c r="I509" s="1" t="s">
        <v>362</v>
      </c>
      <c r="K509" s="1">
        <v>1</v>
      </c>
      <c r="L509" s="1">
        <v>100</v>
      </c>
    </row>
    <row r="510" spans="1:12" ht="13">
      <c r="A510" s="7" t="s">
        <v>270</v>
      </c>
      <c r="B510" s="8" t="b">
        <v>0</v>
      </c>
      <c r="C510" s="10">
        <v>100000</v>
      </c>
      <c r="D510" s="8" t="s">
        <v>297</v>
      </c>
      <c r="E510" s="8" t="s">
        <v>298</v>
      </c>
      <c r="F510" s="8" t="s">
        <v>209</v>
      </c>
      <c r="G510" s="8">
        <v>18.308677548154701</v>
      </c>
      <c r="H510" s="8">
        <v>100000</v>
      </c>
      <c r="I510" s="1" t="s">
        <v>362</v>
      </c>
      <c r="K510" s="1">
        <v>1</v>
      </c>
      <c r="L510" s="1">
        <v>100</v>
      </c>
    </row>
    <row r="511" spans="1:12" ht="13">
      <c r="A511" s="7" t="s">
        <v>271</v>
      </c>
      <c r="B511" s="8" t="b">
        <v>0</v>
      </c>
      <c r="C511" s="10">
        <v>100000</v>
      </c>
      <c r="D511" s="8" t="s">
        <v>297</v>
      </c>
      <c r="E511" s="8" t="s">
        <v>298</v>
      </c>
      <c r="F511" s="8" t="s">
        <v>209</v>
      </c>
      <c r="G511" s="8">
        <v>17.745623951489101</v>
      </c>
      <c r="H511" s="8">
        <v>100000</v>
      </c>
      <c r="I511" s="1" t="s">
        <v>362</v>
      </c>
      <c r="K511" s="1">
        <v>1</v>
      </c>
      <c r="L511" s="1">
        <v>100</v>
      </c>
    </row>
    <row r="512" spans="1:12" ht="13">
      <c r="A512" s="7" t="s">
        <v>272</v>
      </c>
      <c r="B512" s="8" t="b">
        <v>0</v>
      </c>
      <c r="C512" s="8" t="s">
        <v>355</v>
      </c>
      <c r="D512" s="8" t="s">
        <v>297</v>
      </c>
      <c r="E512" s="8" t="s">
        <v>298</v>
      </c>
      <c r="F512" s="8" t="s">
        <v>198</v>
      </c>
      <c r="G512" s="8" t="s">
        <v>193</v>
      </c>
      <c r="H512" s="9"/>
      <c r="I512" s="1" t="s">
        <v>362</v>
      </c>
      <c r="J512" s="1" t="s">
        <v>20</v>
      </c>
      <c r="K512" s="1">
        <v>1</v>
      </c>
      <c r="L512" s="1">
        <v>100</v>
      </c>
    </row>
    <row r="513" spans="1:12" ht="13">
      <c r="A513" s="7" t="s">
        <v>273</v>
      </c>
      <c r="B513" s="8" t="b">
        <v>0</v>
      </c>
      <c r="C513" s="8" t="s">
        <v>355</v>
      </c>
      <c r="D513" s="8" t="s">
        <v>297</v>
      </c>
      <c r="E513" s="8" t="s">
        <v>298</v>
      </c>
      <c r="F513" s="8" t="s">
        <v>198</v>
      </c>
      <c r="G513" s="8" t="s">
        <v>193</v>
      </c>
      <c r="H513" s="9"/>
      <c r="I513" s="1" t="s">
        <v>362</v>
      </c>
      <c r="J513" s="1" t="s">
        <v>20</v>
      </c>
      <c r="K513" s="1">
        <v>1</v>
      </c>
      <c r="L513" s="1">
        <v>100</v>
      </c>
    </row>
    <row r="514" spans="1:12" ht="13">
      <c r="A514" s="7" t="s">
        <v>274</v>
      </c>
      <c r="B514" s="8" t="b">
        <v>0</v>
      </c>
      <c r="C514" s="8" t="s">
        <v>355</v>
      </c>
      <c r="D514" s="8" t="s">
        <v>297</v>
      </c>
      <c r="E514" s="8" t="s">
        <v>298</v>
      </c>
      <c r="F514" s="8" t="s">
        <v>198</v>
      </c>
      <c r="G514" s="8" t="s">
        <v>193</v>
      </c>
      <c r="H514" s="9"/>
      <c r="I514" s="1" t="s">
        <v>362</v>
      </c>
      <c r="J514" s="1" t="s">
        <v>20</v>
      </c>
      <c r="K514" s="1">
        <v>1</v>
      </c>
      <c r="L514" s="1">
        <v>100</v>
      </c>
    </row>
    <row r="515" spans="1:12" ht="13">
      <c r="A515" s="7" t="s">
        <v>275</v>
      </c>
      <c r="B515" s="8" t="b">
        <v>0</v>
      </c>
      <c r="C515" s="8" t="s">
        <v>356</v>
      </c>
      <c r="D515" s="8" t="s">
        <v>297</v>
      </c>
      <c r="E515" s="8" t="s">
        <v>298</v>
      </c>
      <c r="F515" s="8" t="s">
        <v>198</v>
      </c>
      <c r="G515" s="8" t="s">
        <v>193</v>
      </c>
      <c r="H515" s="9"/>
      <c r="I515" s="1" t="s">
        <v>362</v>
      </c>
      <c r="J515" s="1" t="s">
        <v>20</v>
      </c>
      <c r="K515" s="1">
        <v>1</v>
      </c>
      <c r="L515" s="1">
        <v>100</v>
      </c>
    </row>
    <row r="516" spans="1:12" ht="13">
      <c r="A516" s="7" t="s">
        <v>277</v>
      </c>
      <c r="B516" s="8" t="b">
        <v>0</v>
      </c>
      <c r="C516" s="8" t="s">
        <v>356</v>
      </c>
      <c r="D516" s="8" t="s">
        <v>297</v>
      </c>
      <c r="E516" s="8" t="s">
        <v>298</v>
      </c>
      <c r="F516" s="8" t="s">
        <v>198</v>
      </c>
      <c r="G516" s="8" t="s">
        <v>193</v>
      </c>
      <c r="H516" s="9"/>
      <c r="I516" s="1" t="s">
        <v>362</v>
      </c>
      <c r="J516" s="1" t="s">
        <v>20</v>
      </c>
      <c r="K516" s="1">
        <v>1</v>
      </c>
      <c r="L516" s="1">
        <v>100</v>
      </c>
    </row>
    <row r="517" spans="1:12" ht="13">
      <c r="A517" s="7" t="s">
        <v>278</v>
      </c>
      <c r="B517" s="8" t="b">
        <v>0</v>
      </c>
      <c r="C517" s="8" t="s">
        <v>356</v>
      </c>
      <c r="D517" s="8" t="s">
        <v>297</v>
      </c>
      <c r="E517" s="8" t="s">
        <v>298</v>
      </c>
      <c r="F517" s="8" t="s">
        <v>198</v>
      </c>
      <c r="G517" s="8" t="s">
        <v>193</v>
      </c>
      <c r="H517" s="9"/>
      <c r="I517" s="1" t="s">
        <v>362</v>
      </c>
      <c r="J517" s="1" t="s">
        <v>20</v>
      </c>
      <c r="K517" s="1">
        <v>1</v>
      </c>
      <c r="L517" s="1">
        <v>100</v>
      </c>
    </row>
    <row r="518" spans="1:12" ht="13">
      <c r="A518" s="7" t="s">
        <v>279</v>
      </c>
      <c r="B518" s="8" t="b">
        <v>0</v>
      </c>
      <c r="C518" s="8" t="s">
        <v>357</v>
      </c>
      <c r="D518" s="8" t="s">
        <v>297</v>
      </c>
      <c r="E518" s="8" t="s">
        <v>298</v>
      </c>
      <c r="F518" s="8" t="s">
        <v>198</v>
      </c>
      <c r="G518" s="8" t="s">
        <v>193</v>
      </c>
      <c r="H518" s="9"/>
      <c r="I518" s="1" t="s">
        <v>362</v>
      </c>
      <c r="J518" s="1" t="s">
        <v>20</v>
      </c>
      <c r="K518" s="1">
        <v>1</v>
      </c>
      <c r="L518" s="1">
        <v>100</v>
      </c>
    </row>
    <row r="519" spans="1:12" ht="13">
      <c r="A519" s="7" t="s">
        <v>280</v>
      </c>
      <c r="B519" s="8" t="b">
        <v>0</v>
      </c>
      <c r="C519" s="8" t="s">
        <v>357</v>
      </c>
      <c r="D519" s="8" t="s">
        <v>297</v>
      </c>
      <c r="E519" s="8" t="s">
        <v>298</v>
      </c>
      <c r="F519" s="8" t="s">
        <v>198</v>
      </c>
      <c r="G519" s="8" t="s">
        <v>193</v>
      </c>
      <c r="H519" s="9"/>
      <c r="I519" s="1" t="s">
        <v>362</v>
      </c>
      <c r="J519" s="1" t="s">
        <v>20</v>
      </c>
      <c r="K519" s="1">
        <v>1</v>
      </c>
      <c r="L519" s="1">
        <v>100</v>
      </c>
    </row>
    <row r="520" spans="1:12" ht="13">
      <c r="A520" s="7" t="s">
        <v>281</v>
      </c>
      <c r="B520" s="8" t="b">
        <v>0</v>
      </c>
      <c r="C520" s="8" t="s">
        <v>357</v>
      </c>
      <c r="D520" s="8" t="s">
        <v>297</v>
      </c>
      <c r="E520" s="8" t="s">
        <v>298</v>
      </c>
      <c r="F520" s="8" t="s">
        <v>198</v>
      </c>
      <c r="G520" s="8" t="s">
        <v>193</v>
      </c>
      <c r="H520" s="9"/>
      <c r="I520" s="1" t="s">
        <v>362</v>
      </c>
      <c r="J520" s="1" t="s">
        <v>20</v>
      </c>
      <c r="K520" s="1">
        <v>1</v>
      </c>
      <c r="L520" s="1">
        <v>100</v>
      </c>
    </row>
    <row r="521" spans="1:12" ht="13">
      <c r="A521" s="7" t="s">
        <v>282</v>
      </c>
      <c r="B521" s="8" t="b">
        <v>0</v>
      </c>
      <c r="C521" s="8" t="s">
        <v>358</v>
      </c>
      <c r="D521" s="8" t="s">
        <v>297</v>
      </c>
      <c r="E521" s="8" t="s">
        <v>298</v>
      </c>
      <c r="F521" s="8" t="s">
        <v>198</v>
      </c>
      <c r="G521" s="8" t="s">
        <v>193</v>
      </c>
      <c r="H521" s="9"/>
      <c r="I521" s="1" t="s">
        <v>362</v>
      </c>
      <c r="J521" s="1" t="s">
        <v>20</v>
      </c>
      <c r="K521" s="1">
        <v>1</v>
      </c>
      <c r="L521" s="1">
        <v>100</v>
      </c>
    </row>
    <row r="522" spans="1:12" ht="13">
      <c r="A522" s="7" t="s">
        <v>284</v>
      </c>
      <c r="B522" s="8" t="b">
        <v>0</v>
      </c>
      <c r="C522" s="8" t="s">
        <v>358</v>
      </c>
      <c r="D522" s="8" t="s">
        <v>297</v>
      </c>
      <c r="E522" s="8" t="s">
        <v>298</v>
      </c>
      <c r="F522" s="8" t="s">
        <v>198</v>
      </c>
      <c r="G522" s="8" t="s">
        <v>193</v>
      </c>
      <c r="H522" s="9"/>
      <c r="I522" s="1" t="s">
        <v>362</v>
      </c>
      <c r="J522" s="1" t="s">
        <v>20</v>
      </c>
      <c r="K522" s="1">
        <v>1</v>
      </c>
      <c r="L522" s="1">
        <v>100</v>
      </c>
    </row>
    <row r="523" spans="1:12" ht="13">
      <c r="A523" s="7" t="s">
        <v>285</v>
      </c>
      <c r="B523" s="8" t="b">
        <v>0</v>
      </c>
      <c r="C523" s="8" t="s">
        <v>358</v>
      </c>
      <c r="D523" s="8" t="s">
        <v>297</v>
      </c>
      <c r="E523" s="8" t="s">
        <v>298</v>
      </c>
      <c r="F523" s="8" t="s">
        <v>198</v>
      </c>
      <c r="G523" s="8" t="s">
        <v>193</v>
      </c>
      <c r="H523" s="9"/>
      <c r="I523" s="1" t="s">
        <v>362</v>
      </c>
      <c r="J523" s="1" t="s">
        <v>20</v>
      </c>
      <c r="K523" s="1">
        <v>1</v>
      </c>
      <c r="L523" s="1">
        <v>100</v>
      </c>
    </row>
    <row r="524" spans="1:12" ht="13">
      <c r="A524" s="7" t="s">
        <v>286</v>
      </c>
      <c r="B524" s="8" t="b">
        <v>0</v>
      </c>
      <c r="C524" s="8" t="s">
        <v>359</v>
      </c>
      <c r="D524" s="8" t="s">
        <v>297</v>
      </c>
      <c r="E524" s="8" t="s">
        <v>298</v>
      </c>
      <c r="F524" s="8" t="s">
        <v>198</v>
      </c>
      <c r="G524" s="8" t="s">
        <v>193</v>
      </c>
      <c r="H524" s="9"/>
      <c r="I524" s="1" t="s">
        <v>362</v>
      </c>
      <c r="J524" s="1" t="s">
        <v>20</v>
      </c>
      <c r="K524" s="1">
        <v>1</v>
      </c>
      <c r="L524" s="1">
        <v>100</v>
      </c>
    </row>
    <row r="525" spans="1:12" ht="13">
      <c r="A525" s="7" t="s">
        <v>288</v>
      </c>
      <c r="B525" s="8" t="b">
        <v>0</v>
      </c>
      <c r="C525" s="8" t="s">
        <v>359</v>
      </c>
      <c r="D525" s="8" t="s">
        <v>297</v>
      </c>
      <c r="E525" s="8" t="s">
        <v>298</v>
      </c>
      <c r="F525" s="8" t="s">
        <v>198</v>
      </c>
      <c r="G525" s="8" t="s">
        <v>193</v>
      </c>
      <c r="H525" s="9"/>
      <c r="I525" s="1" t="s">
        <v>362</v>
      </c>
      <c r="J525" s="1" t="s">
        <v>20</v>
      </c>
      <c r="K525" s="1">
        <v>1</v>
      </c>
      <c r="L525" s="1">
        <v>100</v>
      </c>
    </row>
    <row r="526" spans="1:12" ht="13">
      <c r="A526" s="7" t="s">
        <v>289</v>
      </c>
      <c r="B526" s="8" t="b">
        <v>0</v>
      </c>
      <c r="C526" s="8" t="s">
        <v>359</v>
      </c>
      <c r="D526" s="8" t="s">
        <v>297</v>
      </c>
      <c r="E526" s="8" t="s">
        <v>298</v>
      </c>
      <c r="F526" s="8" t="s">
        <v>198</v>
      </c>
      <c r="G526" s="8" t="s">
        <v>193</v>
      </c>
      <c r="H526" s="9"/>
      <c r="I526" s="1" t="s">
        <v>362</v>
      </c>
      <c r="J526" s="1" t="s">
        <v>20</v>
      </c>
      <c r="K526" s="1">
        <v>1</v>
      </c>
      <c r="L526" s="1">
        <v>100</v>
      </c>
    </row>
    <row r="527" spans="1:12" ht="13">
      <c r="A527" s="7" t="s">
        <v>290</v>
      </c>
      <c r="B527" s="8" t="b">
        <v>0</v>
      </c>
      <c r="C527" s="8" t="s">
        <v>360</v>
      </c>
      <c r="D527" s="8" t="s">
        <v>297</v>
      </c>
      <c r="E527" s="8" t="s">
        <v>298</v>
      </c>
      <c r="F527" s="8" t="s">
        <v>198</v>
      </c>
      <c r="G527" s="8" t="s">
        <v>193</v>
      </c>
      <c r="H527" s="9"/>
      <c r="I527" s="1" t="s">
        <v>362</v>
      </c>
      <c r="J527" s="1" t="s">
        <v>20</v>
      </c>
      <c r="K527" s="1">
        <v>1</v>
      </c>
      <c r="L527" s="1">
        <v>100</v>
      </c>
    </row>
    <row r="528" spans="1:12" ht="13">
      <c r="A528" s="7" t="s">
        <v>292</v>
      </c>
      <c r="B528" s="8" t="b">
        <v>0</v>
      </c>
      <c r="C528" s="8" t="s">
        <v>360</v>
      </c>
      <c r="D528" s="8" t="s">
        <v>297</v>
      </c>
      <c r="E528" s="8" t="s">
        <v>298</v>
      </c>
      <c r="F528" s="8" t="s">
        <v>198</v>
      </c>
      <c r="G528" s="8" t="s">
        <v>193</v>
      </c>
      <c r="H528" s="9"/>
      <c r="I528" s="1" t="s">
        <v>362</v>
      </c>
      <c r="J528" s="1" t="s">
        <v>20</v>
      </c>
      <c r="K528" s="1">
        <v>1</v>
      </c>
      <c r="L528" s="1">
        <v>100</v>
      </c>
    </row>
    <row r="529" spans="1:12" ht="13">
      <c r="A529" s="7" t="s">
        <v>293</v>
      </c>
      <c r="B529" s="8" t="b">
        <v>0</v>
      </c>
      <c r="C529" s="8" t="s">
        <v>360</v>
      </c>
      <c r="D529" s="8" t="s">
        <v>297</v>
      </c>
      <c r="E529" s="8" t="s">
        <v>298</v>
      </c>
      <c r="F529" s="8" t="s">
        <v>198</v>
      </c>
      <c r="G529" s="8" t="s">
        <v>193</v>
      </c>
      <c r="H529" s="9"/>
      <c r="I529" s="1" t="s">
        <v>362</v>
      </c>
      <c r="J529" s="1" t="s">
        <v>20</v>
      </c>
      <c r="K529" s="1">
        <v>1</v>
      </c>
      <c r="L529" s="1">
        <v>100</v>
      </c>
    </row>
    <row r="530" spans="1:12" ht="13">
      <c r="A530" s="7" t="s">
        <v>294</v>
      </c>
      <c r="B530" s="8" t="b">
        <v>0</v>
      </c>
      <c r="C530" s="8" t="s">
        <v>361</v>
      </c>
      <c r="D530" s="8" t="s">
        <v>297</v>
      </c>
      <c r="E530" s="8" t="s">
        <v>298</v>
      </c>
      <c r="F530" s="8" t="s">
        <v>198</v>
      </c>
      <c r="G530" s="8" t="s">
        <v>193</v>
      </c>
      <c r="H530" s="9"/>
      <c r="I530" s="1" t="s">
        <v>362</v>
      </c>
      <c r="J530" s="1" t="s">
        <v>20</v>
      </c>
      <c r="K530" s="1">
        <v>1</v>
      </c>
      <c r="L530" s="1">
        <v>100</v>
      </c>
    </row>
    <row r="531" spans="1:12" ht="13">
      <c r="A531" s="7" t="s">
        <v>295</v>
      </c>
      <c r="B531" s="8" t="b">
        <v>0</v>
      </c>
      <c r="C531" s="8" t="s">
        <v>361</v>
      </c>
      <c r="D531" s="8" t="s">
        <v>297</v>
      </c>
      <c r="E531" s="8" t="s">
        <v>298</v>
      </c>
      <c r="F531" s="8" t="s">
        <v>198</v>
      </c>
      <c r="G531" s="8" t="s">
        <v>193</v>
      </c>
      <c r="H531" s="9"/>
      <c r="I531" s="1" t="s">
        <v>362</v>
      </c>
      <c r="J531" s="1" t="s">
        <v>20</v>
      </c>
      <c r="K531" s="1">
        <v>1</v>
      </c>
      <c r="L531" s="1">
        <v>100</v>
      </c>
    </row>
    <row r="532" spans="1:12" ht="13">
      <c r="A532" s="7" t="s">
        <v>296</v>
      </c>
      <c r="B532" s="8" t="b">
        <v>0</v>
      </c>
      <c r="C532" s="8" t="s">
        <v>361</v>
      </c>
      <c r="D532" s="8" t="s">
        <v>297</v>
      </c>
      <c r="E532" s="8" t="s">
        <v>298</v>
      </c>
      <c r="F532" s="8" t="s">
        <v>198</v>
      </c>
      <c r="G532" s="8" t="s">
        <v>193</v>
      </c>
      <c r="H532" s="9"/>
      <c r="I532" s="1" t="s">
        <v>362</v>
      </c>
      <c r="J532" s="1" t="s">
        <v>20</v>
      </c>
      <c r="K532" s="1">
        <v>1</v>
      </c>
      <c r="L532" s="1">
        <v>100</v>
      </c>
    </row>
    <row r="533" spans="1:12" ht="13">
      <c r="A533" s="1" t="s">
        <v>188</v>
      </c>
      <c r="B533" s="1" t="b">
        <v>0</v>
      </c>
      <c r="C533" s="1" t="s">
        <v>189</v>
      </c>
      <c r="D533" s="1" t="s">
        <v>190</v>
      </c>
      <c r="E533" s="1" t="s">
        <v>191</v>
      </c>
      <c r="F533" s="1" t="s">
        <v>192</v>
      </c>
      <c r="G533" s="1" t="s">
        <v>193</v>
      </c>
      <c r="I533" s="1" t="s">
        <v>363</v>
      </c>
      <c r="K533" s="1">
        <v>1</v>
      </c>
      <c r="L533" s="1">
        <v>100</v>
      </c>
    </row>
    <row r="534" spans="1:12" ht="13">
      <c r="A534" s="1" t="s">
        <v>195</v>
      </c>
      <c r="B534" s="1" t="b">
        <v>0</v>
      </c>
      <c r="C534" s="1" t="s">
        <v>189</v>
      </c>
      <c r="D534" s="1" t="s">
        <v>190</v>
      </c>
      <c r="E534" s="1" t="s">
        <v>191</v>
      </c>
      <c r="F534" s="1" t="s">
        <v>192</v>
      </c>
      <c r="G534" s="1" t="s">
        <v>193</v>
      </c>
      <c r="I534" s="1" t="s">
        <v>363</v>
      </c>
      <c r="K534" s="1">
        <v>1</v>
      </c>
      <c r="L534" s="1">
        <v>100</v>
      </c>
    </row>
    <row r="535" spans="1:12" ht="13">
      <c r="A535" s="1" t="s">
        <v>196</v>
      </c>
      <c r="B535" s="1" t="b">
        <v>0</v>
      </c>
      <c r="C535" s="1" t="s">
        <v>189</v>
      </c>
      <c r="D535" s="1" t="s">
        <v>190</v>
      </c>
      <c r="E535" s="1" t="s">
        <v>191</v>
      </c>
      <c r="F535" s="1" t="s">
        <v>192</v>
      </c>
      <c r="G535" s="1" t="s">
        <v>193</v>
      </c>
      <c r="I535" s="1" t="s">
        <v>363</v>
      </c>
      <c r="K535" s="1">
        <v>1</v>
      </c>
      <c r="L535" s="1">
        <v>100</v>
      </c>
    </row>
    <row r="536" spans="1:12" ht="13">
      <c r="A536" s="1" t="s">
        <v>197</v>
      </c>
      <c r="B536" s="1" t="b">
        <v>0</v>
      </c>
      <c r="C536" s="1" t="s">
        <v>364</v>
      </c>
      <c r="D536" s="1" t="s">
        <v>190</v>
      </c>
      <c r="E536" s="1" t="s">
        <v>191</v>
      </c>
      <c r="F536" s="1" t="s">
        <v>198</v>
      </c>
      <c r="G536" s="1" t="s">
        <v>193</v>
      </c>
      <c r="I536" s="1" t="s">
        <v>363</v>
      </c>
      <c r="J536" s="1" t="s">
        <v>20</v>
      </c>
      <c r="K536" s="1">
        <v>1</v>
      </c>
      <c r="L536" s="1">
        <v>100</v>
      </c>
    </row>
    <row r="537" spans="1:12" ht="13">
      <c r="A537" s="1" t="s">
        <v>200</v>
      </c>
      <c r="B537" s="1" t="b">
        <v>0</v>
      </c>
      <c r="C537" s="1" t="s">
        <v>364</v>
      </c>
      <c r="D537" s="1" t="s">
        <v>190</v>
      </c>
      <c r="E537" s="1" t="s">
        <v>191</v>
      </c>
      <c r="F537" s="1" t="s">
        <v>198</v>
      </c>
      <c r="G537" s="1" t="s">
        <v>193</v>
      </c>
      <c r="I537" s="1" t="s">
        <v>363</v>
      </c>
      <c r="J537" s="1" t="s">
        <v>20</v>
      </c>
      <c r="K537" s="1">
        <v>1</v>
      </c>
      <c r="L537" s="1">
        <v>100</v>
      </c>
    </row>
    <row r="538" spans="1:12" ht="13">
      <c r="A538" s="1" t="s">
        <v>201</v>
      </c>
      <c r="B538" s="1" t="b">
        <v>0</v>
      </c>
      <c r="C538" s="1" t="s">
        <v>364</v>
      </c>
      <c r="D538" s="1" t="s">
        <v>190</v>
      </c>
      <c r="E538" s="1" t="s">
        <v>191</v>
      </c>
      <c r="F538" s="1" t="s">
        <v>198</v>
      </c>
      <c r="G538" s="1" t="s">
        <v>193</v>
      </c>
      <c r="I538" s="1" t="s">
        <v>363</v>
      </c>
      <c r="J538" s="1" t="s">
        <v>20</v>
      </c>
      <c r="K538" s="1">
        <v>1</v>
      </c>
      <c r="L538" s="1">
        <v>100</v>
      </c>
    </row>
    <row r="539" spans="1:12" ht="13">
      <c r="A539" s="1" t="s">
        <v>202</v>
      </c>
      <c r="B539" s="1" t="b">
        <v>0</v>
      </c>
      <c r="C539" s="1" t="s">
        <v>365</v>
      </c>
      <c r="D539" s="1" t="s">
        <v>190</v>
      </c>
      <c r="E539" s="1" t="s">
        <v>191</v>
      </c>
      <c r="F539" s="1" t="s">
        <v>198</v>
      </c>
      <c r="G539" s="1" t="s">
        <v>193</v>
      </c>
      <c r="I539" s="1" t="s">
        <v>363</v>
      </c>
      <c r="J539" s="1" t="s">
        <v>20</v>
      </c>
      <c r="K539" s="1">
        <v>1</v>
      </c>
      <c r="L539" s="1">
        <v>100</v>
      </c>
    </row>
    <row r="540" spans="1:12" ht="13">
      <c r="A540" s="1" t="s">
        <v>203</v>
      </c>
      <c r="B540" s="1" t="b">
        <v>0</v>
      </c>
      <c r="C540" s="1" t="s">
        <v>365</v>
      </c>
      <c r="D540" s="1" t="s">
        <v>190</v>
      </c>
      <c r="E540" s="1" t="s">
        <v>191</v>
      </c>
      <c r="F540" s="1" t="s">
        <v>198</v>
      </c>
      <c r="G540" s="1" t="s">
        <v>193</v>
      </c>
      <c r="I540" s="1" t="s">
        <v>363</v>
      </c>
      <c r="J540" s="1" t="s">
        <v>20</v>
      </c>
      <c r="K540" s="1">
        <v>1</v>
      </c>
      <c r="L540" s="1">
        <v>100</v>
      </c>
    </row>
    <row r="541" spans="1:12" ht="13">
      <c r="A541" s="1" t="s">
        <v>204</v>
      </c>
      <c r="B541" s="1" t="b">
        <v>0</v>
      </c>
      <c r="C541" s="1" t="s">
        <v>365</v>
      </c>
      <c r="D541" s="1" t="s">
        <v>190</v>
      </c>
      <c r="E541" s="1" t="s">
        <v>191</v>
      </c>
      <c r="F541" s="1" t="s">
        <v>198</v>
      </c>
      <c r="G541" s="1" t="s">
        <v>193</v>
      </c>
      <c r="I541" s="1" t="s">
        <v>363</v>
      </c>
      <c r="J541" s="1" t="s">
        <v>20</v>
      </c>
      <c r="K541" s="1">
        <v>1</v>
      </c>
      <c r="L541" s="1">
        <v>100</v>
      </c>
    </row>
    <row r="542" spans="1:12" ht="13">
      <c r="A542" s="1" t="s">
        <v>205</v>
      </c>
      <c r="B542" s="1" t="b">
        <v>0</v>
      </c>
      <c r="C542" s="1" t="s">
        <v>366</v>
      </c>
      <c r="D542" s="1" t="s">
        <v>190</v>
      </c>
      <c r="E542" s="1" t="s">
        <v>191</v>
      </c>
      <c r="F542" s="1" t="s">
        <v>198</v>
      </c>
      <c r="G542" s="1" t="s">
        <v>193</v>
      </c>
      <c r="I542" s="1" t="s">
        <v>363</v>
      </c>
      <c r="J542" s="1" t="s">
        <v>20</v>
      </c>
      <c r="K542" s="1">
        <v>1</v>
      </c>
      <c r="L542" s="1">
        <v>100</v>
      </c>
    </row>
    <row r="543" spans="1:12" ht="13">
      <c r="A543" s="1" t="s">
        <v>206</v>
      </c>
      <c r="B543" s="1" t="b">
        <v>0</v>
      </c>
      <c r="C543" s="1" t="s">
        <v>366</v>
      </c>
      <c r="D543" s="1" t="s">
        <v>190</v>
      </c>
      <c r="E543" s="1" t="s">
        <v>191</v>
      </c>
      <c r="F543" s="1" t="s">
        <v>198</v>
      </c>
      <c r="G543" s="1" t="s">
        <v>193</v>
      </c>
      <c r="I543" s="1" t="s">
        <v>363</v>
      </c>
      <c r="J543" s="1" t="s">
        <v>20</v>
      </c>
      <c r="K543" s="1">
        <v>1</v>
      </c>
      <c r="L543" s="1">
        <v>100</v>
      </c>
    </row>
    <row r="544" spans="1:12" ht="13">
      <c r="A544" s="1" t="s">
        <v>207</v>
      </c>
      <c r="B544" s="1" t="b">
        <v>0</v>
      </c>
      <c r="C544" s="1" t="s">
        <v>366</v>
      </c>
      <c r="D544" s="1" t="s">
        <v>190</v>
      </c>
      <c r="E544" s="1" t="s">
        <v>191</v>
      </c>
      <c r="F544" s="1" t="s">
        <v>198</v>
      </c>
      <c r="G544" s="1" t="s">
        <v>193</v>
      </c>
      <c r="I544" s="1" t="s">
        <v>363</v>
      </c>
      <c r="J544" s="1" t="s">
        <v>20</v>
      </c>
      <c r="K544" s="1">
        <v>1</v>
      </c>
      <c r="L544" s="1">
        <v>100</v>
      </c>
    </row>
    <row r="545" spans="1:12" ht="13">
      <c r="A545" s="1" t="s">
        <v>208</v>
      </c>
      <c r="B545" s="1" t="b">
        <v>0</v>
      </c>
      <c r="C545" s="1">
        <v>5</v>
      </c>
      <c r="D545" s="1" t="s">
        <v>190</v>
      </c>
      <c r="E545" s="1" t="s">
        <v>191</v>
      </c>
      <c r="F545" s="1" t="s">
        <v>209</v>
      </c>
      <c r="G545" s="1">
        <v>36.049401694436703</v>
      </c>
      <c r="H545" s="1">
        <v>5</v>
      </c>
      <c r="I545" s="1" t="s">
        <v>363</v>
      </c>
      <c r="K545" s="1">
        <v>1</v>
      </c>
      <c r="L545" s="1">
        <v>100</v>
      </c>
    </row>
    <row r="546" spans="1:12" ht="13">
      <c r="A546" s="1" t="s">
        <v>210</v>
      </c>
      <c r="B546" s="1" t="b">
        <v>0</v>
      </c>
      <c r="C546" s="1">
        <v>5</v>
      </c>
      <c r="D546" s="1" t="s">
        <v>190</v>
      </c>
      <c r="E546" s="1" t="s">
        <v>191</v>
      </c>
      <c r="F546" s="1" t="s">
        <v>209</v>
      </c>
      <c r="G546" s="1">
        <v>33.459026220022103</v>
      </c>
      <c r="H546" s="1">
        <v>5</v>
      </c>
      <c r="I546" s="1" t="s">
        <v>363</v>
      </c>
      <c r="K546" s="1">
        <v>1</v>
      </c>
      <c r="L546" s="1">
        <v>100</v>
      </c>
    </row>
    <row r="547" spans="1:12" ht="13">
      <c r="A547" s="1" t="s">
        <v>211</v>
      </c>
      <c r="B547" s="1" t="b">
        <v>0</v>
      </c>
      <c r="C547" s="1">
        <v>5</v>
      </c>
      <c r="D547" s="1" t="s">
        <v>190</v>
      </c>
      <c r="E547" s="1" t="s">
        <v>191</v>
      </c>
      <c r="F547" s="1" t="s">
        <v>209</v>
      </c>
      <c r="G547" s="1">
        <v>33.695384382886999</v>
      </c>
      <c r="H547" s="1">
        <v>5</v>
      </c>
      <c r="I547" s="1" t="s">
        <v>363</v>
      </c>
      <c r="K547" s="1">
        <v>1</v>
      </c>
      <c r="L547" s="1">
        <v>100</v>
      </c>
    </row>
    <row r="548" spans="1:12" ht="13">
      <c r="A548" s="1" t="s">
        <v>212</v>
      </c>
      <c r="B548" s="1" t="b">
        <v>0</v>
      </c>
      <c r="C548" s="1" t="s">
        <v>367</v>
      </c>
      <c r="D548" s="1" t="s">
        <v>190</v>
      </c>
      <c r="E548" s="1" t="s">
        <v>191</v>
      </c>
      <c r="F548" s="1" t="s">
        <v>198</v>
      </c>
      <c r="G548" s="1" t="s">
        <v>193</v>
      </c>
      <c r="I548" s="1" t="s">
        <v>363</v>
      </c>
      <c r="J548" s="1" t="s">
        <v>20</v>
      </c>
      <c r="K548" s="1">
        <v>1</v>
      </c>
      <c r="L548" s="1">
        <v>100</v>
      </c>
    </row>
    <row r="549" spans="1:12" ht="13">
      <c r="A549" s="1" t="s">
        <v>213</v>
      </c>
      <c r="B549" s="1" t="b">
        <v>0</v>
      </c>
      <c r="C549" s="1" t="s">
        <v>367</v>
      </c>
      <c r="D549" s="1" t="s">
        <v>190</v>
      </c>
      <c r="E549" s="1" t="s">
        <v>191</v>
      </c>
      <c r="F549" s="1" t="s">
        <v>198</v>
      </c>
      <c r="G549" s="1" t="s">
        <v>193</v>
      </c>
      <c r="I549" s="1" t="s">
        <v>363</v>
      </c>
      <c r="J549" s="1" t="s">
        <v>20</v>
      </c>
      <c r="K549" s="1">
        <v>1</v>
      </c>
      <c r="L549" s="1">
        <v>100</v>
      </c>
    </row>
    <row r="550" spans="1:12" ht="13">
      <c r="A550" s="1" t="s">
        <v>214</v>
      </c>
      <c r="B550" s="1" t="b">
        <v>0</v>
      </c>
      <c r="C550" s="1" t="s">
        <v>367</v>
      </c>
      <c r="D550" s="1" t="s">
        <v>190</v>
      </c>
      <c r="E550" s="1" t="s">
        <v>191</v>
      </c>
      <c r="F550" s="1" t="s">
        <v>198</v>
      </c>
      <c r="G550" s="1" t="s">
        <v>193</v>
      </c>
      <c r="I550" s="1" t="s">
        <v>363</v>
      </c>
      <c r="J550" s="1" t="s">
        <v>20</v>
      </c>
      <c r="K550" s="1">
        <v>1</v>
      </c>
      <c r="L550" s="1">
        <v>100</v>
      </c>
    </row>
    <row r="551" spans="1:12" ht="13">
      <c r="A551" s="1" t="s">
        <v>215</v>
      </c>
      <c r="B551" s="1" t="b">
        <v>0</v>
      </c>
      <c r="C551" s="1" t="s">
        <v>368</v>
      </c>
      <c r="D551" s="1" t="s">
        <v>190</v>
      </c>
      <c r="E551" s="1" t="s">
        <v>191</v>
      </c>
      <c r="F551" s="1" t="s">
        <v>198</v>
      </c>
      <c r="G551" s="1">
        <v>35.804314033859598</v>
      </c>
      <c r="H551" s="1">
        <v>2.0389970727090301</v>
      </c>
      <c r="I551" s="1" t="s">
        <v>363</v>
      </c>
      <c r="J551" s="1" t="s">
        <v>20</v>
      </c>
      <c r="K551" s="1">
        <v>1</v>
      </c>
      <c r="L551" s="1">
        <v>100</v>
      </c>
    </row>
    <row r="552" spans="1:12" ht="13">
      <c r="A552" s="1" t="s">
        <v>216</v>
      </c>
      <c r="B552" s="1" t="b">
        <v>0</v>
      </c>
      <c r="C552" s="1" t="s">
        <v>368</v>
      </c>
      <c r="D552" s="1" t="s">
        <v>190</v>
      </c>
      <c r="E552" s="1" t="s">
        <v>191</v>
      </c>
      <c r="F552" s="1" t="s">
        <v>198</v>
      </c>
      <c r="G552" s="1" t="s">
        <v>193</v>
      </c>
      <c r="I552" s="1" t="s">
        <v>363</v>
      </c>
      <c r="J552" s="1" t="s">
        <v>20</v>
      </c>
      <c r="K552" s="1">
        <v>1</v>
      </c>
      <c r="L552" s="1">
        <v>100</v>
      </c>
    </row>
    <row r="553" spans="1:12" ht="13">
      <c r="A553" s="1" t="s">
        <v>217</v>
      </c>
      <c r="B553" s="1" t="b">
        <v>0</v>
      </c>
      <c r="C553" s="1" t="s">
        <v>368</v>
      </c>
      <c r="D553" s="1" t="s">
        <v>190</v>
      </c>
      <c r="E553" s="1" t="s">
        <v>191</v>
      </c>
      <c r="F553" s="1" t="s">
        <v>198</v>
      </c>
      <c r="G553" s="1" t="s">
        <v>193</v>
      </c>
      <c r="I553" s="1" t="s">
        <v>363</v>
      </c>
      <c r="J553" s="1" t="s">
        <v>20</v>
      </c>
      <c r="K553" s="1">
        <v>1</v>
      </c>
      <c r="L553" s="1">
        <v>100</v>
      </c>
    </row>
    <row r="554" spans="1:12" ht="13">
      <c r="A554" s="1" t="s">
        <v>218</v>
      </c>
      <c r="B554" s="1" t="b">
        <v>0</v>
      </c>
      <c r="C554" s="1" t="s">
        <v>369</v>
      </c>
      <c r="D554" s="1" t="s">
        <v>190</v>
      </c>
      <c r="E554" s="1" t="s">
        <v>191</v>
      </c>
      <c r="F554" s="1" t="s">
        <v>198</v>
      </c>
      <c r="G554" s="1">
        <v>36.324198032338899</v>
      </c>
      <c r="H554" s="1">
        <v>1.4298939813971301</v>
      </c>
      <c r="I554" s="1" t="s">
        <v>363</v>
      </c>
      <c r="J554" s="1" t="s">
        <v>20</v>
      </c>
      <c r="K554" s="1">
        <v>1</v>
      </c>
      <c r="L554" s="1">
        <v>100</v>
      </c>
    </row>
    <row r="555" spans="1:12" ht="13">
      <c r="A555" s="1" t="s">
        <v>219</v>
      </c>
      <c r="B555" s="1" t="b">
        <v>0</v>
      </c>
      <c r="C555" s="1" t="s">
        <v>369</v>
      </c>
      <c r="D555" s="1" t="s">
        <v>190</v>
      </c>
      <c r="E555" s="1" t="s">
        <v>191</v>
      </c>
      <c r="F555" s="1" t="s">
        <v>198</v>
      </c>
      <c r="G555" s="1" t="s">
        <v>193</v>
      </c>
      <c r="I555" s="1" t="s">
        <v>363</v>
      </c>
      <c r="J555" s="1" t="s">
        <v>20</v>
      </c>
      <c r="K555" s="1">
        <v>1</v>
      </c>
      <c r="L555" s="1">
        <v>100</v>
      </c>
    </row>
    <row r="556" spans="1:12" ht="13">
      <c r="A556" s="1" t="s">
        <v>220</v>
      </c>
      <c r="B556" s="1" t="b">
        <v>0</v>
      </c>
      <c r="C556" s="1" t="s">
        <v>369</v>
      </c>
      <c r="D556" s="1" t="s">
        <v>190</v>
      </c>
      <c r="E556" s="1" t="s">
        <v>191</v>
      </c>
      <c r="F556" s="1" t="s">
        <v>198</v>
      </c>
      <c r="G556" s="1" t="s">
        <v>193</v>
      </c>
      <c r="I556" s="1" t="s">
        <v>363</v>
      </c>
      <c r="J556" s="1" t="s">
        <v>20</v>
      </c>
      <c r="K556" s="1">
        <v>1</v>
      </c>
      <c r="L556" s="1">
        <v>100</v>
      </c>
    </row>
    <row r="557" spans="1:12" ht="13">
      <c r="A557" s="1" t="s">
        <v>221</v>
      </c>
      <c r="B557" s="1" t="b">
        <v>0</v>
      </c>
      <c r="C557" s="1">
        <v>10</v>
      </c>
      <c r="D557" s="1" t="s">
        <v>190</v>
      </c>
      <c r="E557" s="1" t="s">
        <v>191</v>
      </c>
      <c r="F557" s="1" t="s">
        <v>209</v>
      </c>
      <c r="G557" s="1">
        <v>34.929962564699402</v>
      </c>
      <c r="H557" s="1">
        <v>10</v>
      </c>
      <c r="I557" s="1" t="s">
        <v>363</v>
      </c>
      <c r="K557" s="1">
        <v>1</v>
      </c>
      <c r="L557" s="1">
        <v>100</v>
      </c>
    </row>
    <row r="558" spans="1:12" ht="13">
      <c r="A558" s="1" t="s">
        <v>222</v>
      </c>
      <c r="B558" s="1" t="b">
        <v>0</v>
      </c>
      <c r="C558" s="1">
        <v>10</v>
      </c>
      <c r="D558" s="1" t="s">
        <v>190</v>
      </c>
      <c r="E558" s="1" t="s">
        <v>191</v>
      </c>
      <c r="F558" s="1" t="s">
        <v>209</v>
      </c>
      <c r="G558" s="1">
        <v>32.684626740891801</v>
      </c>
      <c r="H558" s="1">
        <v>10</v>
      </c>
      <c r="I558" s="1" t="s">
        <v>363</v>
      </c>
      <c r="K558" s="1">
        <v>1</v>
      </c>
      <c r="L558" s="1">
        <v>100</v>
      </c>
    </row>
    <row r="559" spans="1:12" ht="13">
      <c r="A559" s="1" t="s">
        <v>223</v>
      </c>
      <c r="B559" s="1" t="b">
        <v>0</v>
      </c>
      <c r="C559" s="1">
        <v>10</v>
      </c>
      <c r="D559" s="1" t="s">
        <v>190</v>
      </c>
      <c r="E559" s="1" t="s">
        <v>191</v>
      </c>
      <c r="F559" s="1" t="s">
        <v>209</v>
      </c>
      <c r="G559" s="1">
        <v>32.741969064254498</v>
      </c>
      <c r="H559" s="1">
        <v>10</v>
      </c>
      <c r="I559" s="1" t="s">
        <v>363</v>
      </c>
      <c r="K559" s="1">
        <v>1</v>
      </c>
      <c r="L559" s="1">
        <v>100</v>
      </c>
    </row>
    <row r="560" spans="1:12" ht="13">
      <c r="A560" s="1" t="s">
        <v>224</v>
      </c>
      <c r="B560" s="1" t="b">
        <v>0</v>
      </c>
      <c r="C560" s="1" t="s">
        <v>370</v>
      </c>
      <c r="D560" s="1" t="s">
        <v>190</v>
      </c>
      <c r="E560" s="1" t="s">
        <v>191</v>
      </c>
      <c r="F560" s="1" t="s">
        <v>198</v>
      </c>
      <c r="G560" s="1" t="s">
        <v>193</v>
      </c>
      <c r="I560" s="1" t="s">
        <v>363</v>
      </c>
      <c r="J560" s="1" t="s">
        <v>20</v>
      </c>
      <c r="K560" s="1">
        <v>1</v>
      </c>
      <c r="L560" s="1">
        <v>100</v>
      </c>
    </row>
    <row r="561" spans="1:12" ht="13">
      <c r="A561" s="1" t="s">
        <v>225</v>
      </c>
      <c r="B561" s="1" t="b">
        <v>0</v>
      </c>
      <c r="C561" s="1" t="s">
        <v>370</v>
      </c>
      <c r="D561" s="1" t="s">
        <v>190</v>
      </c>
      <c r="E561" s="1" t="s">
        <v>191</v>
      </c>
      <c r="F561" s="1" t="s">
        <v>198</v>
      </c>
      <c r="G561" s="1" t="s">
        <v>193</v>
      </c>
      <c r="I561" s="1" t="s">
        <v>363</v>
      </c>
      <c r="J561" s="1" t="s">
        <v>20</v>
      </c>
      <c r="K561" s="1">
        <v>1</v>
      </c>
      <c r="L561" s="1">
        <v>100</v>
      </c>
    </row>
    <row r="562" spans="1:12" ht="13">
      <c r="A562" s="1" t="s">
        <v>226</v>
      </c>
      <c r="B562" s="1" t="b">
        <v>0</v>
      </c>
      <c r="C562" s="1" t="s">
        <v>370</v>
      </c>
      <c r="D562" s="1" t="s">
        <v>190</v>
      </c>
      <c r="E562" s="1" t="s">
        <v>191</v>
      </c>
      <c r="F562" s="1" t="s">
        <v>198</v>
      </c>
      <c r="G562" s="1" t="s">
        <v>193</v>
      </c>
      <c r="I562" s="1" t="s">
        <v>363</v>
      </c>
      <c r="J562" s="1" t="s">
        <v>20</v>
      </c>
      <c r="K562" s="1">
        <v>1</v>
      </c>
      <c r="L562" s="1">
        <v>100</v>
      </c>
    </row>
    <row r="563" spans="1:12" ht="13">
      <c r="A563" s="1" t="s">
        <v>227</v>
      </c>
      <c r="B563" s="1" t="b">
        <v>0</v>
      </c>
      <c r="C563" s="1" t="s">
        <v>371</v>
      </c>
      <c r="D563" s="1" t="s">
        <v>190</v>
      </c>
      <c r="E563" s="1" t="s">
        <v>191</v>
      </c>
      <c r="F563" s="1" t="s">
        <v>198</v>
      </c>
      <c r="G563" s="1" t="s">
        <v>193</v>
      </c>
      <c r="I563" s="1" t="s">
        <v>363</v>
      </c>
      <c r="J563" s="1" t="s">
        <v>20</v>
      </c>
      <c r="K563" s="1">
        <v>1</v>
      </c>
      <c r="L563" s="1">
        <v>100</v>
      </c>
    </row>
    <row r="564" spans="1:12" ht="13">
      <c r="A564" s="1" t="s">
        <v>228</v>
      </c>
      <c r="B564" s="1" t="b">
        <v>0</v>
      </c>
      <c r="C564" s="1" t="s">
        <v>371</v>
      </c>
      <c r="D564" s="1" t="s">
        <v>190</v>
      </c>
      <c r="E564" s="1" t="s">
        <v>191</v>
      </c>
      <c r="F564" s="1" t="s">
        <v>198</v>
      </c>
      <c r="G564" s="1" t="s">
        <v>193</v>
      </c>
      <c r="I564" s="1" t="s">
        <v>363</v>
      </c>
      <c r="J564" s="1" t="s">
        <v>20</v>
      </c>
      <c r="K564" s="1">
        <v>1</v>
      </c>
      <c r="L564" s="1">
        <v>100</v>
      </c>
    </row>
    <row r="565" spans="1:12" ht="13">
      <c r="A565" s="1" t="s">
        <v>229</v>
      </c>
      <c r="B565" s="1" t="b">
        <v>0</v>
      </c>
      <c r="C565" s="1" t="s">
        <v>371</v>
      </c>
      <c r="D565" s="1" t="s">
        <v>190</v>
      </c>
      <c r="E565" s="1" t="s">
        <v>191</v>
      </c>
      <c r="F565" s="1" t="s">
        <v>198</v>
      </c>
      <c r="G565" s="1" t="s">
        <v>193</v>
      </c>
      <c r="I565" s="1" t="s">
        <v>363</v>
      </c>
      <c r="J565" s="1" t="s">
        <v>20</v>
      </c>
      <c r="K565" s="1">
        <v>1</v>
      </c>
      <c r="L565" s="1">
        <v>100</v>
      </c>
    </row>
    <row r="566" spans="1:12" ht="13">
      <c r="A566" s="1" t="s">
        <v>230</v>
      </c>
      <c r="B566" s="1" t="b">
        <v>0</v>
      </c>
      <c r="C566" s="1" t="s">
        <v>372</v>
      </c>
      <c r="D566" s="1" t="s">
        <v>190</v>
      </c>
      <c r="E566" s="1" t="s">
        <v>191</v>
      </c>
      <c r="F566" s="1" t="s">
        <v>198</v>
      </c>
      <c r="G566" s="1" t="s">
        <v>193</v>
      </c>
      <c r="I566" s="1" t="s">
        <v>363</v>
      </c>
      <c r="J566" s="1" t="s">
        <v>20</v>
      </c>
      <c r="K566" s="1">
        <v>1</v>
      </c>
      <c r="L566" s="1">
        <v>100</v>
      </c>
    </row>
    <row r="567" spans="1:12" ht="13">
      <c r="A567" s="1" t="s">
        <v>231</v>
      </c>
      <c r="B567" s="1" t="b">
        <v>0</v>
      </c>
      <c r="C567" s="1" t="s">
        <v>372</v>
      </c>
      <c r="D567" s="1" t="s">
        <v>190</v>
      </c>
      <c r="E567" s="1" t="s">
        <v>191</v>
      </c>
      <c r="F567" s="1" t="s">
        <v>198</v>
      </c>
      <c r="G567" s="1" t="s">
        <v>193</v>
      </c>
      <c r="I567" s="1" t="s">
        <v>363</v>
      </c>
      <c r="J567" s="1" t="s">
        <v>20</v>
      </c>
      <c r="K567" s="1">
        <v>1</v>
      </c>
      <c r="L567" s="1">
        <v>100</v>
      </c>
    </row>
    <row r="568" spans="1:12" ht="13">
      <c r="A568" s="1" t="s">
        <v>232</v>
      </c>
      <c r="B568" s="1" t="b">
        <v>0</v>
      </c>
      <c r="C568" s="1" t="s">
        <v>372</v>
      </c>
      <c r="D568" s="1" t="s">
        <v>190</v>
      </c>
      <c r="E568" s="1" t="s">
        <v>191</v>
      </c>
      <c r="F568" s="1" t="s">
        <v>198</v>
      </c>
      <c r="G568" s="1" t="s">
        <v>193</v>
      </c>
      <c r="I568" s="1" t="s">
        <v>363</v>
      </c>
      <c r="J568" s="1" t="s">
        <v>20</v>
      </c>
      <c r="K568" s="1">
        <v>1</v>
      </c>
      <c r="L568" s="1">
        <v>100</v>
      </c>
    </row>
    <row r="569" spans="1:12" ht="13">
      <c r="A569" s="1" t="s">
        <v>233</v>
      </c>
      <c r="B569" s="1" t="b">
        <v>0</v>
      </c>
      <c r="C569" s="11">
        <v>100</v>
      </c>
      <c r="D569" s="1" t="s">
        <v>190</v>
      </c>
      <c r="E569" s="1" t="s">
        <v>191</v>
      </c>
      <c r="F569" s="1" t="s">
        <v>209</v>
      </c>
      <c r="G569" s="1">
        <v>30.608900444259401</v>
      </c>
      <c r="H569" s="1">
        <v>100</v>
      </c>
      <c r="I569" s="1" t="s">
        <v>363</v>
      </c>
      <c r="K569" s="1">
        <v>1</v>
      </c>
      <c r="L569" s="1">
        <v>100</v>
      </c>
    </row>
    <row r="570" spans="1:12" ht="13">
      <c r="A570" s="1" t="s">
        <v>234</v>
      </c>
      <c r="B570" s="1" t="b">
        <v>0</v>
      </c>
      <c r="C570" s="11">
        <v>100</v>
      </c>
      <c r="D570" s="1" t="s">
        <v>190</v>
      </c>
      <c r="E570" s="1" t="s">
        <v>191</v>
      </c>
      <c r="F570" s="1" t="s">
        <v>209</v>
      </c>
      <c r="G570" s="1">
        <v>29.837229758486099</v>
      </c>
      <c r="H570" s="1">
        <v>100</v>
      </c>
      <c r="I570" s="1" t="s">
        <v>363</v>
      </c>
      <c r="K570" s="1">
        <v>1</v>
      </c>
      <c r="L570" s="1">
        <v>100</v>
      </c>
    </row>
    <row r="571" spans="1:12" ht="13">
      <c r="A571" s="1" t="s">
        <v>235</v>
      </c>
      <c r="B571" s="1" t="b">
        <v>0</v>
      </c>
      <c r="C571" s="11">
        <v>100</v>
      </c>
      <c r="D571" s="1" t="s">
        <v>190</v>
      </c>
      <c r="E571" s="1" t="s">
        <v>191</v>
      </c>
      <c r="F571" s="1" t="s">
        <v>209</v>
      </c>
      <c r="G571" s="1">
        <v>30.378209772491999</v>
      </c>
      <c r="H571" s="1">
        <v>100</v>
      </c>
      <c r="I571" s="1" t="s">
        <v>363</v>
      </c>
      <c r="K571" s="1">
        <v>1</v>
      </c>
      <c r="L571" s="1">
        <v>100</v>
      </c>
    </row>
    <row r="572" spans="1:12" ht="13">
      <c r="A572" s="1" t="s">
        <v>236</v>
      </c>
      <c r="B572" s="1" t="b">
        <v>0</v>
      </c>
      <c r="C572" s="1" t="s">
        <v>373</v>
      </c>
      <c r="D572" s="1" t="s">
        <v>190</v>
      </c>
      <c r="E572" s="1" t="s">
        <v>191</v>
      </c>
      <c r="F572" s="1" t="s">
        <v>198</v>
      </c>
      <c r="G572" s="1" t="s">
        <v>193</v>
      </c>
      <c r="I572" s="1" t="s">
        <v>363</v>
      </c>
      <c r="J572" s="1" t="s">
        <v>20</v>
      </c>
      <c r="K572" s="1">
        <v>1</v>
      </c>
      <c r="L572" s="1">
        <v>100</v>
      </c>
    </row>
    <row r="573" spans="1:12" ht="13">
      <c r="A573" s="1" t="s">
        <v>237</v>
      </c>
      <c r="B573" s="1" t="b">
        <v>0</v>
      </c>
      <c r="C573" s="1" t="s">
        <v>373</v>
      </c>
      <c r="D573" s="1" t="s">
        <v>190</v>
      </c>
      <c r="E573" s="1" t="s">
        <v>191</v>
      </c>
      <c r="F573" s="1" t="s">
        <v>198</v>
      </c>
      <c r="G573" s="1" t="s">
        <v>193</v>
      </c>
      <c r="I573" s="1" t="s">
        <v>363</v>
      </c>
      <c r="J573" s="1" t="s">
        <v>20</v>
      </c>
      <c r="K573" s="1">
        <v>1</v>
      </c>
      <c r="L573" s="1">
        <v>100</v>
      </c>
    </row>
    <row r="574" spans="1:12" ht="13">
      <c r="A574" s="1" t="s">
        <v>238</v>
      </c>
      <c r="B574" s="1" t="b">
        <v>0</v>
      </c>
      <c r="C574" s="1" t="s">
        <v>373</v>
      </c>
      <c r="D574" s="1" t="s">
        <v>190</v>
      </c>
      <c r="E574" s="1" t="s">
        <v>191</v>
      </c>
      <c r="F574" s="1" t="s">
        <v>198</v>
      </c>
      <c r="G574" s="1" t="s">
        <v>193</v>
      </c>
      <c r="I574" s="1" t="s">
        <v>363</v>
      </c>
      <c r="J574" s="1" t="s">
        <v>20</v>
      </c>
      <c r="K574" s="1">
        <v>1</v>
      </c>
      <c r="L574" s="1">
        <v>100</v>
      </c>
    </row>
    <row r="575" spans="1:12" ht="13">
      <c r="A575" s="1" t="s">
        <v>239</v>
      </c>
      <c r="B575" s="1" t="b">
        <v>0</v>
      </c>
      <c r="C575" s="1" t="s">
        <v>374</v>
      </c>
      <c r="D575" s="1" t="s">
        <v>190</v>
      </c>
      <c r="E575" s="1" t="s">
        <v>191</v>
      </c>
      <c r="F575" s="1" t="s">
        <v>198</v>
      </c>
      <c r="G575" s="1" t="s">
        <v>193</v>
      </c>
      <c r="I575" s="1" t="s">
        <v>363</v>
      </c>
      <c r="J575" s="1" t="s">
        <v>20</v>
      </c>
      <c r="K575" s="1">
        <v>1</v>
      </c>
      <c r="L575" s="1">
        <v>100</v>
      </c>
    </row>
    <row r="576" spans="1:12" ht="13">
      <c r="A576" s="1" t="s">
        <v>240</v>
      </c>
      <c r="B576" s="1" t="b">
        <v>0</v>
      </c>
      <c r="C576" s="1" t="s">
        <v>374</v>
      </c>
      <c r="D576" s="1" t="s">
        <v>190</v>
      </c>
      <c r="E576" s="1" t="s">
        <v>191</v>
      </c>
      <c r="F576" s="1" t="s">
        <v>198</v>
      </c>
      <c r="G576" s="1">
        <v>37.9517724301407</v>
      </c>
      <c r="H576" s="1">
        <v>0.47079391852142199</v>
      </c>
      <c r="I576" s="1" t="s">
        <v>363</v>
      </c>
      <c r="J576" s="1" t="s">
        <v>20</v>
      </c>
      <c r="K576" s="1">
        <v>1</v>
      </c>
      <c r="L576" s="1">
        <v>100</v>
      </c>
    </row>
    <row r="577" spans="1:12" ht="13">
      <c r="A577" s="1" t="s">
        <v>241</v>
      </c>
      <c r="B577" s="1" t="b">
        <v>0</v>
      </c>
      <c r="C577" s="1" t="s">
        <v>374</v>
      </c>
      <c r="D577" s="1" t="s">
        <v>190</v>
      </c>
      <c r="E577" s="1" t="s">
        <v>191</v>
      </c>
      <c r="F577" s="1" t="s">
        <v>198</v>
      </c>
      <c r="G577" s="1">
        <v>36.871881943603597</v>
      </c>
      <c r="H577" s="1">
        <v>0.98389817733458496</v>
      </c>
      <c r="I577" s="1" t="s">
        <v>363</v>
      </c>
      <c r="J577" s="1" t="s">
        <v>20</v>
      </c>
      <c r="K577" s="1">
        <v>1</v>
      </c>
      <c r="L577" s="1">
        <v>100</v>
      </c>
    </row>
    <row r="578" spans="1:12" ht="13">
      <c r="A578" s="1" t="s">
        <v>242</v>
      </c>
      <c r="B578" s="1" t="b">
        <v>0</v>
      </c>
      <c r="C578" s="1" t="s">
        <v>375</v>
      </c>
      <c r="D578" s="1" t="s">
        <v>190</v>
      </c>
      <c r="E578" s="1" t="s">
        <v>191</v>
      </c>
      <c r="F578" s="1" t="s">
        <v>198</v>
      </c>
      <c r="G578" s="1" t="s">
        <v>193</v>
      </c>
      <c r="I578" s="1" t="s">
        <v>363</v>
      </c>
      <c r="J578" s="1" t="s">
        <v>20</v>
      </c>
      <c r="K578" s="1">
        <v>1</v>
      </c>
      <c r="L578" s="1">
        <v>100</v>
      </c>
    </row>
    <row r="579" spans="1:12" ht="13">
      <c r="A579" s="1" t="s">
        <v>243</v>
      </c>
      <c r="B579" s="1" t="b">
        <v>0</v>
      </c>
      <c r="C579" s="1" t="s">
        <v>375</v>
      </c>
      <c r="D579" s="1" t="s">
        <v>190</v>
      </c>
      <c r="E579" s="1" t="s">
        <v>191</v>
      </c>
      <c r="F579" s="1" t="s">
        <v>198</v>
      </c>
      <c r="G579" s="1" t="s">
        <v>193</v>
      </c>
      <c r="I579" s="1" t="s">
        <v>363</v>
      </c>
      <c r="J579" s="1" t="s">
        <v>20</v>
      </c>
      <c r="K579" s="1">
        <v>1</v>
      </c>
      <c r="L579" s="1">
        <v>100</v>
      </c>
    </row>
    <row r="580" spans="1:12" ht="13">
      <c r="A580" s="1" t="s">
        <v>244</v>
      </c>
      <c r="B580" s="1" t="b">
        <v>0</v>
      </c>
      <c r="C580" s="1" t="s">
        <v>375</v>
      </c>
      <c r="D580" s="1" t="s">
        <v>190</v>
      </c>
      <c r="E580" s="1" t="s">
        <v>191</v>
      </c>
      <c r="F580" s="1" t="s">
        <v>198</v>
      </c>
      <c r="G580" s="1" t="s">
        <v>193</v>
      </c>
      <c r="I580" s="1" t="s">
        <v>363</v>
      </c>
      <c r="J580" s="1" t="s">
        <v>20</v>
      </c>
      <c r="K580" s="1">
        <v>1</v>
      </c>
      <c r="L580" s="1">
        <v>100</v>
      </c>
    </row>
    <row r="581" spans="1:12" ht="13">
      <c r="A581" s="1" t="s">
        <v>245</v>
      </c>
      <c r="B581" s="1" t="b">
        <v>0</v>
      </c>
      <c r="C581" s="11">
        <v>1000</v>
      </c>
      <c r="D581" s="1" t="s">
        <v>190</v>
      </c>
      <c r="E581" s="1" t="s">
        <v>191</v>
      </c>
      <c r="F581" s="1" t="s">
        <v>209</v>
      </c>
      <c r="G581" s="1">
        <v>26.553372008552699</v>
      </c>
      <c r="H581" s="1">
        <v>1000</v>
      </c>
      <c r="I581" s="1" t="s">
        <v>363</v>
      </c>
      <c r="K581" s="1">
        <v>1</v>
      </c>
      <c r="L581" s="1">
        <v>100</v>
      </c>
    </row>
    <row r="582" spans="1:12" ht="13">
      <c r="A582" s="1" t="s">
        <v>246</v>
      </c>
      <c r="B582" s="1" t="b">
        <v>0</v>
      </c>
      <c r="C582" s="11">
        <v>1000</v>
      </c>
      <c r="D582" s="1" t="s">
        <v>190</v>
      </c>
      <c r="E582" s="1" t="s">
        <v>191</v>
      </c>
      <c r="F582" s="1" t="s">
        <v>209</v>
      </c>
      <c r="G582" s="1">
        <v>26.784998651189099</v>
      </c>
      <c r="H582" s="1">
        <v>1000</v>
      </c>
      <c r="I582" s="1" t="s">
        <v>363</v>
      </c>
      <c r="K582" s="1">
        <v>1</v>
      </c>
      <c r="L582" s="1">
        <v>100</v>
      </c>
    </row>
    <row r="583" spans="1:12" ht="13">
      <c r="A583" s="1" t="s">
        <v>247</v>
      </c>
      <c r="B583" s="1" t="b">
        <v>0</v>
      </c>
      <c r="C583" s="11">
        <v>1000</v>
      </c>
      <c r="D583" s="1" t="s">
        <v>190</v>
      </c>
      <c r="E583" s="1" t="s">
        <v>191</v>
      </c>
      <c r="F583" s="1" t="s">
        <v>209</v>
      </c>
      <c r="G583" s="1">
        <v>26.790794524603999</v>
      </c>
      <c r="H583" s="1">
        <v>1000</v>
      </c>
      <c r="I583" s="1" t="s">
        <v>363</v>
      </c>
      <c r="K583" s="1">
        <v>1</v>
      </c>
      <c r="L583" s="1">
        <v>100</v>
      </c>
    </row>
    <row r="584" spans="1:12" ht="13">
      <c r="A584" s="1" t="s">
        <v>248</v>
      </c>
      <c r="B584" s="1" t="b">
        <v>0</v>
      </c>
      <c r="C584" s="1" t="s">
        <v>376</v>
      </c>
      <c r="D584" s="1" t="s">
        <v>190</v>
      </c>
      <c r="E584" s="1" t="s">
        <v>191</v>
      </c>
      <c r="F584" s="1" t="s">
        <v>198</v>
      </c>
      <c r="G584" s="1" t="s">
        <v>193</v>
      </c>
      <c r="I584" s="1" t="s">
        <v>363</v>
      </c>
      <c r="J584" s="1" t="s">
        <v>20</v>
      </c>
      <c r="K584" s="1">
        <v>1</v>
      </c>
      <c r="L584" s="1">
        <v>100</v>
      </c>
    </row>
    <row r="585" spans="1:12" ht="13">
      <c r="A585" s="1" t="s">
        <v>249</v>
      </c>
      <c r="B585" s="1" t="b">
        <v>0</v>
      </c>
      <c r="C585" s="1" t="s">
        <v>376</v>
      </c>
      <c r="D585" s="1" t="s">
        <v>190</v>
      </c>
      <c r="E585" s="1" t="s">
        <v>191</v>
      </c>
      <c r="F585" s="1" t="s">
        <v>198</v>
      </c>
      <c r="G585" s="1" t="s">
        <v>193</v>
      </c>
      <c r="I585" s="1" t="s">
        <v>363</v>
      </c>
      <c r="J585" s="1" t="s">
        <v>20</v>
      </c>
      <c r="K585" s="1">
        <v>1</v>
      </c>
      <c r="L585" s="1">
        <v>100</v>
      </c>
    </row>
    <row r="586" spans="1:12" ht="13">
      <c r="A586" s="1" t="s">
        <v>250</v>
      </c>
      <c r="B586" s="1" t="b">
        <v>0</v>
      </c>
      <c r="C586" s="1" t="s">
        <v>376</v>
      </c>
      <c r="D586" s="1" t="s">
        <v>190</v>
      </c>
      <c r="E586" s="1" t="s">
        <v>191</v>
      </c>
      <c r="F586" s="1" t="s">
        <v>198</v>
      </c>
      <c r="G586" s="1">
        <v>36.324057474515399</v>
      </c>
      <c r="H586" s="1">
        <v>1.43003117300414</v>
      </c>
      <c r="I586" s="1" t="s">
        <v>363</v>
      </c>
      <c r="J586" s="1" t="s">
        <v>20</v>
      </c>
      <c r="K586" s="1">
        <v>1</v>
      </c>
      <c r="L586" s="1">
        <v>100</v>
      </c>
    </row>
    <row r="587" spans="1:12" ht="13">
      <c r="A587" s="1" t="s">
        <v>251</v>
      </c>
      <c r="B587" s="1" t="b">
        <v>0</v>
      </c>
      <c r="C587" s="1" t="s">
        <v>377</v>
      </c>
      <c r="D587" s="1" t="s">
        <v>190</v>
      </c>
      <c r="E587" s="1" t="s">
        <v>191</v>
      </c>
      <c r="F587" s="1" t="s">
        <v>198</v>
      </c>
      <c r="G587" s="1" t="s">
        <v>193</v>
      </c>
      <c r="I587" s="1" t="s">
        <v>363</v>
      </c>
      <c r="J587" s="1" t="s">
        <v>20</v>
      </c>
      <c r="K587" s="1">
        <v>1</v>
      </c>
      <c r="L587" s="1">
        <v>100</v>
      </c>
    </row>
    <row r="588" spans="1:12" ht="13">
      <c r="A588" s="1" t="s">
        <v>252</v>
      </c>
      <c r="B588" s="1" t="b">
        <v>0</v>
      </c>
      <c r="C588" s="1" t="s">
        <v>377</v>
      </c>
      <c r="D588" s="1" t="s">
        <v>190</v>
      </c>
      <c r="E588" s="1" t="s">
        <v>191</v>
      </c>
      <c r="F588" s="1" t="s">
        <v>198</v>
      </c>
      <c r="G588" s="1" t="s">
        <v>193</v>
      </c>
      <c r="I588" s="1" t="s">
        <v>363</v>
      </c>
      <c r="J588" s="1" t="s">
        <v>20</v>
      </c>
      <c r="K588" s="1">
        <v>1</v>
      </c>
      <c r="L588" s="1">
        <v>100</v>
      </c>
    </row>
    <row r="589" spans="1:12" ht="13">
      <c r="A589" s="1" t="s">
        <v>253</v>
      </c>
      <c r="B589" s="1" t="b">
        <v>0</v>
      </c>
      <c r="C589" s="1" t="s">
        <v>377</v>
      </c>
      <c r="D589" s="1" t="s">
        <v>190</v>
      </c>
      <c r="E589" s="1" t="s">
        <v>191</v>
      </c>
      <c r="F589" s="1" t="s">
        <v>198</v>
      </c>
      <c r="G589" s="1" t="s">
        <v>193</v>
      </c>
      <c r="I589" s="1" t="s">
        <v>363</v>
      </c>
      <c r="J589" s="1" t="s">
        <v>20</v>
      </c>
      <c r="K589" s="1">
        <v>1</v>
      </c>
      <c r="L589" s="1">
        <v>100</v>
      </c>
    </row>
    <row r="590" spans="1:12" ht="13">
      <c r="A590" s="1" t="s">
        <v>254</v>
      </c>
      <c r="B590" s="1" t="b">
        <v>0</v>
      </c>
      <c r="C590" s="1" t="s">
        <v>378</v>
      </c>
      <c r="D590" s="1" t="s">
        <v>190</v>
      </c>
      <c r="E590" s="1" t="s">
        <v>191</v>
      </c>
      <c r="F590" s="1" t="s">
        <v>198</v>
      </c>
      <c r="G590" s="1" t="s">
        <v>193</v>
      </c>
      <c r="I590" s="1" t="s">
        <v>363</v>
      </c>
      <c r="J590" s="1" t="s">
        <v>20</v>
      </c>
      <c r="K590" s="1">
        <v>1</v>
      </c>
      <c r="L590" s="1">
        <v>100</v>
      </c>
    </row>
    <row r="591" spans="1:12" ht="13">
      <c r="A591" s="1" t="s">
        <v>255</v>
      </c>
      <c r="B591" s="1" t="b">
        <v>0</v>
      </c>
      <c r="C591" s="1" t="s">
        <v>378</v>
      </c>
      <c r="D591" s="1" t="s">
        <v>190</v>
      </c>
      <c r="E591" s="1" t="s">
        <v>191</v>
      </c>
      <c r="F591" s="1" t="s">
        <v>198</v>
      </c>
      <c r="G591" s="1" t="s">
        <v>193</v>
      </c>
      <c r="I591" s="1" t="s">
        <v>363</v>
      </c>
      <c r="J591" s="1" t="s">
        <v>20</v>
      </c>
      <c r="K591" s="1">
        <v>1</v>
      </c>
      <c r="L591" s="1">
        <v>100</v>
      </c>
    </row>
    <row r="592" spans="1:12" ht="13">
      <c r="A592" s="1" t="s">
        <v>256</v>
      </c>
      <c r="B592" s="1" t="b">
        <v>0</v>
      </c>
      <c r="C592" s="1" t="s">
        <v>378</v>
      </c>
      <c r="D592" s="1" t="s">
        <v>190</v>
      </c>
      <c r="E592" s="1" t="s">
        <v>191</v>
      </c>
      <c r="F592" s="1" t="s">
        <v>198</v>
      </c>
      <c r="G592" s="1" t="s">
        <v>193</v>
      </c>
      <c r="I592" s="1" t="s">
        <v>363</v>
      </c>
      <c r="J592" s="1" t="s">
        <v>20</v>
      </c>
      <c r="K592" s="1">
        <v>1</v>
      </c>
      <c r="L592" s="1">
        <v>100</v>
      </c>
    </row>
    <row r="593" spans="1:12" ht="13">
      <c r="A593" s="1" t="s">
        <v>257</v>
      </c>
      <c r="B593" s="1" t="b">
        <v>0</v>
      </c>
      <c r="C593" s="11">
        <v>10000</v>
      </c>
      <c r="D593" s="1" t="s">
        <v>190</v>
      </c>
      <c r="E593" s="1" t="s">
        <v>191</v>
      </c>
      <c r="F593" s="1" t="s">
        <v>209</v>
      </c>
      <c r="G593" s="1">
        <v>23.336422032240499</v>
      </c>
      <c r="H593" s="1">
        <v>10000</v>
      </c>
      <c r="I593" s="1" t="s">
        <v>363</v>
      </c>
      <c r="K593" s="1">
        <v>1</v>
      </c>
      <c r="L593" s="1">
        <v>100</v>
      </c>
    </row>
    <row r="594" spans="1:12" ht="13">
      <c r="A594" s="1" t="s">
        <v>258</v>
      </c>
      <c r="B594" s="1" t="b">
        <v>0</v>
      </c>
      <c r="C594" s="11">
        <v>10000</v>
      </c>
      <c r="D594" s="1" t="s">
        <v>190</v>
      </c>
      <c r="E594" s="1" t="s">
        <v>191</v>
      </c>
      <c r="F594" s="1" t="s">
        <v>209</v>
      </c>
      <c r="G594" s="1">
        <v>23.322518943380398</v>
      </c>
      <c r="H594" s="1">
        <v>10000</v>
      </c>
      <c r="I594" s="1" t="s">
        <v>363</v>
      </c>
      <c r="K594" s="1">
        <v>1</v>
      </c>
      <c r="L594" s="1">
        <v>100</v>
      </c>
    </row>
    <row r="595" spans="1:12" ht="13">
      <c r="A595" s="1" t="s">
        <v>259</v>
      </c>
      <c r="B595" s="1" t="b">
        <v>0</v>
      </c>
      <c r="C595" s="11">
        <v>10000</v>
      </c>
      <c r="D595" s="1" t="s">
        <v>190</v>
      </c>
      <c r="E595" s="1" t="s">
        <v>191</v>
      </c>
      <c r="F595" s="1" t="s">
        <v>209</v>
      </c>
      <c r="G595" s="1">
        <v>23.3732012044219</v>
      </c>
      <c r="H595" s="1">
        <v>10000</v>
      </c>
      <c r="I595" s="1" t="s">
        <v>363</v>
      </c>
      <c r="K595" s="1">
        <v>1</v>
      </c>
      <c r="L595" s="1">
        <v>100</v>
      </c>
    </row>
    <row r="596" spans="1:12" ht="13">
      <c r="A596" s="1" t="s">
        <v>260</v>
      </c>
      <c r="B596" s="1" t="b">
        <v>0</v>
      </c>
      <c r="C596" s="1" t="s">
        <v>379</v>
      </c>
      <c r="D596" s="1" t="s">
        <v>190</v>
      </c>
      <c r="E596" s="1" t="s">
        <v>191</v>
      </c>
      <c r="F596" s="1" t="s">
        <v>198</v>
      </c>
      <c r="G596" s="1" t="s">
        <v>193</v>
      </c>
      <c r="I596" s="1" t="s">
        <v>363</v>
      </c>
      <c r="J596" s="1" t="s">
        <v>20</v>
      </c>
      <c r="K596" s="1">
        <v>1</v>
      </c>
      <c r="L596" s="1">
        <v>100</v>
      </c>
    </row>
    <row r="597" spans="1:12" ht="13">
      <c r="A597" s="1" t="s">
        <v>261</v>
      </c>
      <c r="B597" s="1" t="b">
        <v>0</v>
      </c>
      <c r="C597" s="1" t="s">
        <v>379</v>
      </c>
      <c r="D597" s="1" t="s">
        <v>190</v>
      </c>
      <c r="E597" s="1" t="s">
        <v>191</v>
      </c>
      <c r="F597" s="1" t="s">
        <v>198</v>
      </c>
      <c r="G597" s="1" t="s">
        <v>193</v>
      </c>
      <c r="I597" s="1" t="s">
        <v>363</v>
      </c>
      <c r="J597" s="1" t="s">
        <v>20</v>
      </c>
      <c r="K597" s="1">
        <v>1</v>
      </c>
      <c r="L597" s="1">
        <v>100</v>
      </c>
    </row>
    <row r="598" spans="1:12" ht="13">
      <c r="A598" s="1" t="s">
        <v>262</v>
      </c>
      <c r="B598" s="1" t="b">
        <v>0</v>
      </c>
      <c r="C598" s="1" t="s">
        <v>379</v>
      </c>
      <c r="D598" s="1" t="s">
        <v>190</v>
      </c>
      <c r="E598" s="1" t="s">
        <v>191</v>
      </c>
      <c r="F598" s="1" t="s">
        <v>198</v>
      </c>
      <c r="G598" s="1" t="s">
        <v>193</v>
      </c>
      <c r="I598" s="1" t="s">
        <v>363</v>
      </c>
      <c r="J598" s="1" t="s">
        <v>20</v>
      </c>
      <c r="K598" s="1">
        <v>1</v>
      </c>
      <c r="L598" s="1">
        <v>100</v>
      </c>
    </row>
    <row r="599" spans="1:12" ht="13">
      <c r="A599" s="1" t="s">
        <v>263</v>
      </c>
      <c r="B599" s="1" t="b">
        <v>0</v>
      </c>
      <c r="C599" s="1" t="s">
        <v>380</v>
      </c>
      <c r="D599" s="1" t="s">
        <v>190</v>
      </c>
      <c r="E599" s="1" t="s">
        <v>191</v>
      </c>
      <c r="F599" s="1" t="s">
        <v>198</v>
      </c>
      <c r="G599" s="1" t="s">
        <v>193</v>
      </c>
      <c r="I599" s="1" t="s">
        <v>363</v>
      </c>
      <c r="J599" s="1" t="s">
        <v>20</v>
      </c>
      <c r="K599" s="1">
        <v>1</v>
      </c>
      <c r="L599" s="1">
        <v>100</v>
      </c>
    </row>
    <row r="600" spans="1:12" ht="13">
      <c r="A600" s="1" t="s">
        <v>264</v>
      </c>
      <c r="B600" s="1" t="b">
        <v>0</v>
      </c>
      <c r="C600" s="1" t="s">
        <v>380</v>
      </c>
      <c r="D600" s="1" t="s">
        <v>190</v>
      </c>
      <c r="E600" s="1" t="s">
        <v>191</v>
      </c>
      <c r="F600" s="1" t="s">
        <v>198</v>
      </c>
      <c r="G600" s="1" t="s">
        <v>193</v>
      </c>
      <c r="I600" s="1" t="s">
        <v>363</v>
      </c>
      <c r="J600" s="1" t="s">
        <v>20</v>
      </c>
      <c r="K600" s="1">
        <v>1</v>
      </c>
      <c r="L600" s="1">
        <v>100</v>
      </c>
    </row>
    <row r="601" spans="1:12" ht="13">
      <c r="A601" s="1" t="s">
        <v>265</v>
      </c>
      <c r="B601" s="1" t="b">
        <v>0</v>
      </c>
      <c r="C601" s="1" t="s">
        <v>380</v>
      </c>
      <c r="D601" s="1" t="s">
        <v>190</v>
      </c>
      <c r="E601" s="1" t="s">
        <v>191</v>
      </c>
      <c r="F601" s="1" t="s">
        <v>198</v>
      </c>
      <c r="G601" s="1" t="s">
        <v>193</v>
      </c>
      <c r="I601" s="1" t="s">
        <v>363</v>
      </c>
      <c r="J601" s="1" t="s">
        <v>20</v>
      </c>
      <c r="K601" s="1">
        <v>1</v>
      </c>
      <c r="L601" s="1">
        <v>100</v>
      </c>
    </row>
    <row r="602" spans="1:12" ht="13">
      <c r="A602" s="1" t="s">
        <v>266</v>
      </c>
      <c r="B602" s="1" t="b">
        <v>0</v>
      </c>
      <c r="C602" s="1" t="s">
        <v>381</v>
      </c>
      <c r="D602" s="1" t="s">
        <v>190</v>
      </c>
      <c r="E602" s="1" t="s">
        <v>191</v>
      </c>
      <c r="F602" s="1" t="s">
        <v>198</v>
      </c>
      <c r="G602" s="1" t="s">
        <v>193</v>
      </c>
      <c r="I602" s="1" t="s">
        <v>363</v>
      </c>
      <c r="J602" s="1" t="s">
        <v>20</v>
      </c>
      <c r="K602" s="1">
        <v>1</v>
      </c>
      <c r="L602" s="1">
        <v>100</v>
      </c>
    </row>
    <row r="603" spans="1:12" ht="13">
      <c r="A603" s="1" t="s">
        <v>267</v>
      </c>
      <c r="B603" s="1" t="b">
        <v>0</v>
      </c>
      <c r="C603" s="1" t="s">
        <v>381</v>
      </c>
      <c r="D603" s="1" t="s">
        <v>190</v>
      </c>
      <c r="E603" s="1" t="s">
        <v>191</v>
      </c>
      <c r="F603" s="1" t="s">
        <v>198</v>
      </c>
      <c r="G603" s="1" t="s">
        <v>193</v>
      </c>
      <c r="I603" s="1" t="s">
        <v>363</v>
      </c>
      <c r="J603" s="1" t="s">
        <v>20</v>
      </c>
      <c r="K603" s="1">
        <v>1</v>
      </c>
      <c r="L603" s="1">
        <v>100</v>
      </c>
    </row>
    <row r="604" spans="1:12" ht="13">
      <c r="A604" s="1" t="s">
        <v>268</v>
      </c>
      <c r="B604" s="1" t="b">
        <v>0</v>
      </c>
      <c r="C604" s="1" t="s">
        <v>381</v>
      </c>
      <c r="D604" s="1" t="s">
        <v>190</v>
      </c>
      <c r="E604" s="1" t="s">
        <v>191</v>
      </c>
      <c r="F604" s="1" t="s">
        <v>198</v>
      </c>
      <c r="G604" s="1" t="s">
        <v>193</v>
      </c>
      <c r="I604" s="1" t="s">
        <v>363</v>
      </c>
      <c r="J604" s="1" t="s">
        <v>20</v>
      </c>
      <c r="K604" s="1">
        <v>1</v>
      </c>
      <c r="L604" s="1">
        <v>100</v>
      </c>
    </row>
    <row r="605" spans="1:12" ht="13">
      <c r="A605" s="1" t="s">
        <v>269</v>
      </c>
      <c r="B605" s="1" t="b">
        <v>0</v>
      </c>
      <c r="C605" s="11">
        <v>100000</v>
      </c>
      <c r="D605" s="1" t="s">
        <v>190</v>
      </c>
      <c r="E605" s="1" t="s">
        <v>191</v>
      </c>
      <c r="F605" s="1" t="s">
        <v>209</v>
      </c>
      <c r="G605" s="1">
        <v>19.905525308682702</v>
      </c>
      <c r="H605" s="1">
        <v>100000</v>
      </c>
      <c r="I605" s="1" t="s">
        <v>363</v>
      </c>
      <c r="K605" s="1">
        <v>1</v>
      </c>
      <c r="L605" s="1">
        <v>100</v>
      </c>
    </row>
    <row r="606" spans="1:12" ht="13">
      <c r="A606" s="1" t="s">
        <v>270</v>
      </c>
      <c r="B606" s="1" t="b">
        <v>0</v>
      </c>
      <c r="C606" s="11">
        <v>100000</v>
      </c>
      <c r="D606" s="1" t="s">
        <v>190</v>
      </c>
      <c r="E606" s="1" t="s">
        <v>191</v>
      </c>
      <c r="F606" s="1" t="s">
        <v>209</v>
      </c>
      <c r="G606" s="1">
        <v>20.030095833773199</v>
      </c>
      <c r="H606" s="1">
        <v>100000</v>
      </c>
      <c r="I606" s="1" t="s">
        <v>363</v>
      </c>
      <c r="K606" s="1">
        <v>1</v>
      </c>
      <c r="L606" s="1">
        <v>100</v>
      </c>
    </row>
    <row r="607" spans="1:12" ht="13">
      <c r="A607" s="1" t="s">
        <v>271</v>
      </c>
      <c r="B607" s="1" t="b">
        <v>0</v>
      </c>
      <c r="C607" s="11">
        <v>100000</v>
      </c>
      <c r="D607" s="1" t="s">
        <v>190</v>
      </c>
      <c r="E607" s="1" t="s">
        <v>191</v>
      </c>
      <c r="F607" s="1" t="s">
        <v>209</v>
      </c>
      <c r="G607" s="1">
        <v>19.909696929698299</v>
      </c>
      <c r="H607" s="1">
        <v>100000</v>
      </c>
      <c r="I607" s="1" t="s">
        <v>363</v>
      </c>
      <c r="K607" s="1">
        <v>1</v>
      </c>
      <c r="L607" s="1">
        <v>100</v>
      </c>
    </row>
    <row r="608" spans="1:12" ht="13">
      <c r="A608" s="1" t="s">
        <v>272</v>
      </c>
      <c r="B608" s="1" t="b">
        <v>0</v>
      </c>
      <c r="C608" s="1" t="s">
        <v>382</v>
      </c>
      <c r="D608" s="1" t="s">
        <v>190</v>
      </c>
      <c r="E608" s="1" t="s">
        <v>191</v>
      </c>
      <c r="F608" s="1" t="s">
        <v>198</v>
      </c>
      <c r="G608" s="1" t="s">
        <v>193</v>
      </c>
      <c r="I608" s="1" t="s">
        <v>363</v>
      </c>
      <c r="J608" s="1" t="s">
        <v>20</v>
      </c>
      <c r="K608" s="1">
        <v>1</v>
      </c>
      <c r="L608" s="1">
        <v>100</v>
      </c>
    </row>
    <row r="609" spans="1:12" ht="13">
      <c r="A609" s="1" t="s">
        <v>273</v>
      </c>
      <c r="B609" s="1" t="b">
        <v>0</v>
      </c>
      <c r="C609" s="1" t="s">
        <v>382</v>
      </c>
      <c r="D609" s="1" t="s">
        <v>190</v>
      </c>
      <c r="E609" s="1" t="s">
        <v>191</v>
      </c>
      <c r="F609" s="1" t="s">
        <v>198</v>
      </c>
      <c r="G609" s="1" t="s">
        <v>193</v>
      </c>
      <c r="I609" s="1" t="s">
        <v>363</v>
      </c>
      <c r="J609" s="1" t="s">
        <v>20</v>
      </c>
      <c r="K609" s="1">
        <v>1</v>
      </c>
      <c r="L609" s="1">
        <v>100</v>
      </c>
    </row>
    <row r="610" spans="1:12" ht="13">
      <c r="A610" s="1" t="s">
        <v>274</v>
      </c>
      <c r="B610" s="1" t="b">
        <v>0</v>
      </c>
      <c r="C610" s="1" t="s">
        <v>382</v>
      </c>
      <c r="D610" s="1" t="s">
        <v>190</v>
      </c>
      <c r="E610" s="1" t="s">
        <v>191</v>
      </c>
      <c r="F610" s="1" t="s">
        <v>198</v>
      </c>
      <c r="G610" s="1" t="s">
        <v>193</v>
      </c>
      <c r="I610" s="1" t="s">
        <v>363</v>
      </c>
      <c r="J610" s="1" t="s">
        <v>20</v>
      </c>
      <c r="K610" s="1">
        <v>1</v>
      </c>
      <c r="L610" s="1">
        <v>100</v>
      </c>
    </row>
    <row r="611" spans="1:12" ht="13">
      <c r="A611" s="1" t="s">
        <v>275</v>
      </c>
      <c r="B611" s="1" t="b">
        <v>0</v>
      </c>
      <c r="C611" s="1" t="s">
        <v>383</v>
      </c>
      <c r="D611" s="1" t="s">
        <v>190</v>
      </c>
      <c r="E611" s="1" t="s">
        <v>191</v>
      </c>
      <c r="F611" s="1" t="s">
        <v>198</v>
      </c>
      <c r="G611" s="1" t="s">
        <v>193</v>
      </c>
      <c r="I611" s="1" t="s">
        <v>363</v>
      </c>
      <c r="J611" s="1" t="s">
        <v>20</v>
      </c>
      <c r="K611" s="1">
        <v>1</v>
      </c>
      <c r="L611" s="1">
        <v>100</v>
      </c>
    </row>
    <row r="612" spans="1:12" ht="13">
      <c r="A612" s="1" t="s">
        <v>277</v>
      </c>
      <c r="B612" s="1" t="b">
        <v>0</v>
      </c>
      <c r="C612" s="1" t="s">
        <v>383</v>
      </c>
      <c r="D612" s="1" t="s">
        <v>190</v>
      </c>
      <c r="E612" s="1" t="s">
        <v>191</v>
      </c>
      <c r="F612" s="1" t="s">
        <v>198</v>
      </c>
      <c r="G612" s="1" t="s">
        <v>193</v>
      </c>
      <c r="I612" s="1" t="s">
        <v>363</v>
      </c>
      <c r="J612" s="1" t="s">
        <v>20</v>
      </c>
      <c r="K612" s="1">
        <v>1</v>
      </c>
      <c r="L612" s="1">
        <v>100</v>
      </c>
    </row>
    <row r="613" spans="1:12" ht="13">
      <c r="A613" s="1" t="s">
        <v>278</v>
      </c>
      <c r="B613" s="1" t="b">
        <v>0</v>
      </c>
      <c r="C613" s="1" t="s">
        <v>383</v>
      </c>
      <c r="D613" s="1" t="s">
        <v>190</v>
      </c>
      <c r="E613" s="1" t="s">
        <v>191</v>
      </c>
      <c r="F613" s="1" t="s">
        <v>198</v>
      </c>
      <c r="G613" s="1" t="s">
        <v>193</v>
      </c>
      <c r="I613" s="1" t="s">
        <v>363</v>
      </c>
      <c r="J613" s="1" t="s">
        <v>20</v>
      </c>
      <c r="K613" s="1">
        <v>1</v>
      </c>
      <c r="L613" s="1">
        <v>100</v>
      </c>
    </row>
    <row r="614" spans="1:12" ht="13">
      <c r="A614" s="1" t="s">
        <v>279</v>
      </c>
      <c r="B614" s="1" t="b">
        <v>0</v>
      </c>
      <c r="C614" s="1" t="s">
        <v>384</v>
      </c>
      <c r="D614" s="1" t="s">
        <v>190</v>
      </c>
      <c r="E614" s="1" t="s">
        <v>191</v>
      </c>
      <c r="F614" s="1" t="s">
        <v>198</v>
      </c>
      <c r="G614" s="1" t="s">
        <v>193</v>
      </c>
      <c r="I614" s="1" t="s">
        <v>363</v>
      </c>
      <c r="J614" s="1" t="s">
        <v>20</v>
      </c>
      <c r="K614" s="1">
        <v>1</v>
      </c>
      <c r="L614" s="1">
        <v>100</v>
      </c>
    </row>
    <row r="615" spans="1:12" ht="13">
      <c r="A615" s="1" t="s">
        <v>280</v>
      </c>
      <c r="B615" s="1" t="b">
        <v>0</v>
      </c>
      <c r="C615" s="1" t="s">
        <v>384</v>
      </c>
      <c r="D615" s="1" t="s">
        <v>190</v>
      </c>
      <c r="E615" s="1" t="s">
        <v>191</v>
      </c>
      <c r="F615" s="1" t="s">
        <v>198</v>
      </c>
      <c r="G615" s="1" t="s">
        <v>193</v>
      </c>
      <c r="I615" s="1" t="s">
        <v>363</v>
      </c>
      <c r="J615" s="1" t="s">
        <v>20</v>
      </c>
      <c r="K615" s="1">
        <v>1</v>
      </c>
      <c r="L615" s="1">
        <v>100</v>
      </c>
    </row>
    <row r="616" spans="1:12" ht="13">
      <c r="A616" s="1" t="s">
        <v>281</v>
      </c>
      <c r="B616" s="1" t="b">
        <v>0</v>
      </c>
      <c r="C616" s="1" t="s">
        <v>384</v>
      </c>
      <c r="D616" s="1" t="s">
        <v>190</v>
      </c>
      <c r="E616" s="1" t="s">
        <v>191</v>
      </c>
      <c r="F616" s="1" t="s">
        <v>198</v>
      </c>
      <c r="G616" s="1" t="s">
        <v>193</v>
      </c>
      <c r="I616" s="1" t="s">
        <v>363</v>
      </c>
      <c r="J616" s="1" t="s">
        <v>20</v>
      </c>
      <c r="K616" s="1">
        <v>1</v>
      </c>
      <c r="L616" s="1">
        <v>100</v>
      </c>
    </row>
    <row r="617" spans="1:12" ht="13">
      <c r="A617" s="1" t="s">
        <v>282</v>
      </c>
      <c r="B617" s="1" t="b">
        <v>0</v>
      </c>
      <c r="C617" s="1" t="s">
        <v>385</v>
      </c>
      <c r="D617" s="1" t="s">
        <v>190</v>
      </c>
      <c r="E617" s="1" t="s">
        <v>191</v>
      </c>
      <c r="F617" s="1" t="s">
        <v>198</v>
      </c>
      <c r="G617" s="1">
        <v>37.081769456723102</v>
      </c>
      <c r="H617" s="1">
        <v>0.85257337734477201</v>
      </c>
      <c r="I617" s="1" t="s">
        <v>363</v>
      </c>
      <c r="J617" s="1" t="s">
        <v>20</v>
      </c>
      <c r="K617" s="1">
        <v>1</v>
      </c>
      <c r="L617" s="1">
        <v>100</v>
      </c>
    </row>
    <row r="618" spans="1:12" ht="13">
      <c r="A618" s="1" t="s">
        <v>284</v>
      </c>
      <c r="B618" s="1" t="b">
        <v>0</v>
      </c>
      <c r="C618" s="1" t="s">
        <v>385</v>
      </c>
      <c r="D618" s="1" t="s">
        <v>190</v>
      </c>
      <c r="E618" s="1" t="s">
        <v>191</v>
      </c>
      <c r="F618" s="1" t="s">
        <v>198</v>
      </c>
      <c r="G618" s="1" t="s">
        <v>193</v>
      </c>
      <c r="I618" s="1" t="s">
        <v>363</v>
      </c>
      <c r="J618" s="1" t="s">
        <v>20</v>
      </c>
      <c r="K618" s="1">
        <v>1</v>
      </c>
      <c r="L618" s="1">
        <v>100</v>
      </c>
    </row>
    <row r="619" spans="1:12" ht="13">
      <c r="A619" s="1" t="s">
        <v>285</v>
      </c>
      <c r="B619" s="1" t="b">
        <v>0</v>
      </c>
      <c r="C619" s="1" t="s">
        <v>385</v>
      </c>
      <c r="D619" s="1" t="s">
        <v>190</v>
      </c>
      <c r="E619" s="1" t="s">
        <v>191</v>
      </c>
      <c r="F619" s="1" t="s">
        <v>198</v>
      </c>
      <c r="G619" s="1" t="s">
        <v>193</v>
      </c>
      <c r="I619" s="1" t="s">
        <v>363</v>
      </c>
      <c r="J619" s="1" t="s">
        <v>20</v>
      </c>
      <c r="K619" s="1">
        <v>1</v>
      </c>
      <c r="L619" s="1">
        <v>100</v>
      </c>
    </row>
    <row r="620" spans="1:12" ht="13">
      <c r="A620" s="1" t="s">
        <v>286</v>
      </c>
      <c r="B620" s="1" t="b">
        <v>0</v>
      </c>
      <c r="C620" s="1" t="s">
        <v>386</v>
      </c>
      <c r="D620" s="1" t="s">
        <v>190</v>
      </c>
      <c r="E620" s="1" t="s">
        <v>191</v>
      </c>
      <c r="F620" s="1" t="s">
        <v>198</v>
      </c>
      <c r="G620" s="1" t="s">
        <v>193</v>
      </c>
      <c r="I620" s="1" t="s">
        <v>363</v>
      </c>
      <c r="J620" s="1" t="s">
        <v>20</v>
      </c>
      <c r="K620" s="1">
        <v>1</v>
      </c>
      <c r="L620" s="1">
        <v>100</v>
      </c>
    </row>
    <row r="621" spans="1:12" ht="13">
      <c r="A621" s="1" t="s">
        <v>288</v>
      </c>
      <c r="B621" s="1" t="b">
        <v>0</v>
      </c>
      <c r="C621" s="1" t="s">
        <v>386</v>
      </c>
      <c r="D621" s="1" t="s">
        <v>190</v>
      </c>
      <c r="E621" s="1" t="s">
        <v>191</v>
      </c>
      <c r="F621" s="1" t="s">
        <v>198</v>
      </c>
      <c r="G621" s="1" t="s">
        <v>193</v>
      </c>
      <c r="I621" s="1" t="s">
        <v>363</v>
      </c>
      <c r="J621" s="1" t="s">
        <v>20</v>
      </c>
      <c r="K621" s="1">
        <v>1</v>
      </c>
      <c r="L621" s="1">
        <v>100</v>
      </c>
    </row>
    <row r="622" spans="1:12" ht="13">
      <c r="A622" s="1" t="s">
        <v>289</v>
      </c>
      <c r="B622" s="1" t="b">
        <v>0</v>
      </c>
      <c r="C622" s="1" t="s">
        <v>386</v>
      </c>
      <c r="D622" s="1" t="s">
        <v>190</v>
      </c>
      <c r="E622" s="1" t="s">
        <v>191</v>
      </c>
      <c r="F622" s="1" t="s">
        <v>198</v>
      </c>
      <c r="G622" s="1" t="s">
        <v>193</v>
      </c>
      <c r="I622" s="1" t="s">
        <v>363</v>
      </c>
      <c r="J622" s="1" t="s">
        <v>20</v>
      </c>
      <c r="K622" s="1">
        <v>1</v>
      </c>
      <c r="L622" s="1">
        <v>100</v>
      </c>
    </row>
    <row r="623" spans="1:12" ht="13">
      <c r="A623" s="1" t="s">
        <v>290</v>
      </c>
      <c r="B623" s="1" t="b">
        <v>0</v>
      </c>
      <c r="C623" s="1" t="s">
        <v>387</v>
      </c>
      <c r="D623" s="1" t="s">
        <v>190</v>
      </c>
      <c r="E623" s="1" t="s">
        <v>191</v>
      </c>
      <c r="F623" s="1" t="s">
        <v>198</v>
      </c>
      <c r="G623" s="1" t="s">
        <v>193</v>
      </c>
      <c r="I623" s="1" t="s">
        <v>363</v>
      </c>
      <c r="J623" s="1" t="s">
        <v>20</v>
      </c>
      <c r="K623" s="1">
        <v>1</v>
      </c>
      <c r="L623" s="1">
        <v>100</v>
      </c>
    </row>
    <row r="624" spans="1:12" ht="13">
      <c r="A624" s="1" t="s">
        <v>292</v>
      </c>
      <c r="B624" s="1" t="b">
        <v>0</v>
      </c>
      <c r="C624" s="1" t="s">
        <v>387</v>
      </c>
      <c r="D624" s="1" t="s">
        <v>190</v>
      </c>
      <c r="E624" s="1" t="s">
        <v>191</v>
      </c>
      <c r="F624" s="1" t="s">
        <v>198</v>
      </c>
      <c r="G624" s="1" t="s">
        <v>193</v>
      </c>
      <c r="I624" s="1" t="s">
        <v>363</v>
      </c>
      <c r="J624" s="1" t="s">
        <v>20</v>
      </c>
      <c r="K624" s="1">
        <v>1</v>
      </c>
      <c r="L624" s="1">
        <v>100</v>
      </c>
    </row>
    <row r="625" spans="1:12" ht="13">
      <c r="A625" s="1" t="s">
        <v>293</v>
      </c>
      <c r="B625" s="1" t="b">
        <v>0</v>
      </c>
      <c r="C625" s="1" t="s">
        <v>387</v>
      </c>
      <c r="D625" s="1" t="s">
        <v>190</v>
      </c>
      <c r="E625" s="1" t="s">
        <v>191</v>
      </c>
      <c r="F625" s="1" t="s">
        <v>198</v>
      </c>
      <c r="G625" s="1" t="s">
        <v>193</v>
      </c>
      <c r="I625" s="1" t="s">
        <v>363</v>
      </c>
      <c r="J625" s="1" t="s">
        <v>20</v>
      </c>
      <c r="K625" s="1">
        <v>1</v>
      </c>
      <c r="L625" s="1">
        <v>100</v>
      </c>
    </row>
    <row r="626" spans="1:12" ht="13">
      <c r="A626" s="1" t="s">
        <v>294</v>
      </c>
      <c r="B626" s="1" t="b">
        <v>0</v>
      </c>
      <c r="C626" s="1" t="s">
        <v>388</v>
      </c>
      <c r="D626" s="1" t="s">
        <v>190</v>
      </c>
      <c r="E626" s="1" t="s">
        <v>191</v>
      </c>
      <c r="F626" s="1" t="s">
        <v>198</v>
      </c>
      <c r="G626" s="1" t="s">
        <v>193</v>
      </c>
      <c r="I626" s="1" t="s">
        <v>363</v>
      </c>
      <c r="J626" s="1" t="s">
        <v>20</v>
      </c>
      <c r="K626" s="1">
        <v>1</v>
      </c>
      <c r="L626" s="1">
        <v>100</v>
      </c>
    </row>
    <row r="627" spans="1:12" ht="13">
      <c r="A627" s="1" t="s">
        <v>295</v>
      </c>
      <c r="B627" s="1" t="b">
        <v>0</v>
      </c>
      <c r="C627" s="1" t="s">
        <v>388</v>
      </c>
      <c r="D627" s="1" t="s">
        <v>190</v>
      </c>
      <c r="E627" s="1" t="s">
        <v>191</v>
      </c>
      <c r="F627" s="1" t="s">
        <v>198</v>
      </c>
      <c r="G627" s="1" t="s">
        <v>193</v>
      </c>
      <c r="I627" s="1" t="s">
        <v>363</v>
      </c>
      <c r="J627" s="1" t="s">
        <v>20</v>
      </c>
      <c r="K627" s="1">
        <v>1</v>
      </c>
      <c r="L627" s="1">
        <v>100</v>
      </c>
    </row>
    <row r="628" spans="1:12" ht="13">
      <c r="A628" s="1" t="s">
        <v>296</v>
      </c>
      <c r="B628" s="1" t="b">
        <v>0</v>
      </c>
      <c r="C628" s="1" t="s">
        <v>388</v>
      </c>
      <c r="D628" s="1" t="s">
        <v>190</v>
      </c>
      <c r="E628" s="1" t="s">
        <v>191</v>
      </c>
      <c r="F628" s="1" t="s">
        <v>198</v>
      </c>
      <c r="G628" s="1" t="s">
        <v>193</v>
      </c>
      <c r="I628" s="1" t="s">
        <v>363</v>
      </c>
      <c r="J628" s="1" t="s">
        <v>20</v>
      </c>
      <c r="K628" s="1">
        <v>1</v>
      </c>
      <c r="L628" s="1">
        <v>100</v>
      </c>
    </row>
    <row r="629" spans="1:12" ht="13">
      <c r="A629" s="1" t="s">
        <v>188</v>
      </c>
      <c r="B629" s="1" t="b">
        <v>0</v>
      </c>
      <c r="C629" s="1" t="s">
        <v>189</v>
      </c>
      <c r="D629" s="1" t="s">
        <v>297</v>
      </c>
      <c r="E629" s="1" t="s">
        <v>298</v>
      </c>
      <c r="F629" s="1" t="s">
        <v>192</v>
      </c>
      <c r="G629" s="1" t="s">
        <v>193</v>
      </c>
      <c r="I629" s="1" t="s">
        <v>389</v>
      </c>
      <c r="K629" s="1">
        <v>1</v>
      </c>
      <c r="L629" s="1">
        <v>100</v>
      </c>
    </row>
    <row r="630" spans="1:12" ht="13">
      <c r="A630" s="1" t="s">
        <v>195</v>
      </c>
      <c r="B630" s="1" t="b">
        <v>0</v>
      </c>
      <c r="C630" s="1" t="s">
        <v>189</v>
      </c>
      <c r="D630" s="1" t="s">
        <v>297</v>
      </c>
      <c r="E630" s="1" t="s">
        <v>298</v>
      </c>
      <c r="F630" s="1" t="s">
        <v>192</v>
      </c>
      <c r="G630" s="1" t="s">
        <v>193</v>
      </c>
      <c r="I630" s="1" t="s">
        <v>389</v>
      </c>
      <c r="K630" s="1">
        <v>1</v>
      </c>
      <c r="L630" s="1">
        <v>100</v>
      </c>
    </row>
    <row r="631" spans="1:12" ht="13">
      <c r="A631" s="1" t="s">
        <v>196</v>
      </c>
      <c r="B631" s="1" t="b">
        <v>0</v>
      </c>
      <c r="C631" s="1" t="s">
        <v>189</v>
      </c>
      <c r="D631" s="1" t="s">
        <v>297</v>
      </c>
      <c r="E631" s="1" t="s">
        <v>298</v>
      </c>
      <c r="F631" s="1" t="s">
        <v>192</v>
      </c>
      <c r="G631" s="1" t="s">
        <v>193</v>
      </c>
      <c r="I631" s="1" t="s">
        <v>389</v>
      </c>
      <c r="K631" s="1">
        <v>1</v>
      </c>
      <c r="L631" s="1">
        <v>100</v>
      </c>
    </row>
    <row r="632" spans="1:12" ht="13">
      <c r="A632" s="1" t="s">
        <v>197</v>
      </c>
      <c r="B632" s="1" t="b">
        <v>0</v>
      </c>
      <c r="C632" s="1" t="s">
        <v>364</v>
      </c>
      <c r="D632" s="1" t="s">
        <v>297</v>
      </c>
      <c r="E632" s="1" t="s">
        <v>298</v>
      </c>
      <c r="F632" s="1" t="s">
        <v>198</v>
      </c>
      <c r="G632" s="1" t="s">
        <v>193</v>
      </c>
      <c r="I632" s="1" t="s">
        <v>389</v>
      </c>
      <c r="J632" s="1" t="s">
        <v>20</v>
      </c>
      <c r="K632" s="1">
        <v>1</v>
      </c>
      <c r="L632" s="1">
        <v>100</v>
      </c>
    </row>
    <row r="633" spans="1:12" ht="13">
      <c r="A633" s="1" t="s">
        <v>200</v>
      </c>
      <c r="B633" s="1" t="b">
        <v>0</v>
      </c>
      <c r="C633" s="1" t="s">
        <v>364</v>
      </c>
      <c r="D633" s="1" t="s">
        <v>297</v>
      </c>
      <c r="E633" s="1" t="s">
        <v>298</v>
      </c>
      <c r="F633" s="1" t="s">
        <v>198</v>
      </c>
      <c r="G633" s="1" t="s">
        <v>193</v>
      </c>
      <c r="I633" s="1" t="s">
        <v>389</v>
      </c>
      <c r="J633" s="1" t="s">
        <v>20</v>
      </c>
      <c r="K633" s="1">
        <v>1</v>
      </c>
      <c r="L633" s="1">
        <v>100</v>
      </c>
    </row>
    <row r="634" spans="1:12" ht="13">
      <c r="A634" s="1" t="s">
        <v>201</v>
      </c>
      <c r="B634" s="1" t="b">
        <v>0</v>
      </c>
      <c r="C634" s="1" t="s">
        <v>364</v>
      </c>
      <c r="D634" s="1" t="s">
        <v>297</v>
      </c>
      <c r="E634" s="1" t="s">
        <v>298</v>
      </c>
      <c r="F634" s="1" t="s">
        <v>198</v>
      </c>
      <c r="G634" s="1" t="s">
        <v>193</v>
      </c>
      <c r="I634" s="1" t="s">
        <v>389</v>
      </c>
      <c r="J634" s="1" t="s">
        <v>20</v>
      </c>
      <c r="K634" s="1">
        <v>1</v>
      </c>
      <c r="L634" s="1">
        <v>100</v>
      </c>
    </row>
    <row r="635" spans="1:12" ht="13">
      <c r="A635" s="1" t="s">
        <v>202</v>
      </c>
      <c r="B635" s="1" t="b">
        <v>0</v>
      </c>
      <c r="C635" s="1" t="s">
        <v>365</v>
      </c>
      <c r="D635" s="1" t="s">
        <v>297</v>
      </c>
      <c r="E635" s="1" t="s">
        <v>298</v>
      </c>
      <c r="F635" s="1" t="s">
        <v>198</v>
      </c>
      <c r="G635" s="1" t="s">
        <v>193</v>
      </c>
      <c r="I635" s="1" t="s">
        <v>389</v>
      </c>
      <c r="J635" s="1" t="s">
        <v>20</v>
      </c>
      <c r="K635" s="1">
        <v>1</v>
      </c>
      <c r="L635" s="1">
        <v>100</v>
      </c>
    </row>
    <row r="636" spans="1:12" ht="13">
      <c r="A636" s="1" t="s">
        <v>203</v>
      </c>
      <c r="B636" s="1" t="b">
        <v>0</v>
      </c>
      <c r="C636" s="1" t="s">
        <v>365</v>
      </c>
      <c r="D636" s="1" t="s">
        <v>297</v>
      </c>
      <c r="E636" s="1" t="s">
        <v>298</v>
      </c>
      <c r="F636" s="1" t="s">
        <v>198</v>
      </c>
      <c r="G636" s="1" t="s">
        <v>193</v>
      </c>
      <c r="I636" s="1" t="s">
        <v>389</v>
      </c>
      <c r="J636" s="1" t="s">
        <v>20</v>
      </c>
      <c r="K636" s="1">
        <v>1</v>
      </c>
      <c r="L636" s="1">
        <v>100</v>
      </c>
    </row>
    <row r="637" spans="1:12" ht="13">
      <c r="A637" s="1" t="s">
        <v>204</v>
      </c>
      <c r="B637" s="1" t="b">
        <v>0</v>
      </c>
      <c r="C637" s="1" t="s">
        <v>365</v>
      </c>
      <c r="D637" s="1" t="s">
        <v>297</v>
      </c>
      <c r="E637" s="1" t="s">
        <v>298</v>
      </c>
      <c r="F637" s="1" t="s">
        <v>198</v>
      </c>
      <c r="G637" s="1" t="s">
        <v>193</v>
      </c>
      <c r="I637" s="1" t="s">
        <v>389</v>
      </c>
      <c r="J637" s="1" t="s">
        <v>20</v>
      </c>
      <c r="K637" s="1">
        <v>1</v>
      </c>
      <c r="L637" s="1">
        <v>100</v>
      </c>
    </row>
    <row r="638" spans="1:12" ht="13">
      <c r="A638" s="1" t="s">
        <v>205</v>
      </c>
      <c r="B638" s="1" t="b">
        <v>0</v>
      </c>
      <c r="C638" s="1" t="s">
        <v>366</v>
      </c>
      <c r="D638" s="1" t="s">
        <v>297</v>
      </c>
      <c r="E638" s="1" t="s">
        <v>298</v>
      </c>
      <c r="F638" s="1" t="s">
        <v>198</v>
      </c>
      <c r="G638" s="1" t="s">
        <v>193</v>
      </c>
      <c r="I638" s="1" t="s">
        <v>389</v>
      </c>
      <c r="J638" s="1" t="s">
        <v>20</v>
      </c>
      <c r="K638" s="1">
        <v>1</v>
      </c>
      <c r="L638" s="1">
        <v>100</v>
      </c>
    </row>
    <row r="639" spans="1:12" ht="13">
      <c r="A639" s="1" t="s">
        <v>206</v>
      </c>
      <c r="B639" s="1" t="b">
        <v>0</v>
      </c>
      <c r="C639" s="1" t="s">
        <v>366</v>
      </c>
      <c r="D639" s="1" t="s">
        <v>297</v>
      </c>
      <c r="E639" s="1" t="s">
        <v>298</v>
      </c>
      <c r="F639" s="1" t="s">
        <v>198</v>
      </c>
      <c r="G639" s="1" t="s">
        <v>193</v>
      </c>
      <c r="I639" s="1" t="s">
        <v>389</v>
      </c>
      <c r="J639" s="1" t="s">
        <v>20</v>
      </c>
      <c r="K639" s="1">
        <v>1</v>
      </c>
      <c r="L639" s="1">
        <v>100</v>
      </c>
    </row>
    <row r="640" spans="1:12" ht="13">
      <c r="A640" s="1" t="s">
        <v>207</v>
      </c>
      <c r="B640" s="1" t="b">
        <v>0</v>
      </c>
      <c r="C640" s="1" t="s">
        <v>366</v>
      </c>
      <c r="D640" s="1" t="s">
        <v>297</v>
      </c>
      <c r="E640" s="1" t="s">
        <v>298</v>
      </c>
      <c r="F640" s="1" t="s">
        <v>198</v>
      </c>
      <c r="G640" s="1" t="s">
        <v>193</v>
      </c>
      <c r="I640" s="1" t="s">
        <v>389</v>
      </c>
      <c r="J640" s="1" t="s">
        <v>20</v>
      </c>
      <c r="K640" s="1">
        <v>1</v>
      </c>
      <c r="L640" s="1">
        <v>100</v>
      </c>
    </row>
    <row r="641" spans="1:12" ht="13">
      <c r="A641" s="1" t="s">
        <v>208</v>
      </c>
      <c r="B641" s="1" t="b">
        <v>0</v>
      </c>
      <c r="C641" s="1">
        <v>5</v>
      </c>
      <c r="D641" s="1" t="s">
        <v>297</v>
      </c>
      <c r="E641" s="1" t="s">
        <v>298</v>
      </c>
      <c r="F641" s="1" t="s">
        <v>209</v>
      </c>
      <c r="G641" s="1">
        <v>34.881477521551901</v>
      </c>
      <c r="H641" s="1">
        <v>5</v>
      </c>
      <c r="I641" s="1" t="s">
        <v>389</v>
      </c>
      <c r="K641" s="1">
        <v>1</v>
      </c>
      <c r="L641" s="1">
        <v>100</v>
      </c>
    </row>
    <row r="642" spans="1:12" ht="13">
      <c r="A642" s="1" t="s">
        <v>210</v>
      </c>
      <c r="B642" s="1" t="b">
        <v>0</v>
      </c>
      <c r="C642" s="1">
        <v>5</v>
      </c>
      <c r="D642" s="1" t="s">
        <v>297</v>
      </c>
      <c r="E642" s="1" t="s">
        <v>298</v>
      </c>
      <c r="F642" s="1" t="s">
        <v>209</v>
      </c>
      <c r="G642" s="1">
        <v>36.061815979537101</v>
      </c>
      <c r="H642" s="1">
        <v>5</v>
      </c>
      <c r="I642" s="1" t="s">
        <v>389</v>
      </c>
      <c r="K642" s="1">
        <v>1</v>
      </c>
      <c r="L642" s="1">
        <v>100</v>
      </c>
    </row>
    <row r="643" spans="1:12" ht="13">
      <c r="A643" s="1" t="s">
        <v>211</v>
      </c>
      <c r="B643" s="1" t="b">
        <v>0</v>
      </c>
      <c r="C643" s="1">
        <v>5</v>
      </c>
      <c r="D643" s="1" t="s">
        <v>297</v>
      </c>
      <c r="E643" s="1" t="s">
        <v>298</v>
      </c>
      <c r="F643" s="1" t="s">
        <v>209</v>
      </c>
      <c r="G643" s="1">
        <v>35.921791345580402</v>
      </c>
      <c r="H643" s="1">
        <v>5</v>
      </c>
      <c r="I643" s="1" t="s">
        <v>389</v>
      </c>
      <c r="K643" s="1">
        <v>1</v>
      </c>
      <c r="L643" s="1">
        <v>100</v>
      </c>
    </row>
    <row r="644" spans="1:12" ht="13">
      <c r="A644" s="1" t="s">
        <v>212</v>
      </c>
      <c r="B644" s="1" t="b">
        <v>0</v>
      </c>
      <c r="C644" s="1" t="s">
        <v>367</v>
      </c>
      <c r="D644" s="1" t="s">
        <v>297</v>
      </c>
      <c r="E644" s="1" t="s">
        <v>298</v>
      </c>
      <c r="F644" s="1" t="s">
        <v>198</v>
      </c>
      <c r="G644" s="1" t="s">
        <v>193</v>
      </c>
      <c r="I644" s="1" t="s">
        <v>389</v>
      </c>
      <c r="J644" s="1" t="s">
        <v>20</v>
      </c>
      <c r="K644" s="1">
        <v>1</v>
      </c>
      <c r="L644" s="1">
        <v>100</v>
      </c>
    </row>
    <row r="645" spans="1:12" ht="13">
      <c r="A645" s="1" t="s">
        <v>213</v>
      </c>
      <c r="B645" s="1" t="b">
        <v>0</v>
      </c>
      <c r="C645" s="1" t="s">
        <v>367</v>
      </c>
      <c r="D645" s="1" t="s">
        <v>297</v>
      </c>
      <c r="E645" s="1" t="s">
        <v>298</v>
      </c>
      <c r="F645" s="1" t="s">
        <v>198</v>
      </c>
      <c r="G645" s="1" t="s">
        <v>193</v>
      </c>
      <c r="I645" s="1" t="s">
        <v>389</v>
      </c>
      <c r="J645" s="1" t="s">
        <v>20</v>
      </c>
      <c r="K645" s="1">
        <v>1</v>
      </c>
      <c r="L645" s="1">
        <v>100</v>
      </c>
    </row>
    <row r="646" spans="1:12" ht="13">
      <c r="A646" s="1" t="s">
        <v>214</v>
      </c>
      <c r="B646" s="1" t="b">
        <v>0</v>
      </c>
      <c r="C646" s="1" t="s">
        <v>367</v>
      </c>
      <c r="D646" s="1" t="s">
        <v>297</v>
      </c>
      <c r="E646" s="1" t="s">
        <v>298</v>
      </c>
      <c r="F646" s="1" t="s">
        <v>198</v>
      </c>
      <c r="G646" s="1" t="s">
        <v>193</v>
      </c>
      <c r="I646" s="1" t="s">
        <v>389</v>
      </c>
      <c r="J646" s="1" t="s">
        <v>20</v>
      </c>
      <c r="K646" s="1">
        <v>1</v>
      </c>
      <c r="L646" s="1">
        <v>100</v>
      </c>
    </row>
    <row r="647" spans="1:12" ht="13">
      <c r="A647" s="1" t="s">
        <v>215</v>
      </c>
      <c r="B647" s="1" t="b">
        <v>0</v>
      </c>
      <c r="C647" s="1" t="s">
        <v>368</v>
      </c>
      <c r="D647" s="1" t="s">
        <v>297</v>
      </c>
      <c r="E647" s="1" t="s">
        <v>298</v>
      </c>
      <c r="F647" s="1" t="s">
        <v>198</v>
      </c>
      <c r="G647" s="1" t="s">
        <v>193</v>
      </c>
      <c r="I647" s="1" t="s">
        <v>389</v>
      </c>
      <c r="J647" s="1" t="s">
        <v>20</v>
      </c>
      <c r="K647" s="1">
        <v>1</v>
      </c>
      <c r="L647" s="1">
        <v>100</v>
      </c>
    </row>
    <row r="648" spans="1:12" ht="13">
      <c r="A648" s="1" t="s">
        <v>216</v>
      </c>
      <c r="B648" s="1" t="b">
        <v>0</v>
      </c>
      <c r="C648" s="1" t="s">
        <v>368</v>
      </c>
      <c r="D648" s="1" t="s">
        <v>297</v>
      </c>
      <c r="E648" s="1" t="s">
        <v>298</v>
      </c>
      <c r="F648" s="1" t="s">
        <v>198</v>
      </c>
      <c r="G648" s="1" t="s">
        <v>193</v>
      </c>
      <c r="I648" s="1" t="s">
        <v>389</v>
      </c>
      <c r="J648" s="1" t="s">
        <v>20</v>
      </c>
      <c r="K648" s="1">
        <v>1</v>
      </c>
      <c r="L648" s="1">
        <v>100</v>
      </c>
    </row>
    <row r="649" spans="1:12" ht="13">
      <c r="A649" s="1" t="s">
        <v>217</v>
      </c>
      <c r="B649" s="1" t="b">
        <v>0</v>
      </c>
      <c r="C649" s="1" t="s">
        <v>368</v>
      </c>
      <c r="D649" s="1" t="s">
        <v>297</v>
      </c>
      <c r="E649" s="1" t="s">
        <v>298</v>
      </c>
      <c r="F649" s="1" t="s">
        <v>198</v>
      </c>
      <c r="G649" s="1" t="s">
        <v>193</v>
      </c>
      <c r="I649" s="1" t="s">
        <v>389</v>
      </c>
      <c r="J649" s="1" t="s">
        <v>20</v>
      </c>
      <c r="K649" s="1">
        <v>1</v>
      </c>
      <c r="L649" s="1">
        <v>100</v>
      </c>
    </row>
    <row r="650" spans="1:12" ht="13">
      <c r="A650" s="1" t="s">
        <v>218</v>
      </c>
      <c r="B650" s="1" t="b">
        <v>0</v>
      </c>
      <c r="C650" s="1" t="s">
        <v>369</v>
      </c>
      <c r="D650" s="1" t="s">
        <v>297</v>
      </c>
      <c r="E650" s="1" t="s">
        <v>298</v>
      </c>
      <c r="F650" s="1" t="s">
        <v>198</v>
      </c>
      <c r="G650" s="1" t="s">
        <v>193</v>
      </c>
      <c r="I650" s="1" t="s">
        <v>389</v>
      </c>
      <c r="J650" s="1" t="s">
        <v>20</v>
      </c>
      <c r="K650" s="1">
        <v>1</v>
      </c>
      <c r="L650" s="1">
        <v>100</v>
      </c>
    </row>
    <row r="651" spans="1:12" ht="13">
      <c r="A651" s="1" t="s">
        <v>219</v>
      </c>
      <c r="B651" s="1" t="b">
        <v>0</v>
      </c>
      <c r="C651" s="1" t="s">
        <v>369</v>
      </c>
      <c r="D651" s="1" t="s">
        <v>297</v>
      </c>
      <c r="E651" s="1" t="s">
        <v>298</v>
      </c>
      <c r="F651" s="1" t="s">
        <v>198</v>
      </c>
      <c r="G651" s="1" t="s">
        <v>193</v>
      </c>
      <c r="I651" s="1" t="s">
        <v>389</v>
      </c>
      <c r="J651" s="1" t="s">
        <v>20</v>
      </c>
      <c r="K651" s="1">
        <v>1</v>
      </c>
      <c r="L651" s="1">
        <v>100</v>
      </c>
    </row>
    <row r="652" spans="1:12" ht="13">
      <c r="A652" s="1" t="s">
        <v>220</v>
      </c>
      <c r="B652" s="1" t="b">
        <v>0</v>
      </c>
      <c r="C652" s="1" t="s">
        <v>369</v>
      </c>
      <c r="D652" s="1" t="s">
        <v>297</v>
      </c>
      <c r="E652" s="1" t="s">
        <v>298</v>
      </c>
      <c r="F652" s="1" t="s">
        <v>198</v>
      </c>
      <c r="G652" s="1" t="s">
        <v>193</v>
      </c>
      <c r="I652" s="1" t="s">
        <v>389</v>
      </c>
      <c r="J652" s="1" t="s">
        <v>20</v>
      </c>
      <c r="K652" s="1">
        <v>1</v>
      </c>
      <c r="L652" s="1">
        <v>100</v>
      </c>
    </row>
    <row r="653" spans="1:12" ht="13">
      <c r="A653" s="1" t="s">
        <v>221</v>
      </c>
      <c r="B653" s="1" t="b">
        <v>0</v>
      </c>
      <c r="C653" s="1">
        <v>10</v>
      </c>
      <c r="D653" s="1" t="s">
        <v>297</v>
      </c>
      <c r="E653" s="1" t="s">
        <v>298</v>
      </c>
      <c r="F653" s="1" t="s">
        <v>209</v>
      </c>
      <c r="G653" s="1">
        <v>35.513110658164003</v>
      </c>
      <c r="H653" s="1">
        <v>10</v>
      </c>
      <c r="I653" s="1" t="s">
        <v>389</v>
      </c>
      <c r="K653" s="1">
        <v>1</v>
      </c>
      <c r="L653" s="1">
        <v>100</v>
      </c>
    </row>
    <row r="654" spans="1:12" ht="13">
      <c r="A654" s="1" t="s">
        <v>222</v>
      </c>
      <c r="B654" s="1" t="b">
        <v>0</v>
      </c>
      <c r="C654" s="1">
        <v>10</v>
      </c>
      <c r="D654" s="1" t="s">
        <v>297</v>
      </c>
      <c r="E654" s="1" t="s">
        <v>298</v>
      </c>
      <c r="F654" s="1" t="s">
        <v>209</v>
      </c>
      <c r="G654" s="1">
        <v>34.101818813080399</v>
      </c>
      <c r="H654" s="1">
        <v>10</v>
      </c>
      <c r="I654" s="1" t="s">
        <v>389</v>
      </c>
      <c r="K654" s="1">
        <v>1</v>
      </c>
      <c r="L654" s="1">
        <v>100</v>
      </c>
    </row>
    <row r="655" spans="1:12" ht="13">
      <c r="A655" s="1" t="s">
        <v>223</v>
      </c>
      <c r="B655" s="1" t="b">
        <v>0</v>
      </c>
      <c r="C655" s="1">
        <v>10</v>
      </c>
      <c r="D655" s="1" t="s">
        <v>297</v>
      </c>
      <c r="E655" s="1" t="s">
        <v>298</v>
      </c>
      <c r="F655" s="1" t="s">
        <v>209</v>
      </c>
      <c r="G655" s="1">
        <v>34.467289083024397</v>
      </c>
      <c r="H655" s="1">
        <v>10</v>
      </c>
      <c r="I655" s="1" t="s">
        <v>389</v>
      </c>
      <c r="K655" s="1">
        <v>1</v>
      </c>
      <c r="L655" s="1">
        <v>100</v>
      </c>
    </row>
    <row r="656" spans="1:12" ht="13">
      <c r="A656" s="1" t="s">
        <v>224</v>
      </c>
      <c r="B656" s="1" t="b">
        <v>0</v>
      </c>
      <c r="C656" s="1" t="s">
        <v>370</v>
      </c>
      <c r="D656" s="1" t="s">
        <v>297</v>
      </c>
      <c r="E656" s="1" t="s">
        <v>298</v>
      </c>
      <c r="F656" s="1" t="s">
        <v>198</v>
      </c>
      <c r="G656" s="1" t="s">
        <v>193</v>
      </c>
      <c r="I656" s="1" t="s">
        <v>389</v>
      </c>
      <c r="J656" s="1" t="s">
        <v>20</v>
      </c>
      <c r="K656" s="1">
        <v>1</v>
      </c>
      <c r="L656" s="1">
        <v>100</v>
      </c>
    </row>
    <row r="657" spans="1:12" ht="13">
      <c r="A657" s="1" t="s">
        <v>225</v>
      </c>
      <c r="B657" s="1" t="b">
        <v>0</v>
      </c>
      <c r="C657" s="1" t="s">
        <v>370</v>
      </c>
      <c r="D657" s="1" t="s">
        <v>297</v>
      </c>
      <c r="E657" s="1" t="s">
        <v>298</v>
      </c>
      <c r="F657" s="1" t="s">
        <v>198</v>
      </c>
      <c r="G657" s="1" t="s">
        <v>193</v>
      </c>
      <c r="I657" s="1" t="s">
        <v>389</v>
      </c>
      <c r="J657" s="1" t="s">
        <v>20</v>
      </c>
      <c r="K657" s="1">
        <v>1</v>
      </c>
      <c r="L657" s="1">
        <v>100</v>
      </c>
    </row>
    <row r="658" spans="1:12" ht="13">
      <c r="A658" s="1" t="s">
        <v>226</v>
      </c>
      <c r="B658" s="1" t="b">
        <v>0</v>
      </c>
      <c r="C658" s="1" t="s">
        <v>370</v>
      </c>
      <c r="D658" s="1" t="s">
        <v>297</v>
      </c>
      <c r="E658" s="1" t="s">
        <v>298</v>
      </c>
      <c r="F658" s="1" t="s">
        <v>198</v>
      </c>
      <c r="G658" s="1" t="s">
        <v>193</v>
      </c>
      <c r="I658" s="1" t="s">
        <v>389</v>
      </c>
      <c r="J658" s="1" t="s">
        <v>20</v>
      </c>
      <c r="K658" s="1">
        <v>1</v>
      </c>
      <c r="L658" s="1">
        <v>100</v>
      </c>
    </row>
    <row r="659" spans="1:12" ht="13">
      <c r="A659" s="1" t="s">
        <v>227</v>
      </c>
      <c r="B659" s="1" t="b">
        <v>0</v>
      </c>
      <c r="C659" s="1" t="s">
        <v>371</v>
      </c>
      <c r="D659" s="1" t="s">
        <v>297</v>
      </c>
      <c r="E659" s="1" t="s">
        <v>298</v>
      </c>
      <c r="F659" s="1" t="s">
        <v>198</v>
      </c>
      <c r="G659" s="1" t="s">
        <v>193</v>
      </c>
      <c r="I659" s="1" t="s">
        <v>389</v>
      </c>
      <c r="J659" s="1" t="s">
        <v>20</v>
      </c>
      <c r="K659" s="1">
        <v>1</v>
      </c>
      <c r="L659" s="1">
        <v>100</v>
      </c>
    </row>
    <row r="660" spans="1:12" ht="13">
      <c r="A660" s="1" t="s">
        <v>228</v>
      </c>
      <c r="B660" s="1" t="b">
        <v>0</v>
      </c>
      <c r="C660" s="1" t="s">
        <v>371</v>
      </c>
      <c r="D660" s="1" t="s">
        <v>297</v>
      </c>
      <c r="E660" s="1" t="s">
        <v>298</v>
      </c>
      <c r="F660" s="1" t="s">
        <v>198</v>
      </c>
      <c r="G660" s="1" t="s">
        <v>193</v>
      </c>
      <c r="I660" s="1" t="s">
        <v>389</v>
      </c>
      <c r="J660" s="1" t="s">
        <v>20</v>
      </c>
      <c r="K660" s="1">
        <v>1</v>
      </c>
      <c r="L660" s="1">
        <v>100</v>
      </c>
    </row>
    <row r="661" spans="1:12" ht="13">
      <c r="A661" s="1" t="s">
        <v>229</v>
      </c>
      <c r="B661" s="1" t="b">
        <v>0</v>
      </c>
      <c r="C661" s="1" t="s">
        <v>371</v>
      </c>
      <c r="D661" s="1" t="s">
        <v>297</v>
      </c>
      <c r="E661" s="1" t="s">
        <v>298</v>
      </c>
      <c r="F661" s="1" t="s">
        <v>198</v>
      </c>
      <c r="G661" s="1" t="s">
        <v>193</v>
      </c>
      <c r="I661" s="1" t="s">
        <v>389</v>
      </c>
      <c r="J661" s="1" t="s">
        <v>20</v>
      </c>
      <c r="K661" s="1">
        <v>1</v>
      </c>
      <c r="L661" s="1">
        <v>100</v>
      </c>
    </row>
    <row r="662" spans="1:12" ht="13">
      <c r="A662" s="1" t="s">
        <v>230</v>
      </c>
      <c r="B662" s="1" t="b">
        <v>0</v>
      </c>
      <c r="C662" s="1" t="s">
        <v>372</v>
      </c>
      <c r="D662" s="1" t="s">
        <v>297</v>
      </c>
      <c r="E662" s="1" t="s">
        <v>298</v>
      </c>
      <c r="F662" s="1" t="s">
        <v>198</v>
      </c>
      <c r="G662" s="1" t="s">
        <v>193</v>
      </c>
      <c r="I662" s="1" t="s">
        <v>389</v>
      </c>
      <c r="J662" s="1" t="s">
        <v>20</v>
      </c>
      <c r="K662" s="1">
        <v>1</v>
      </c>
      <c r="L662" s="1">
        <v>100</v>
      </c>
    </row>
    <row r="663" spans="1:12" ht="13">
      <c r="A663" s="1" t="s">
        <v>231</v>
      </c>
      <c r="B663" s="1" t="b">
        <v>0</v>
      </c>
      <c r="C663" s="1" t="s">
        <v>372</v>
      </c>
      <c r="D663" s="1" t="s">
        <v>297</v>
      </c>
      <c r="E663" s="1" t="s">
        <v>298</v>
      </c>
      <c r="F663" s="1" t="s">
        <v>198</v>
      </c>
      <c r="G663" s="1" t="s">
        <v>193</v>
      </c>
      <c r="I663" s="1" t="s">
        <v>389</v>
      </c>
      <c r="J663" s="1" t="s">
        <v>20</v>
      </c>
      <c r="K663" s="1">
        <v>1</v>
      </c>
      <c r="L663" s="1">
        <v>100</v>
      </c>
    </row>
    <row r="664" spans="1:12" ht="13">
      <c r="A664" s="1" t="s">
        <v>232</v>
      </c>
      <c r="B664" s="1" t="b">
        <v>0</v>
      </c>
      <c r="C664" s="1" t="s">
        <v>372</v>
      </c>
      <c r="D664" s="1" t="s">
        <v>297</v>
      </c>
      <c r="E664" s="1" t="s">
        <v>298</v>
      </c>
      <c r="F664" s="1" t="s">
        <v>198</v>
      </c>
      <c r="G664" s="1" t="s">
        <v>193</v>
      </c>
      <c r="I664" s="1" t="s">
        <v>389</v>
      </c>
      <c r="J664" s="1" t="s">
        <v>20</v>
      </c>
      <c r="K664" s="1">
        <v>1</v>
      </c>
      <c r="L664" s="1">
        <v>100</v>
      </c>
    </row>
    <row r="665" spans="1:12" ht="13">
      <c r="A665" s="1" t="s">
        <v>233</v>
      </c>
      <c r="B665" s="1" t="b">
        <v>0</v>
      </c>
      <c r="C665" s="11">
        <v>100</v>
      </c>
      <c r="D665" s="1" t="s">
        <v>297</v>
      </c>
      <c r="E665" s="1" t="s">
        <v>298</v>
      </c>
      <c r="F665" s="1" t="s">
        <v>209</v>
      </c>
      <c r="G665" s="1">
        <v>30.011838216221399</v>
      </c>
      <c r="H665" s="1">
        <v>100</v>
      </c>
      <c r="I665" s="1" t="s">
        <v>389</v>
      </c>
      <c r="K665" s="1">
        <v>1</v>
      </c>
      <c r="L665" s="1">
        <v>100</v>
      </c>
    </row>
    <row r="666" spans="1:12" ht="13">
      <c r="A666" s="1" t="s">
        <v>234</v>
      </c>
      <c r="B666" s="1" t="b">
        <v>0</v>
      </c>
      <c r="C666" s="11">
        <v>100</v>
      </c>
      <c r="D666" s="1" t="s">
        <v>297</v>
      </c>
      <c r="E666" s="1" t="s">
        <v>298</v>
      </c>
      <c r="F666" s="1" t="s">
        <v>209</v>
      </c>
      <c r="G666" s="1">
        <v>30.3090289920939</v>
      </c>
      <c r="H666" s="1">
        <v>100</v>
      </c>
      <c r="I666" s="1" t="s">
        <v>389</v>
      </c>
      <c r="K666" s="1">
        <v>1</v>
      </c>
      <c r="L666" s="1">
        <v>100</v>
      </c>
    </row>
    <row r="667" spans="1:12" ht="13">
      <c r="A667" s="1" t="s">
        <v>235</v>
      </c>
      <c r="B667" s="1" t="b">
        <v>0</v>
      </c>
      <c r="C667" s="11">
        <v>100</v>
      </c>
      <c r="D667" s="1" t="s">
        <v>297</v>
      </c>
      <c r="E667" s="1" t="s">
        <v>298</v>
      </c>
      <c r="F667" s="1" t="s">
        <v>209</v>
      </c>
      <c r="G667" s="1">
        <v>31.097480577570899</v>
      </c>
      <c r="H667" s="1">
        <v>100</v>
      </c>
      <c r="I667" s="1" t="s">
        <v>389</v>
      </c>
      <c r="K667" s="1">
        <v>1</v>
      </c>
      <c r="L667" s="1">
        <v>100</v>
      </c>
    </row>
    <row r="668" spans="1:12" ht="13">
      <c r="A668" s="1" t="s">
        <v>236</v>
      </c>
      <c r="B668" s="1" t="b">
        <v>0</v>
      </c>
      <c r="C668" s="1" t="s">
        <v>373</v>
      </c>
      <c r="D668" s="1" t="s">
        <v>297</v>
      </c>
      <c r="E668" s="1" t="s">
        <v>298</v>
      </c>
      <c r="F668" s="1" t="s">
        <v>198</v>
      </c>
      <c r="G668" s="1" t="s">
        <v>193</v>
      </c>
      <c r="I668" s="1" t="s">
        <v>389</v>
      </c>
      <c r="J668" s="1" t="s">
        <v>20</v>
      </c>
      <c r="K668" s="1">
        <v>1</v>
      </c>
      <c r="L668" s="1">
        <v>100</v>
      </c>
    </row>
    <row r="669" spans="1:12" ht="13">
      <c r="A669" s="1" t="s">
        <v>237</v>
      </c>
      <c r="B669" s="1" t="b">
        <v>0</v>
      </c>
      <c r="C669" s="1" t="s">
        <v>373</v>
      </c>
      <c r="D669" s="1" t="s">
        <v>297</v>
      </c>
      <c r="E669" s="1" t="s">
        <v>298</v>
      </c>
      <c r="F669" s="1" t="s">
        <v>198</v>
      </c>
      <c r="G669" s="1" t="s">
        <v>193</v>
      </c>
      <c r="I669" s="1" t="s">
        <v>389</v>
      </c>
      <c r="J669" s="1" t="s">
        <v>20</v>
      </c>
      <c r="K669" s="1">
        <v>1</v>
      </c>
      <c r="L669" s="1">
        <v>100</v>
      </c>
    </row>
    <row r="670" spans="1:12" ht="13">
      <c r="A670" s="1" t="s">
        <v>238</v>
      </c>
      <c r="B670" s="1" t="b">
        <v>0</v>
      </c>
      <c r="C670" s="1" t="s">
        <v>373</v>
      </c>
      <c r="D670" s="1" t="s">
        <v>297</v>
      </c>
      <c r="E670" s="1" t="s">
        <v>298</v>
      </c>
      <c r="F670" s="1" t="s">
        <v>198</v>
      </c>
      <c r="G670" s="1" t="s">
        <v>193</v>
      </c>
      <c r="I670" s="1" t="s">
        <v>389</v>
      </c>
      <c r="J670" s="1" t="s">
        <v>20</v>
      </c>
      <c r="K670" s="1">
        <v>1</v>
      </c>
      <c r="L670" s="1">
        <v>100</v>
      </c>
    </row>
    <row r="671" spans="1:12" ht="13">
      <c r="A671" s="1" t="s">
        <v>239</v>
      </c>
      <c r="B671" s="1" t="b">
        <v>0</v>
      </c>
      <c r="C671" s="1" t="s">
        <v>374</v>
      </c>
      <c r="D671" s="1" t="s">
        <v>297</v>
      </c>
      <c r="E671" s="1" t="s">
        <v>298</v>
      </c>
      <c r="F671" s="1" t="s">
        <v>198</v>
      </c>
      <c r="G671" s="1" t="s">
        <v>193</v>
      </c>
      <c r="I671" s="1" t="s">
        <v>389</v>
      </c>
      <c r="J671" s="1" t="s">
        <v>20</v>
      </c>
      <c r="K671" s="1">
        <v>1</v>
      </c>
      <c r="L671" s="1">
        <v>100</v>
      </c>
    </row>
    <row r="672" spans="1:12" ht="13">
      <c r="A672" s="1" t="s">
        <v>240</v>
      </c>
      <c r="B672" s="1" t="b">
        <v>0</v>
      </c>
      <c r="C672" s="1" t="s">
        <v>374</v>
      </c>
      <c r="D672" s="1" t="s">
        <v>297</v>
      </c>
      <c r="E672" s="1" t="s">
        <v>298</v>
      </c>
      <c r="F672" s="1" t="s">
        <v>198</v>
      </c>
      <c r="G672" s="1" t="s">
        <v>193</v>
      </c>
      <c r="I672" s="1" t="s">
        <v>389</v>
      </c>
      <c r="J672" s="1" t="s">
        <v>20</v>
      </c>
      <c r="K672" s="1">
        <v>1</v>
      </c>
      <c r="L672" s="1">
        <v>100</v>
      </c>
    </row>
    <row r="673" spans="1:12" ht="13">
      <c r="A673" s="1" t="s">
        <v>241</v>
      </c>
      <c r="B673" s="1" t="b">
        <v>0</v>
      </c>
      <c r="C673" s="1" t="s">
        <v>374</v>
      </c>
      <c r="D673" s="1" t="s">
        <v>297</v>
      </c>
      <c r="E673" s="1" t="s">
        <v>298</v>
      </c>
      <c r="F673" s="1" t="s">
        <v>198</v>
      </c>
      <c r="G673" s="1" t="s">
        <v>193</v>
      </c>
      <c r="I673" s="1" t="s">
        <v>389</v>
      </c>
      <c r="J673" s="1" t="s">
        <v>20</v>
      </c>
      <c r="K673" s="1">
        <v>1</v>
      </c>
      <c r="L673" s="1">
        <v>100</v>
      </c>
    </row>
    <row r="674" spans="1:12" ht="13">
      <c r="A674" s="1" t="s">
        <v>242</v>
      </c>
      <c r="B674" s="1" t="b">
        <v>0</v>
      </c>
      <c r="C674" s="1" t="s">
        <v>375</v>
      </c>
      <c r="D674" s="1" t="s">
        <v>297</v>
      </c>
      <c r="E674" s="1" t="s">
        <v>298</v>
      </c>
      <c r="F674" s="1" t="s">
        <v>198</v>
      </c>
      <c r="G674" s="1" t="s">
        <v>193</v>
      </c>
      <c r="I674" s="1" t="s">
        <v>389</v>
      </c>
      <c r="J674" s="1" t="s">
        <v>20</v>
      </c>
      <c r="K674" s="1">
        <v>1</v>
      </c>
      <c r="L674" s="1">
        <v>100</v>
      </c>
    </row>
    <row r="675" spans="1:12" ht="13">
      <c r="A675" s="1" t="s">
        <v>243</v>
      </c>
      <c r="B675" s="1" t="b">
        <v>0</v>
      </c>
      <c r="C675" s="1" t="s">
        <v>375</v>
      </c>
      <c r="D675" s="1" t="s">
        <v>297</v>
      </c>
      <c r="E675" s="1" t="s">
        <v>298</v>
      </c>
      <c r="F675" s="1" t="s">
        <v>198</v>
      </c>
      <c r="G675" s="1" t="s">
        <v>193</v>
      </c>
      <c r="I675" s="1" t="s">
        <v>389</v>
      </c>
      <c r="J675" s="1" t="s">
        <v>20</v>
      </c>
      <c r="K675" s="1">
        <v>1</v>
      </c>
      <c r="L675" s="1">
        <v>100</v>
      </c>
    </row>
    <row r="676" spans="1:12" ht="13">
      <c r="A676" s="1" t="s">
        <v>244</v>
      </c>
      <c r="B676" s="1" t="b">
        <v>0</v>
      </c>
      <c r="C676" s="1" t="s">
        <v>375</v>
      </c>
      <c r="D676" s="1" t="s">
        <v>297</v>
      </c>
      <c r="E676" s="1" t="s">
        <v>298</v>
      </c>
      <c r="F676" s="1" t="s">
        <v>198</v>
      </c>
      <c r="G676" s="1" t="s">
        <v>193</v>
      </c>
      <c r="I676" s="1" t="s">
        <v>389</v>
      </c>
      <c r="J676" s="1" t="s">
        <v>20</v>
      </c>
      <c r="K676" s="1">
        <v>1</v>
      </c>
      <c r="L676" s="1">
        <v>100</v>
      </c>
    </row>
    <row r="677" spans="1:12" ht="13">
      <c r="A677" s="1" t="s">
        <v>245</v>
      </c>
      <c r="B677" s="1" t="b">
        <v>0</v>
      </c>
      <c r="C677" s="11">
        <v>1000</v>
      </c>
      <c r="D677" s="1" t="s">
        <v>297</v>
      </c>
      <c r="E677" s="1" t="s">
        <v>298</v>
      </c>
      <c r="F677" s="1" t="s">
        <v>209</v>
      </c>
      <c r="G677" s="1">
        <v>26.773109194916501</v>
      </c>
      <c r="H677" s="1">
        <v>1000</v>
      </c>
      <c r="I677" s="1" t="s">
        <v>389</v>
      </c>
      <c r="K677" s="1">
        <v>1</v>
      </c>
      <c r="L677" s="1">
        <v>100</v>
      </c>
    </row>
    <row r="678" spans="1:12" ht="13">
      <c r="A678" s="1" t="s">
        <v>246</v>
      </c>
      <c r="B678" s="1" t="b">
        <v>0</v>
      </c>
      <c r="C678" s="11">
        <v>1000</v>
      </c>
      <c r="D678" s="1" t="s">
        <v>297</v>
      </c>
      <c r="E678" s="1" t="s">
        <v>298</v>
      </c>
      <c r="F678" s="1" t="s">
        <v>209</v>
      </c>
      <c r="G678" s="1">
        <v>26.819646251513099</v>
      </c>
      <c r="H678" s="1">
        <v>1000</v>
      </c>
      <c r="I678" s="1" t="s">
        <v>389</v>
      </c>
      <c r="K678" s="1">
        <v>1</v>
      </c>
      <c r="L678" s="1">
        <v>100</v>
      </c>
    </row>
    <row r="679" spans="1:12" ht="13">
      <c r="A679" s="1" t="s">
        <v>247</v>
      </c>
      <c r="B679" s="1" t="b">
        <v>0</v>
      </c>
      <c r="C679" s="11">
        <v>1000</v>
      </c>
      <c r="D679" s="1" t="s">
        <v>297</v>
      </c>
      <c r="E679" s="1" t="s">
        <v>298</v>
      </c>
      <c r="F679" s="1" t="s">
        <v>209</v>
      </c>
      <c r="G679" s="1">
        <v>26.917098691364998</v>
      </c>
      <c r="H679" s="1">
        <v>1000</v>
      </c>
      <c r="I679" s="1" t="s">
        <v>389</v>
      </c>
      <c r="K679" s="1">
        <v>1</v>
      </c>
      <c r="L679" s="1">
        <v>100</v>
      </c>
    </row>
    <row r="680" spans="1:12" ht="13">
      <c r="A680" s="1" t="s">
        <v>248</v>
      </c>
      <c r="B680" s="1" t="b">
        <v>0</v>
      </c>
      <c r="C680" s="1" t="s">
        <v>376</v>
      </c>
      <c r="D680" s="1" t="s">
        <v>297</v>
      </c>
      <c r="E680" s="1" t="s">
        <v>298</v>
      </c>
      <c r="F680" s="1" t="s">
        <v>198</v>
      </c>
      <c r="G680" s="1" t="s">
        <v>193</v>
      </c>
      <c r="I680" s="1" t="s">
        <v>389</v>
      </c>
      <c r="J680" s="1" t="s">
        <v>20</v>
      </c>
      <c r="K680" s="1">
        <v>1</v>
      </c>
      <c r="L680" s="1">
        <v>100</v>
      </c>
    </row>
    <row r="681" spans="1:12" ht="13">
      <c r="A681" s="1" t="s">
        <v>249</v>
      </c>
      <c r="B681" s="1" t="b">
        <v>0</v>
      </c>
      <c r="C681" s="1" t="s">
        <v>376</v>
      </c>
      <c r="D681" s="1" t="s">
        <v>297</v>
      </c>
      <c r="E681" s="1" t="s">
        <v>298</v>
      </c>
      <c r="F681" s="1" t="s">
        <v>198</v>
      </c>
      <c r="G681" s="1" t="s">
        <v>193</v>
      </c>
      <c r="I681" s="1" t="s">
        <v>389</v>
      </c>
      <c r="J681" s="1" t="s">
        <v>20</v>
      </c>
      <c r="K681" s="1">
        <v>1</v>
      </c>
      <c r="L681" s="1">
        <v>100</v>
      </c>
    </row>
    <row r="682" spans="1:12" ht="13">
      <c r="A682" s="1" t="s">
        <v>250</v>
      </c>
      <c r="B682" s="1" t="b">
        <v>0</v>
      </c>
      <c r="C682" s="1" t="s">
        <v>376</v>
      </c>
      <c r="D682" s="1" t="s">
        <v>297</v>
      </c>
      <c r="E682" s="1" t="s">
        <v>298</v>
      </c>
      <c r="F682" s="1" t="s">
        <v>198</v>
      </c>
      <c r="G682" s="1" t="s">
        <v>193</v>
      </c>
      <c r="I682" s="1" t="s">
        <v>389</v>
      </c>
      <c r="J682" s="1" t="s">
        <v>20</v>
      </c>
      <c r="K682" s="1">
        <v>1</v>
      </c>
      <c r="L682" s="1">
        <v>100</v>
      </c>
    </row>
    <row r="683" spans="1:12" ht="13">
      <c r="A683" s="1" t="s">
        <v>251</v>
      </c>
      <c r="B683" s="1" t="b">
        <v>0</v>
      </c>
      <c r="C683" s="1" t="s">
        <v>377</v>
      </c>
      <c r="D683" s="1" t="s">
        <v>297</v>
      </c>
      <c r="E683" s="1" t="s">
        <v>298</v>
      </c>
      <c r="F683" s="1" t="s">
        <v>198</v>
      </c>
      <c r="G683" s="1" t="s">
        <v>193</v>
      </c>
      <c r="I683" s="1" t="s">
        <v>389</v>
      </c>
      <c r="J683" s="1" t="s">
        <v>20</v>
      </c>
      <c r="K683" s="1">
        <v>1</v>
      </c>
      <c r="L683" s="1">
        <v>100</v>
      </c>
    </row>
    <row r="684" spans="1:12" ht="13">
      <c r="A684" s="1" t="s">
        <v>252</v>
      </c>
      <c r="B684" s="1" t="b">
        <v>0</v>
      </c>
      <c r="C684" s="1" t="s">
        <v>377</v>
      </c>
      <c r="D684" s="1" t="s">
        <v>297</v>
      </c>
      <c r="E684" s="1" t="s">
        <v>298</v>
      </c>
      <c r="F684" s="1" t="s">
        <v>198</v>
      </c>
      <c r="G684" s="1" t="s">
        <v>193</v>
      </c>
      <c r="I684" s="1" t="s">
        <v>389</v>
      </c>
      <c r="J684" s="1" t="s">
        <v>20</v>
      </c>
      <c r="K684" s="1">
        <v>1</v>
      </c>
      <c r="L684" s="1">
        <v>100</v>
      </c>
    </row>
    <row r="685" spans="1:12" ht="13">
      <c r="A685" s="1" t="s">
        <v>253</v>
      </c>
      <c r="B685" s="1" t="b">
        <v>0</v>
      </c>
      <c r="C685" s="1" t="s">
        <v>377</v>
      </c>
      <c r="D685" s="1" t="s">
        <v>297</v>
      </c>
      <c r="E685" s="1" t="s">
        <v>298</v>
      </c>
      <c r="F685" s="1" t="s">
        <v>198</v>
      </c>
      <c r="G685" s="1" t="s">
        <v>193</v>
      </c>
      <c r="I685" s="1" t="s">
        <v>389</v>
      </c>
      <c r="J685" s="1" t="s">
        <v>20</v>
      </c>
      <c r="K685" s="1">
        <v>1</v>
      </c>
      <c r="L685" s="1">
        <v>100</v>
      </c>
    </row>
    <row r="686" spans="1:12" ht="13">
      <c r="A686" s="1" t="s">
        <v>254</v>
      </c>
      <c r="B686" s="1" t="b">
        <v>0</v>
      </c>
      <c r="C686" s="1" t="s">
        <v>378</v>
      </c>
      <c r="D686" s="1" t="s">
        <v>297</v>
      </c>
      <c r="E686" s="1" t="s">
        <v>298</v>
      </c>
      <c r="F686" s="1" t="s">
        <v>198</v>
      </c>
      <c r="G686" s="1" t="s">
        <v>193</v>
      </c>
      <c r="I686" s="1" t="s">
        <v>389</v>
      </c>
      <c r="J686" s="1" t="s">
        <v>20</v>
      </c>
      <c r="K686" s="1">
        <v>1</v>
      </c>
      <c r="L686" s="1">
        <v>100</v>
      </c>
    </row>
    <row r="687" spans="1:12" ht="13">
      <c r="A687" s="1" t="s">
        <v>255</v>
      </c>
      <c r="B687" s="1" t="b">
        <v>0</v>
      </c>
      <c r="C687" s="1" t="s">
        <v>378</v>
      </c>
      <c r="D687" s="1" t="s">
        <v>297</v>
      </c>
      <c r="E687" s="1" t="s">
        <v>298</v>
      </c>
      <c r="F687" s="1" t="s">
        <v>198</v>
      </c>
      <c r="G687" s="1" t="s">
        <v>193</v>
      </c>
      <c r="I687" s="1" t="s">
        <v>389</v>
      </c>
      <c r="J687" s="1" t="s">
        <v>20</v>
      </c>
      <c r="K687" s="1">
        <v>1</v>
      </c>
      <c r="L687" s="1">
        <v>100</v>
      </c>
    </row>
    <row r="688" spans="1:12" ht="13">
      <c r="A688" s="1" t="s">
        <v>256</v>
      </c>
      <c r="B688" s="1" t="b">
        <v>0</v>
      </c>
      <c r="C688" s="1" t="s">
        <v>378</v>
      </c>
      <c r="D688" s="1" t="s">
        <v>297</v>
      </c>
      <c r="E688" s="1" t="s">
        <v>298</v>
      </c>
      <c r="F688" s="1" t="s">
        <v>198</v>
      </c>
      <c r="G688" s="1" t="s">
        <v>193</v>
      </c>
      <c r="I688" s="1" t="s">
        <v>389</v>
      </c>
      <c r="J688" s="1" t="s">
        <v>20</v>
      </c>
      <c r="K688" s="1">
        <v>1</v>
      </c>
      <c r="L688" s="1">
        <v>100</v>
      </c>
    </row>
    <row r="689" spans="1:12" ht="13">
      <c r="A689" s="1" t="s">
        <v>257</v>
      </c>
      <c r="B689" s="1" t="b">
        <v>0</v>
      </c>
      <c r="C689" s="11">
        <v>10000</v>
      </c>
      <c r="D689" s="1" t="s">
        <v>297</v>
      </c>
      <c r="E689" s="1" t="s">
        <v>298</v>
      </c>
      <c r="F689" s="1" t="s">
        <v>209</v>
      </c>
      <c r="G689" s="1">
        <v>23.939730423797901</v>
      </c>
      <c r="H689" s="1">
        <v>10000</v>
      </c>
      <c r="I689" s="1" t="s">
        <v>389</v>
      </c>
      <c r="K689" s="1">
        <v>1</v>
      </c>
      <c r="L689" s="1">
        <v>100</v>
      </c>
    </row>
    <row r="690" spans="1:12" ht="13">
      <c r="A690" s="1" t="s">
        <v>258</v>
      </c>
      <c r="B690" s="1" t="b">
        <v>0</v>
      </c>
      <c r="C690" s="11">
        <v>10000</v>
      </c>
      <c r="D690" s="1" t="s">
        <v>297</v>
      </c>
      <c r="E690" s="1" t="s">
        <v>298</v>
      </c>
      <c r="F690" s="1" t="s">
        <v>209</v>
      </c>
      <c r="G690" s="1">
        <v>24.123604801659098</v>
      </c>
      <c r="H690" s="1">
        <v>10000</v>
      </c>
      <c r="I690" s="1" t="s">
        <v>389</v>
      </c>
      <c r="K690" s="1">
        <v>1</v>
      </c>
      <c r="L690" s="1">
        <v>100</v>
      </c>
    </row>
    <row r="691" spans="1:12" ht="13">
      <c r="A691" s="1" t="s">
        <v>259</v>
      </c>
      <c r="B691" s="1" t="b">
        <v>0</v>
      </c>
      <c r="C691" s="11">
        <v>10000</v>
      </c>
      <c r="D691" s="1" t="s">
        <v>297</v>
      </c>
      <c r="E691" s="1" t="s">
        <v>298</v>
      </c>
      <c r="F691" s="1" t="s">
        <v>209</v>
      </c>
      <c r="G691" s="1">
        <v>24.001372506523602</v>
      </c>
      <c r="H691" s="1">
        <v>10000</v>
      </c>
      <c r="I691" s="1" t="s">
        <v>389</v>
      </c>
      <c r="K691" s="1">
        <v>1</v>
      </c>
      <c r="L691" s="1">
        <v>100</v>
      </c>
    </row>
    <row r="692" spans="1:12" ht="13">
      <c r="A692" s="1" t="s">
        <v>260</v>
      </c>
      <c r="B692" s="1" t="b">
        <v>0</v>
      </c>
      <c r="C692" s="1" t="s">
        <v>379</v>
      </c>
      <c r="D692" s="1" t="s">
        <v>297</v>
      </c>
      <c r="E692" s="1" t="s">
        <v>298</v>
      </c>
      <c r="F692" s="1" t="s">
        <v>198</v>
      </c>
      <c r="G692" s="1" t="s">
        <v>193</v>
      </c>
      <c r="I692" s="1" t="s">
        <v>389</v>
      </c>
      <c r="J692" s="1" t="s">
        <v>20</v>
      </c>
      <c r="K692" s="1">
        <v>1</v>
      </c>
      <c r="L692" s="1">
        <v>100</v>
      </c>
    </row>
    <row r="693" spans="1:12" ht="13">
      <c r="A693" s="1" t="s">
        <v>261</v>
      </c>
      <c r="B693" s="1" t="b">
        <v>0</v>
      </c>
      <c r="C693" s="1" t="s">
        <v>379</v>
      </c>
      <c r="D693" s="1" t="s">
        <v>297</v>
      </c>
      <c r="E693" s="1" t="s">
        <v>298</v>
      </c>
      <c r="F693" s="1" t="s">
        <v>198</v>
      </c>
      <c r="G693" s="1" t="s">
        <v>193</v>
      </c>
      <c r="I693" s="1" t="s">
        <v>389</v>
      </c>
      <c r="J693" s="1" t="s">
        <v>20</v>
      </c>
      <c r="K693" s="1">
        <v>1</v>
      </c>
      <c r="L693" s="1">
        <v>100</v>
      </c>
    </row>
    <row r="694" spans="1:12" ht="13">
      <c r="A694" s="1" t="s">
        <v>262</v>
      </c>
      <c r="B694" s="1" t="b">
        <v>0</v>
      </c>
      <c r="C694" s="1" t="s">
        <v>379</v>
      </c>
      <c r="D694" s="1" t="s">
        <v>297</v>
      </c>
      <c r="E694" s="1" t="s">
        <v>298</v>
      </c>
      <c r="F694" s="1" t="s">
        <v>198</v>
      </c>
      <c r="G694" s="1" t="s">
        <v>193</v>
      </c>
      <c r="I694" s="1" t="s">
        <v>389</v>
      </c>
      <c r="J694" s="1" t="s">
        <v>20</v>
      </c>
      <c r="K694" s="1">
        <v>1</v>
      </c>
      <c r="L694" s="1">
        <v>100</v>
      </c>
    </row>
    <row r="695" spans="1:12" ht="13">
      <c r="A695" s="1" t="s">
        <v>263</v>
      </c>
      <c r="B695" s="1" t="b">
        <v>0</v>
      </c>
      <c r="C695" s="1" t="s">
        <v>380</v>
      </c>
      <c r="D695" s="1" t="s">
        <v>297</v>
      </c>
      <c r="E695" s="1" t="s">
        <v>298</v>
      </c>
      <c r="F695" s="1" t="s">
        <v>198</v>
      </c>
      <c r="G695" s="1" t="s">
        <v>193</v>
      </c>
      <c r="I695" s="1" t="s">
        <v>389</v>
      </c>
      <c r="J695" s="1" t="s">
        <v>20</v>
      </c>
      <c r="K695" s="1">
        <v>1</v>
      </c>
      <c r="L695" s="1">
        <v>100</v>
      </c>
    </row>
    <row r="696" spans="1:12" ht="13">
      <c r="A696" s="1" t="s">
        <v>264</v>
      </c>
      <c r="B696" s="1" t="b">
        <v>0</v>
      </c>
      <c r="C696" s="1" t="s">
        <v>380</v>
      </c>
      <c r="D696" s="1" t="s">
        <v>297</v>
      </c>
      <c r="E696" s="1" t="s">
        <v>298</v>
      </c>
      <c r="F696" s="1" t="s">
        <v>198</v>
      </c>
      <c r="G696" s="1" t="s">
        <v>193</v>
      </c>
      <c r="I696" s="1" t="s">
        <v>389</v>
      </c>
      <c r="J696" s="1" t="s">
        <v>20</v>
      </c>
      <c r="K696" s="1">
        <v>1</v>
      </c>
      <c r="L696" s="1">
        <v>100</v>
      </c>
    </row>
    <row r="697" spans="1:12" ht="13">
      <c r="A697" s="1" t="s">
        <v>265</v>
      </c>
      <c r="B697" s="1" t="b">
        <v>0</v>
      </c>
      <c r="C697" s="1" t="s">
        <v>380</v>
      </c>
      <c r="D697" s="1" t="s">
        <v>297</v>
      </c>
      <c r="E697" s="1" t="s">
        <v>298</v>
      </c>
      <c r="F697" s="1" t="s">
        <v>198</v>
      </c>
      <c r="G697" s="1" t="s">
        <v>193</v>
      </c>
      <c r="I697" s="1" t="s">
        <v>389</v>
      </c>
      <c r="J697" s="1" t="s">
        <v>20</v>
      </c>
      <c r="K697" s="1">
        <v>1</v>
      </c>
      <c r="L697" s="1">
        <v>100</v>
      </c>
    </row>
    <row r="698" spans="1:12" ht="13">
      <c r="A698" s="1" t="s">
        <v>266</v>
      </c>
      <c r="B698" s="1" t="b">
        <v>0</v>
      </c>
      <c r="C698" s="1" t="s">
        <v>381</v>
      </c>
      <c r="D698" s="1" t="s">
        <v>297</v>
      </c>
      <c r="E698" s="1" t="s">
        <v>298</v>
      </c>
      <c r="F698" s="1" t="s">
        <v>198</v>
      </c>
      <c r="G698" s="1" t="s">
        <v>193</v>
      </c>
      <c r="I698" s="1" t="s">
        <v>389</v>
      </c>
      <c r="J698" s="1" t="s">
        <v>20</v>
      </c>
      <c r="K698" s="1">
        <v>1</v>
      </c>
      <c r="L698" s="1">
        <v>100</v>
      </c>
    </row>
    <row r="699" spans="1:12" ht="13">
      <c r="A699" s="1" t="s">
        <v>267</v>
      </c>
      <c r="B699" s="1" t="b">
        <v>0</v>
      </c>
      <c r="C699" s="1" t="s">
        <v>381</v>
      </c>
      <c r="D699" s="1" t="s">
        <v>297</v>
      </c>
      <c r="E699" s="1" t="s">
        <v>298</v>
      </c>
      <c r="F699" s="1" t="s">
        <v>198</v>
      </c>
      <c r="G699" s="1" t="s">
        <v>193</v>
      </c>
      <c r="I699" s="1" t="s">
        <v>389</v>
      </c>
      <c r="J699" s="1" t="s">
        <v>20</v>
      </c>
      <c r="K699" s="1">
        <v>1</v>
      </c>
      <c r="L699" s="1">
        <v>100</v>
      </c>
    </row>
    <row r="700" spans="1:12" ht="13">
      <c r="A700" s="1" t="s">
        <v>268</v>
      </c>
      <c r="B700" s="1" t="b">
        <v>0</v>
      </c>
      <c r="C700" s="1" t="s">
        <v>381</v>
      </c>
      <c r="D700" s="1" t="s">
        <v>297</v>
      </c>
      <c r="E700" s="1" t="s">
        <v>298</v>
      </c>
      <c r="F700" s="1" t="s">
        <v>198</v>
      </c>
      <c r="G700" s="1" t="s">
        <v>193</v>
      </c>
      <c r="I700" s="1" t="s">
        <v>389</v>
      </c>
      <c r="J700" s="1" t="s">
        <v>20</v>
      </c>
      <c r="K700" s="1">
        <v>1</v>
      </c>
      <c r="L700" s="1">
        <v>100</v>
      </c>
    </row>
    <row r="701" spans="1:12" ht="13">
      <c r="A701" s="1" t="s">
        <v>269</v>
      </c>
      <c r="B701" s="1" t="b">
        <v>0</v>
      </c>
      <c r="C701" s="11">
        <v>100000</v>
      </c>
      <c r="D701" s="1" t="s">
        <v>297</v>
      </c>
      <c r="E701" s="1" t="s">
        <v>298</v>
      </c>
      <c r="F701" s="1" t="s">
        <v>209</v>
      </c>
      <c r="G701" s="1">
        <v>20.675529776738099</v>
      </c>
      <c r="H701" s="1">
        <v>100000</v>
      </c>
      <c r="I701" s="1" t="s">
        <v>389</v>
      </c>
      <c r="K701" s="1">
        <v>1</v>
      </c>
      <c r="L701" s="1">
        <v>100</v>
      </c>
    </row>
    <row r="702" spans="1:12" ht="13">
      <c r="A702" s="1" t="s">
        <v>270</v>
      </c>
      <c r="B702" s="1" t="b">
        <v>0</v>
      </c>
      <c r="C702" s="11">
        <v>100000</v>
      </c>
      <c r="D702" s="1" t="s">
        <v>297</v>
      </c>
      <c r="E702" s="1" t="s">
        <v>298</v>
      </c>
      <c r="F702" s="1" t="s">
        <v>209</v>
      </c>
      <c r="G702" s="1">
        <v>20.9864709973372</v>
      </c>
      <c r="H702" s="1">
        <v>100000</v>
      </c>
      <c r="I702" s="1" t="s">
        <v>389</v>
      </c>
      <c r="K702" s="1">
        <v>1</v>
      </c>
      <c r="L702" s="1">
        <v>100</v>
      </c>
    </row>
    <row r="703" spans="1:12" ht="13">
      <c r="A703" s="1" t="s">
        <v>271</v>
      </c>
      <c r="B703" s="1" t="b">
        <v>0</v>
      </c>
      <c r="C703" s="11">
        <v>100000</v>
      </c>
      <c r="D703" s="1" t="s">
        <v>297</v>
      </c>
      <c r="E703" s="1" t="s">
        <v>298</v>
      </c>
      <c r="F703" s="1" t="s">
        <v>209</v>
      </c>
      <c r="G703" s="1">
        <v>20.743422580979999</v>
      </c>
      <c r="H703" s="1">
        <v>100000</v>
      </c>
      <c r="I703" s="1" t="s">
        <v>389</v>
      </c>
      <c r="K703" s="1">
        <v>1</v>
      </c>
      <c r="L703" s="1">
        <v>100</v>
      </c>
    </row>
    <row r="704" spans="1:12" ht="13">
      <c r="A704" s="1" t="s">
        <v>272</v>
      </c>
      <c r="B704" s="1" t="b">
        <v>0</v>
      </c>
      <c r="C704" s="1" t="s">
        <v>382</v>
      </c>
      <c r="D704" s="1" t="s">
        <v>297</v>
      </c>
      <c r="E704" s="1" t="s">
        <v>298</v>
      </c>
      <c r="F704" s="1" t="s">
        <v>198</v>
      </c>
      <c r="G704" s="1" t="s">
        <v>193</v>
      </c>
      <c r="I704" s="1" t="s">
        <v>389</v>
      </c>
      <c r="J704" s="1" t="s">
        <v>20</v>
      </c>
      <c r="K704" s="1">
        <v>1</v>
      </c>
      <c r="L704" s="1">
        <v>100</v>
      </c>
    </row>
    <row r="705" spans="1:12" ht="13">
      <c r="A705" s="1" t="s">
        <v>273</v>
      </c>
      <c r="B705" s="1" t="b">
        <v>0</v>
      </c>
      <c r="C705" s="1" t="s">
        <v>382</v>
      </c>
      <c r="D705" s="1" t="s">
        <v>297</v>
      </c>
      <c r="E705" s="1" t="s">
        <v>298</v>
      </c>
      <c r="F705" s="1" t="s">
        <v>198</v>
      </c>
      <c r="G705" s="1" t="s">
        <v>193</v>
      </c>
      <c r="I705" s="1" t="s">
        <v>389</v>
      </c>
      <c r="J705" s="1" t="s">
        <v>20</v>
      </c>
      <c r="K705" s="1">
        <v>1</v>
      </c>
      <c r="L705" s="1">
        <v>100</v>
      </c>
    </row>
    <row r="706" spans="1:12" ht="13">
      <c r="A706" s="1" t="s">
        <v>274</v>
      </c>
      <c r="B706" s="1" t="b">
        <v>0</v>
      </c>
      <c r="C706" s="1" t="s">
        <v>382</v>
      </c>
      <c r="D706" s="1" t="s">
        <v>297</v>
      </c>
      <c r="E706" s="1" t="s">
        <v>298</v>
      </c>
      <c r="F706" s="1" t="s">
        <v>198</v>
      </c>
      <c r="G706" s="1" t="s">
        <v>193</v>
      </c>
      <c r="I706" s="1" t="s">
        <v>389</v>
      </c>
      <c r="J706" s="1" t="s">
        <v>20</v>
      </c>
      <c r="K706" s="1">
        <v>1</v>
      </c>
      <c r="L706" s="1">
        <v>100</v>
      </c>
    </row>
    <row r="707" spans="1:12" ht="13">
      <c r="A707" s="1" t="s">
        <v>275</v>
      </c>
      <c r="B707" s="1" t="b">
        <v>0</v>
      </c>
      <c r="C707" s="1" t="s">
        <v>383</v>
      </c>
      <c r="D707" s="1" t="s">
        <v>297</v>
      </c>
      <c r="E707" s="1" t="s">
        <v>298</v>
      </c>
      <c r="F707" s="1" t="s">
        <v>198</v>
      </c>
      <c r="G707" s="1" t="s">
        <v>193</v>
      </c>
      <c r="I707" s="1" t="s">
        <v>389</v>
      </c>
      <c r="J707" s="1" t="s">
        <v>20</v>
      </c>
      <c r="K707" s="1">
        <v>1</v>
      </c>
      <c r="L707" s="1">
        <v>100</v>
      </c>
    </row>
    <row r="708" spans="1:12" ht="13">
      <c r="A708" s="1" t="s">
        <v>277</v>
      </c>
      <c r="B708" s="1" t="b">
        <v>0</v>
      </c>
      <c r="C708" s="1" t="s">
        <v>383</v>
      </c>
      <c r="D708" s="1" t="s">
        <v>297</v>
      </c>
      <c r="E708" s="1" t="s">
        <v>298</v>
      </c>
      <c r="F708" s="1" t="s">
        <v>198</v>
      </c>
      <c r="G708" s="1" t="s">
        <v>193</v>
      </c>
      <c r="I708" s="1" t="s">
        <v>389</v>
      </c>
      <c r="J708" s="1" t="s">
        <v>20</v>
      </c>
      <c r="K708" s="1">
        <v>1</v>
      </c>
      <c r="L708" s="1">
        <v>100</v>
      </c>
    </row>
    <row r="709" spans="1:12" ht="13">
      <c r="A709" s="1" t="s">
        <v>278</v>
      </c>
      <c r="B709" s="1" t="b">
        <v>0</v>
      </c>
      <c r="C709" s="1" t="s">
        <v>383</v>
      </c>
      <c r="D709" s="1" t="s">
        <v>297</v>
      </c>
      <c r="E709" s="1" t="s">
        <v>298</v>
      </c>
      <c r="F709" s="1" t="s">
        <v>198</v>
      </c>
      <c r="G709" s="1" t="s">
        <v>193</v>
      </c>
      <c r="I709" s="1" t="s">
        <v>389</v>
      </c>
      <c r="J709" s="1" t="s">
        <v>20</v>
      </c>
      <c r="K709" s="1">
        <v>1</v>
      </c>
      <c r="L709" s="1">
        <v>100</v>
      </c>
    </row>
    <row r="710" spans="1:12" ht="13">
      <c r="A710" s="1" t="s">
        <v>279</v>
      </c>
      <c r="B710" s="1" t="b">
        <v>0</v>
      </c>
      <c r="C710" s="1" t="s">
        <v>384</v>
      </c>
      <c r="D710" s="1" t="s">
        <v>297</v>
      </c>
      <c r="E710" s="1" t="s">
        <v>298</v>
      </c>
      <c r="F710" s="1" t="s">
        <v>198</v>
      </c>
      <c r="G710" s="1" t="s">
        <v>193</v>
      </c>
      <c r="I710" s="1" t="s">
        <v>389</v>
      </c>
      <c r="J710" s="1" t="s">
        <v>20</v>
      </c>
      <c r="K710" s="1">
        <v>1</v>
      </c>
      <c r="L710" s="1">
        <v>100</v>
      </c>
    </row>
    <row r="711" spans="1:12" ht="13">
      <c r="A711" s="1" t="s">
        <v>280</v>
      </c>
      <c r="B711" s="1" t="b">
        <v>0</v>
      </c>
      <c r="C711" s="1" t="s">
        <v>384</v>
      </c>
      <c r="D711" s="1" t="s">
        <v>297</v>
      </c>
      <c r="E711" s="1" t="s">
        <v>298</v>
      </c>
      <c r="F711" s="1" t="s">
        <v>198</v>
      </c>
      <c r="G711" s="1" t="s">
        <v>193</v>
      </c>
      <c r="I711" s="1" t="s">
        <v>389</v>
      </c>
      <c r="J711" s="1" t="s">
        <v>20</v>
      </c>
      <c r="K711" s="1">
        <v>1</v>
      </c>
      <c r="L711" s="1">
        <v>100</v>
      </c>
    </row>
    <row r="712" spans="1:12" ht="13">
      <c r="A712" s="1" t="s">
        <v>281</v>
      </c>
      <c r="B712" s="1" t="b">
        <v>0</v>
      </c>
      <c r="C712" s="1" t="s">
        <v>384</v>
      </c>
      <c r="D712" s="1" t="s">
        <v>297</v>
      </c>
      <c r="E712" s="1" t="s">
        <v>298</v>
      </c>
      <c r="F712" s="1" t="s">
        <v>198</v>
      </c>
      <c r="G712" s="1" t="s">
        <v>193</v>
      </c>
      <c r="I712" s="1" t="s">
        <v>389</v>
      </c>
      <c r="J712" s="1" t="s">
        <v>20</v>
      </c>
      <c r="K712" s="1">
        <v>1</v>
      </c>
      <c r="L712" s="1">
        <v>100</v>
      </c>
    </row>
    <row r="713" spans="1:12" ht="13">
      <c r="A713" s="1" t="s">
        <v>282</v>
      </c>
      <c r="B713" s="1" t="b">
        <v>0</v>
      </c>
      <c r="C713" s="1" t="s">
        <v>385</v>
      </c>
      <c r="D713" s="1" t="s">
        <v>297</v>
      </c>
      <c r="E713" s="1" t="s">
        <v>298</v>
      </c>
      <c r="F713" s="1" t="s">
        <v>198</v>
      </c>
      <c r="G713" s="1" t="s">
        <v>193</v>
      </c>
      <c r="I713" s="1" t="s">
        <v>389</v>
      </c>
      <c r="J713" s="1" t="s">
        <v>20</v>
      </c>
      <c r="K713" s="1">
        <v>1</v>
      </c>
      <c r="L713" s="1">
        <v>100</v>
      </c>
    </row>
    <row r="714" spans="1:12" ht="13">
      <c r="A714" s="1" t="s">
        <v>284</v>
      </c>
      <c r="B714" s="1" t="b">
        <v>0</v>
      </c>
      <c r="C714" s="1" t="s">
        <v>385</v>
      </c>
      <c r="D714" s="1" t="s">
        <v>297</v>
      </c>
      <c r="E714" s="1" t="s">
        <v>298</v>
      </c>
      <c r="F714" s="1" t="s">
        <v>198</v>
      </c>
      <c r="G714" s="1" t="s">
        <v>193</v>
      </c>
      <c r="I714" s="1" t="s">
        <v>389</v>
      </c>
      <c r="J714" s="1" t="s">
        <v>20</v>
      </c>
      <c r="K714" s="1">
        <v>1</v>
      </c>
      <c r="L714" s="1">
        <v>100</v>
      </c>
    </row>
    <row r="715" spans="1:12" ht="13">
      <c r="A715" s="1" t="s">
        <v>285</v>
      </c>
      <c r="B715" s="1" t="b">
        <v>0</v>
      </c>
      <c r="C715" s="1" t="s">
        <v>385</v>
      </c>
      <c r="D715" s="1" t="s">
        <v>297</v>
      </c>
      <c r="E715" s="1" t="s">
        <v>298</v>
      </c>
      <c r="F715" s="1" t="s">
        <v>198</v>
      </c>
      <c r="G715" s="1" t="s">
        <v>193</v>
      </c>
      <c r="I715" s="1" t="s">
        <v>389</v>
      </c>
      <c r="J715" s="1" t="s">
        <v>20</v>
      </c>
      <c r="K715" s="1">
        <v>1</v>
      </c>
      <c r="L715" s="1">
        <v>100</v>
      </c>
    </row>
    <row r="716" spans="1:12" ht="13">
      <c r="A716" s="1" t="s">
        <v>286</v>
      </c>
      <c r="B716" s="1" t="b">
        <v>0</v>
      </c>
      <c r="C716" s="1" t="s">
        <v>386</v>
      </c>
      <c r="D716" s="1" t="s">
        <v>297</v>
      </c>
      <c r="E716" s="1" t="s">
        <v>298</v>
      </c>
      <c r="F716" s="1" t="s">
        <v>198</v>
      </c>
      <c r="G716" s="1" t="s">
        <v>193</v>
      </c>
      <c r="I716" s="1" t="s">
        <v>389</v>
      </c>
      <c r="J716" s="1" t="s">
        <v>20</v>
      </c>
      <c r="K716" s="1">
        <v>1</v>
      </c>
      <c r="L716" s="1">
        <v>100</v>
      </c>
    </row>
    <row r="717" spans="1:12" ht="13">
      <c r="A717" s="1" t="s">
        <v>288</v>
      </c>
      <c r="B717" s="1" t="b">
        <v>0</v>
      </c>
      <c r="C717" s="1" t="s">
        <v>386</v>
      </c>
      <c r="D717" s="1" t="s">
        <v>297</v>
      </c>
      <c r="E717" s="1" t="s">
        <v>298</v>
      </c>
      <c r="F717" s="1" t="s">
        <v>198</v>
      </c>
      <c r="G717" s="1" t="s">
        <v>193</v>
      </c>
      <c r="I717" s="1" t="s">
        <v>389</v>
      </c>
      <c r="J717" s="1" t="s">
        <v>20</v>
      </c>
      <c r="K717" s="1">
        <v>1</v>
      </c>
      <c r="L717" s="1">
        <v>100</v>
      </c>
    </row>
    <row r="718" spans="1:12" ht="13">
      <c r="A718" s="1" t="s">
        <v>289</v>
      </c>
      <c r="B718" s="1" t="b">
        <v>0</v>
      </c>
      <c r="C718" s="1" t="s">
        <v>386</v>
      </c>
      <c r="D718" s="1" t="s">
        <v>297</v>
      </c>
      <c r="E718" s="1" t="s">
        <v>298</v>
      </c>
      <c r="F718" s="1" t="s">
        <v>198</v>
      </c>
      <c r="G718" s="1" t="s">
        <v>193</v>
      </c>
      <c r="I718" s="1" t="s">
        <v>389</v>
      </c>
      <c r="J718" s="1" t="s">
        <v>20</v>
      </c>
      <c r="K718" s="1">
        <v>1</v>
      </c>
      <c r="L718" s="1">
        <v>100</v>
      </c>
    </row>
    <row r="719" spans="1:12" ht="13">
      <c r="A719" s="1" t="s">
        <v>290</v>
      </c>
      <c r="B719" s="1" t="b">
        <v>0</v>
      </c>
      <c r="C719" s="1" t="s">
        <v>387</v>
      </c>
      <c r="D719" s="1" t="s">
        <v>297</v>
      </c>
      <c r="E719" s="1" t="s">
        <v>298</v>
      </c>
      <c r="F719" s="1" t="s">
        <v>198</v>
      </c>
      <c r="G719" s="1" t="s">
        <v>193</v>
      </c>
      <c r="I719" s="1" t="s">
        <v>389</v>
      </c>
      <c r="J719" s="1" t="s">
        <v>20</v>
      </c>
      <c r="K719" s="1">
        <v>1</v>
      </c>
      <c r="L719" s="1">
        <v>100</v>
      </c>
    </row>
    <row r="720" spans="1:12" ht="13">
      <c r="A720" s="1" t="s">
        <v>292</v>
      </c>
      <c r="B720" s="1" t="b">
        <v>0</v>
      </c>
      <c r="C720" s="1" t="s">
        <v>387</v>
      </c>
      <c r="D720" s="1" t="s">
        <v>297</v>
      </c>
      <c r="E720" s="1" t="s">
        <v>298</v>
      </c>
      <c r="F720" s="1" t="s">
        <v>198</v>
      </c>
      <c r="G720" s="1" t="s">
        <v>193</v>
      </c>
      <c r="I720" s="1" t="s">
        <v>389</v>
      </c>
      <c r="J720" s="1" t="s">
        <v>20</v>
      </c>
      <c r="K720" s="1">
        <v>1</v>
      </c>
      <c r="L720" s="1">
        <v>100</v>
      </c>
    </row>
    <row r="721" spans="1:12" ht="13">
      <c r="A721" s="1" t="s">
        <v>293</v>
      </c>
      <c r="B721" s="1" t="b">
        <v>0</v>
      </c>
      <c r="C721" s="1" t="s">
        <v>387</v>
      </c>
      <c r="D721" s="1" t="s">
        <v>297</v>
      </c>
      <c r="E721" s="1" t="s">
        <v>298</v>
      </c>
      <c r="F721" s="1" t="s">
        <v>198</v>
      </c>
      <c r="G721" s="1" t="s">
        <v>193</v>
      </c>
      <c r="I721" s="1" t="s">
        <v>389</v>
      </c>
      <c r="J721" s="1" t="s">
        <v>20</v>
      </c>
      <c r="K721" s="1">
        <v>1</v>
      </c>
      <c r="L721" s="1">
        <v>100</v>
      </c>
    </row>
    <row r="722" spans="1:12" ht="13">
      <c r="A722" s="1" t="s">
        <v>294</v>
      </c>
      <c r="B722" s="1" t="b">
        <v>0</v>
      </c>
      <c r="C722" s="1" t="s">
        <v>388</v>
      </c>
      <c r="D722" s="1" t="s">
        <v>297</v>
      </c>
      <c r="E722" s="1" t="s">
        <v>298</v>
      </c>
      <c r="F722" s="1" t="s">
        <v>198</v>
      </c>
      <c r="G722" s="1" t="s">
        <v>193</v>
      </c>
      <c r="I722" s="1" t="s">
        <v>389</v>
      </c>
      <c r="J722" s="1" t="s">
        <v>20</v>
      </c>
      <c r="K722" s="1">
        <v>1</v>
      </c>
      <c r="L722" s="1">
        <v>100</v>
      </c>
    </row>
    <row r="723" spans="1:12" ht="13">
      <c r="A723" s="1" t="s">
        <v>295</v>
      </c>
      <c r="B723" s="1" t="b">
        <v>0</v>
      </c>
      <c r="C723" s="1" t="s">
        <v>388</v>
      </c>
      <c r="D723" s="1" t="s">
        <v>297</v>
      </c>
      <c r="E723" s="1" t="s">
        <v>298</v>
      </c>
      <c r="F723" s="1" t="s">
        <v>198</v>
      </c>
      <c r="G723" s="1" t="s">
        <v>193</v>
      </c>
      <c r="I723" s="1" t="s">
        <v>389</v>
      </c>
      <c r="J723" s="1" t="s">
        <v>20</v>
      </c>
      <c r="K723" s="1">
        <v>1</v>
      </c>
      <c r="L723" s="1">
        <v>100</v>
      </c>
    </row>
    <row r="724" spans="1:12" ht="13">
      <c r="A724" s="1" t="s">
        <v>296</v>
      </c>
      <c r="B724" s="1" t="b">
        <v>0</v>
      </c>
      <c r="C724" s="1" t="s">
        <v>388</v>
      </c>
      <c r="D724" s="1" t="s">
        <v>297</v>
      </c>
      <c r="E724" s="1" t="s">
        <v>298</v>
      </c>
      <c r="F724" s="1" t="s">
        <v>198</v>
      </c>
      <c r="G724" s="1" t="s">
        <v>193</v>
      </c>
      <c r="I724" s="1" t="s">
        <v>389</v>
      </c>
      <c r="J724" s="1" t="s">
        <v>20</v>
      </c>
      <c r="K724" s="1">
        <v>1</v>
      </c>
      <c r="L724" s="1">
        <v>100</v>
      </c>
    </row>
    <row r="725" spans="1:12" ht="13">
      <c r="A725" s="1" t="s">
        <v>188</v>
      </c>
      <c r="B725" s="1" t="b">
        <v>0</v>
      </c>
      <c r="C725" s="1" t="s">
        <v>189</v>
      </c>
      <c r="D725" s="1" t="s">
        <v>190</v>
      </c>
      <c r="E725" s="1" t="s">
        <v>191</v>
      </c>
      <c r="F725" s="1" t="s">
        <v>192</v>
      </c>
      <c r="G725" s="1" t="s">
        <v>193</v>
      </c>
      <c r="I725" s="1" t="s">
        <v>390</v>
      </c>
      <c r="K725" s="1">
        <v>1</v>
      </c>
      <c r="L725" s="1">
        <v>100</v>
      </c>
    </row>
    <row r="726" spans="1:12" ht="13">
      <c r="A726" s="1" t="s">
        <v>195</v>
      </c>
      <c r="B726" s="1" t="b">
        <v>0</v>
      </c>
      <c r="C726" s="1" t="s">
        <v>189</v>
      </c>
      <c r="D726" s="1" t="s">
        <v>190</v>
      </c>
      <c r="E726" s="1" t="s">
        <v>191</v>
      </c>
      <c r="F726" s="1" t="s">
        <v>192</v>
      </c>
      <c r="G726" s="1" t="s">
        <v>193</v>
      </c>
      <c r="I726" s="1" t="s">
        <v>390</v>
      </c>
      <c r="K726" s="1">
        <v>1</v>
      </c>
      <c r="L726" s="1">
        <v>100</v>
      </c>
    </row>
    <row r="727" spans="1:12" ht="13">
      <c r="A727" s="1" t="s">
        <v>196</v>
      </c>
      <c r="B727" s="1" t="b">
        <v>0</v>
      </c>
      <c r="C727" s="1" t="s">
        <v>189</v>
      </c>
      <c r="D727" s="1" t="s">
        <v>190</v>
      </c>
      <c r="E727" s="1" t="s">
        <v>191</v>
      </c>
      <c r="F727" s="1" t="s">
        <v>192</v>
      </c>
      <c r="G727" s="1" t="s">
        <v>193</v>
      </c>
      <c r="I727" s="1" t="s">
        <v>390</v>
      </c>
      <c r="K727" s="1">
        <v>1</v>
      </c>
      <c r="L727" s="1">
        <v>100</v>
      </c>
    </row>
    <row r="728" spans="1:12" ht="13">
      <c r="A728" s="1" t="s">
        <v>197</v>
      </c>
      <c r="B728" s="1" t="b">
        <v>0</v>
      </c>
      <c r="C728" s="1" t="s">
        <v>391</v>
      </c>
      <c r="D728" s="1" t="s">
        <v>190</v>
      </c>
      <c r="E728" s="1" t="s">
        <v>191</v>
      </c>
      <c r="F728" s="1" t="s">
        <v>198</v>
      </c>
      <c r="G728" s="1" t="s">
        <v>193</v>
      </c>
      <c r="I728" s="1" t="s">
        <v>390</v>
      </c>
      <c r="J728" s="1" t="s">
        <v>20</v>
      </c>
      <c r="K728" s="1">
        <v>1</v>
      </c>
      <c r="L728" s="1">
        <v>100</v>
      </c>
    </row>
    <row r="729" spans="1:12" ht="13">
      <c r="A729" s="1" t="s">
        <v>200</v>
      </c>
      <c r="B729" s="1" t="b">
        <v>0</v>
      </c>
      <c r="C729" s="1" t="s">
        <v>391</v>
      </c>
      <c r="D729" s="1" t="s">
        <v>190</v>
      </c>
      <c r="E729" s="1" t="s">
        <v>191</v>
      </c>
      <c r="F729" s="1" t="s">
        <v>198</v>
      </c>
      <c r="G729" s="1" t="s">
        <v>193</v>
      </c>
      <c r="I729" s="1" t="s">
        <v>390</v>
      </c>
      <c r="J729" s="1" t="s">
        <v>20</v>
      </c>
      <c r="K729" s="1">
        <v>1</v>
      </c>
      <c r="L729" s="1">
        <v>100</v>
      </c>
    </row>
    <row r="730" spans="1:12" ht="13">
      <c r="A730" s="1" t="s">
        <v>201</v>
      </c>
      <c r="B730" s="1" t="b">
        <v>0</v>
      </c>
      <c r="C730" s="1" t="s">
        <v>391</v>
      </c>
      <c r="D730" s="1" t="s">
        <v>190</v>
      </c>
      <c r="E730" s="1" t="s">
        <v>191</v>
      </c>
      <c r="F730" s="1" t="s">
        <v>198</v>
      </c>
      <c r="G730" s="1" t="s">
        <v>193</v>
      </c>
      <c r="I730" s="1" t="s">
        <v>390</v>
      </c>
      <c r="J730" s="1" t="s">
        <v>20</v>
      </c>
      <c r="K730" s="1">
        <v>1</v>
      </c>
      <c r="L730" s="1">
        <v>100</v>
      </c>
    </row>
    <row r="731" spans="1:12" ht="13">
      <c r="A731" s="1" t="s">
        <v>202</v>
      </c>
      <c r="B731" s="1" t="b">
        <v>0</v>
      </c>
      <c r="C731" s="1" t="s">
        <v>392</v>
      </c>
      <c r="D731" s="1" t="s">
        <v>190</v>
      </c>
      <c r="E731" s="1" t="s">
        <v>191</v>
      </c>
      <c r="F731" s="1" t="s">
        <v>198</v>
      </c>
      <c r="G731" s="1" t="s">
        <v>193</v>
      </c>
      <c r="I731" s="1" t="s">
        <v>390</v>
      </c>
      <c r="J731" s="1" t="s">
        <v>20</v>
      </c>
      <c r="K731" s="1">
        <v>1</v>
      </c>
      <c r="L731" s="1">
        <v>100</v>
      </c>
    </row>
    <row r="732" spans="1:12" ht="13">
      <c r="A732" s="1" t="s">
        <v>203</v>
      </c>
      <c r="B732" s="1" t="b">
        <v>0</v>
      </c>
      <c r="C732" s="1" t="s">
        <v>392</v>
      </c>
      <c r="D732" s="1" t="s">
        <v>190</v>
      </c>
      <c r="E732" s="1" t="s">
        <v>191</v>
      </c>
      <c r="F732" s="1" t="s">
        <v>198</v>
      </c>
      <c r="G732" s="1" t="s">
        <v>193</v>
      </c>
      <c r="I732" s="1" t="s">
        <v>390</v>
      </c>
      <c r="J732" s="1" t="s">
        <v>20</v>
      </c>
      <c r="K732" s="1">
        <v>1</v>
      </c>
      <c r="L732" s="1">
        <v>100</v>
      </c>
    </row>
    <row r="733" spans="1:12" ht="13">
      <c r="A733" s="1" t="s">
        <v>204</v>
      </c>
      <c r="B733" s="1" t="b">
        <v>0</v>
      </c>
      <c r="C733" s="1" t="s">
        <v>392</v>
      </c>
      <c r="D733" s="1" t="s">
        <v>190</v>
      </c>
      <c r="E733" s="1" t="s">
        <v>191</v>
      </c>
      <c r="F733" s="1" t="s">
        <v>198</v>
      </c>
      <c r="G733" s="1" t="s">
        <v>193</v>
      </c>
      <c r="I733" s="1" t="s">
        <v>390</v>
      </c>
      <c r="J733" s="1" t="s">
        <v>20</v>
      </c>
      <c r="K733" s="1">
        <v>1</v>
      </c>
      <c r="L733" s="1">
        <v>100</v>
      </c>
    </row>
    <row r="734" spans="1:12" ht="13">
      <c r="A734" s="1" t="s">
        <v>205</v>
      </c>
      <c r="B734" s="1" t="b">
        <v>0</v>
      </c>
      <c r="C734" s="1" t="s">
        <v>393</v>
      </c>
      <c r="D734" s="1" t="s">
        <v>190</v>
      </c>
      <c r="E734" s="1" t="s">
        <v>191</v>
      </c>
      <c r="F734" s="1" t="s">
        <v>198</v>
      </c>
      <c r="G734" s="1" t="s">
        <v>193</v>
      </c>
      <c r="I734" s="1" t="s">
        <v>390</v>
      </c>
      <c r="J734" s="1" t="s">
        <v>20</v>
      </c>
      <c r="K734" s="1">
        <v>1</v>
      </c>
      <c r="L734" s="1">
        <v>100</v>
      </c>
    </row>
    <row r="735" spans="1:12" ht="13">
      <c r="A735" s="1" t="s">
        <v>206</v>
      </c>
      <c r="B735" s="1" t="b">
        <v>0</v>
      </c>
      <c r="C735" s="1" t="s">
        <v>393</v>
      </c>
      <c r="D735" s="1" t="s">
        <v>190</v>
      </c>
      <c r="E735" s="1" t="s">
        <v>191</v>
      </c>
      <c r="F735" s="1" t="s">
        <v>198</v>
      </c>
      <c r="G735" s="1" t="s">
        <v>193</v>
      </c>
      <c r="I735" s="1" t="s">
        <v>390</v>
      </c>
      <c r="J735" s="1" t="s">
        <v>20</v>
      </c>
      <c r="K735" s="1">
        <v>1</v>
      </c>
      <c r="L735" s="1">
        <v>100</v>
      </c>
    </row>
    <row r="736" spans="1:12" ht="13">
      <c r="A736" s="1" t="s">
        <v>207</v>
      </c>
      <c r="B736" s="1" t="b">
        <v>0</v>
      </c>
      <c r="C736" s="1" t="s">
        <v>393</v>
      </c>
      <c r="D736" s="1" t="s">
        <v>190</v>
      </c>
      <c r="E736" s="1" t="s">
        <v>191</v>
      </c>
      <c r="F736" s="1" t="s">
        <v>198</v>
      </c>
      <c r="G736" s="1" t="s">
        <v>193</v>
      </c>
      <c r="I736" s="1" t="s">
        <v>390</v>
      </c>
      <c r="J736" s="1" t="s">
        <v>20</v>
      </c>
      <c r="K736" s="1">
        <v>1</v>
      </c>
      <c r="L736" s="1">
        <v>100</v>
      </c>
    </row>
    <row r="737" spans="1:12" ht="13">
      <c r="A737" s="1" t="s">
        <v>208</v>
      </c>
      <c r="B737" s="1" t="b">
        <v>0</v>
      </c>
      <c r="C737" s="1">
        <v>5</v>
      </c>
      <c r="D737" s="1" t="s">
        <v>190</v>
      </c>
      <c r="E737" s="1" t="s">
        <v>191</v>
      </c>
      <c r="F737" s="1" t="s">
        <v>209</v>
      </c>
      <c r="G737" s="1">
        <v>35.846031449146501</v>
      </c>
      <c r="H737" s="1">
        <v>5</v>
      </c>
      <c r="I737" s="1" t="s">
        <v>390</v>
      </c>
      <c r="K737" s="1">
        <v>1</v>
      </c>
      <c r="L737" s="1">
        <v>100</v>
      </c>
    </row>
    <row r="738" spans="1:12" ht="13">
      <c r="A738" s="1" t="s">
        <v>210</v>
      </c>
      <c r="B738" s="1" t="b">
        <v>0</v>
      </c>
      <c r="C738" s="1">
        <v>5</v>
      </c>
      <c r="D738" s="1" t="s">
        <v>190</v>
      </c>
      <c r="E738" s="1" t="s">
        <v>191</v>
      </c>
      <c r="F738" s="1" t="s">
        <v>209</v>
      </c>
      <c r="G738" s="1" t="s">
        <v>193</v>
      </c>
      <c r="H738" s="1">
        <v>5</v>
      </c>
      <c r="I738" s="1" t="s">
        <v>390</v>
      </c>
      <c r="K738" s="1">
        <v>1</v>
      </c>
      <c r="L738" s="1">
        <v>100</v>
      </c>
    </row>
    <row r="739" spans="1:12" ht="13">
      <c r="A739" s="1" t="s">
        <v>211</v>
      </c>
      <c r="B739" s="1" t="b">
        <v>0</v>
      </c>
      <c r="C739" s="1">
        <v>5</v>
      </c>
      <c r="D739" s="1" t="s">
        <v>190</v>
      </c>
      <c r="E739" s="1" t="s">
        <v>191</v>
      </c>
      <c r="F739" s="1" t="s">
        <v>209</v>
      </c>
      <c r="G739" s="1">
        <v>37.550417603208402</v>
      </c>
      <c r="H739" s="1">
        <v>5</v>
      </c>
      <c r="I739" s="1" t="s">
        <v>390</v>
      </c>
      <c r="K739" s="1">
        <v>1</v>
      </c>
      <c r="L739" s="1">
        <v>100</v>
      </c>
    </row>
    <row r="740" spans="1:12" ht="13">
      <c r="A740" s="1" t="s">
        <v>212</v>
      </c>
      <c r="B740" s="1" t="b">
        <v>0</v>
      </c>
      <c r="C740" s="1" t="s">
        <v>394</v>
      </c>
      <c r="D740" s="1" t="s">
        <v>190</v>
      </c>
      <c r="E740" s="1" t="s">
        <v>191</v>
      </c>
      <c r="F740" s="1" t="s">
        <v>198</v>
      </c>
      <c r="G740" s="1" t="s">
        <v>193</v>
      </c>
      <c r="I740" s="1" t="s">
        <v>390</v>
      </c>
      <c r="J740" s="1" t="s">
        <v>20</v>
      </c>
      <c r="K740" s="1">
        <v>1</v>
      </c>
      <c r="L740" s="1">
        <v>100</v>
      </c>
    </row>
    <row r="741" spans="1:12" ht="13">
      <c r="A741" s="1" t="s">
        <v>213</v>
      </c>
      <c r="B741" s="1" t="b">
        <v>0</v>
      </c>
      <c r="C741" s="1" t="s">
        <v>394</v>
      </c>
      <c r="D741" s="1" t="s">
        <v>190</v>
      </c>
      <c r="E741" s="1" t="s">
        <v>191</v>
      </c>
      <c r="F741" s="1" t="s">
        <v>198</v>
      </c>
      <c r="G741" s="1" t="s">
        <v>193</v>
      </c>
      <c r="I741" s="1" t="s">
        <v>390</v>
      </c>
      <c r="J741" s="1" t="s">
        <v>20</v>
      </c>
      <c r="K741" s="1">
        <v>1</v>
      </c>
      <c r="L741" s="1">
        <v>100</v>
      </c>
    </row>
    <row r="742" spans="1:12" ht="13">
      <c r="A742" s="1" t="s">
        <v>214</v>
      </c>
      <c r="B742" s="1" t="b">
        <v>0</v>
      </c>
      <c r="C742" s="1" t="s">
        <v>394</v>
      </c>
      <c r="D742" s="1" t="s">
        <v>190</v>
      </c>
      <c r="E742" s="1" t="s">
        <v>191</v>
      </c>
      <c r="F742" s="1" t="s">
        <v>198</v>
      </c>
      <c r="G742" s="1" t="s">
        <v>193</v>
      </c>
      <c r="I742" s="1" t="s">
        <v>390</v>
      </c>
      <c r="J742" s="1" t="s">
        <v>20</v>
      </c>
      <c r="K742" s="1">
        <v>1</v>
      </c>
      <c r="L742" s="1">
        <v>100</v>
      </c>
    </row>
    <row r="743" spans="1:12" ht="13">
      <c r="A743" s="1" t="s">
        <v>215</v>
      </c>
      <c r="B743" s="1" t="b">
        <v>0</v>
      </c>
      <c r="C743" s="1" t="s">
        <v>395</v>
      </c>
      <c r="D743" s="1" t="s">
        <v>190</v>
      </c>
      <c r="E743" s="1" t="s">
        <v>191</v>
      </c>
      <c r="F743" s="1" t="s">
        <v>198</v>
      </c>
      <c r="G743" s="1" t="s">
        <v>193</v>
      </c>
      <c r="I743" s="1" t="s">
        <v>390</v>
      </c>
      <c r="J743" s="1" t="s">
        <v>20</v>
      </c>
      <c r="K743" s="1">
        <v>1</v>
      </c>
      <c r="L743" s="1">
        <v>100</v>
      </c>
    </row>
    <row r="744" spans="1:12" ht="13">
      <c r="A744" s="1" t="s">
        <v>216</v>
      </c>
      <c r="B744" s="1" t="b">
        <v>0</v>
      </c>
      <c r="C744" s="1" t="s">
        <v>395</v>
      </c>
      <c r="D744" s="1" t="s">
        <v>190</v>
      </c>
      <c r="E744" s="1" t="s">
        <v>191</v>
      </c>
      <c r="F744" s="1" t="s">
        <v>198</v>
      </c>
      <c r="G744" s="1" t="s">
        <v>193</v>
      </c>
      <c r="I744" s="1" t="s">
        <v>390</v>
      </c>
      <c r="J744" s="1" t="s">
        <v>20</v>
      </c>
      <c r="K744" s="1">
        <v>1</v>
      </c>
      <c r="L744" s="1">
        <v>100</v>
      </c>
    </row>
    <row r="745" spans="1:12" ht="13">
      <c r="A745" s="1" t="s">
        <v>217</v>
      </c>
      <c r="B745" s="1" t="b">
        <v>0</v>
      </c>
      <c r="C745" s="1" t="s">
        <v>395</v>
      </c>
      <c r="D745" s="1" t="s">
        <v>190</v>
      </c>
      <c r="E745" s="1" t="s">
        <v>191</v>
      </c>
      <c r="F745" s="1" t="s">
        <v>198</v>
      </c>
      <c r="G745" s="1" t="s">
        <v>193</v>
      </c>
      <c r="I745" s="1" t="s">
        <v>390</v>
      </c>
      <c r="J745" s="1" t="s">
        <v>20</v>
      </c>
      <c r="K745" s="1">
        <v>1</v>
      </c>
      <c r="L745" s="1">
        <v>100</v>
      </c>
    </row>
    <row r="746" spans="1:12" ht="13">
      <c r="A746" s="1" t="s">
        <v>218</v>
      </c>
      <c r="B746" s="1" t="b">
        <v>0</v>
      </c>
      <c r="C746" s="1" t="s">
        <v>396</v>
      </c>
      <c r="D746" s="1" t="s">
        <v>190</v>
      </c>
      <c r="E746" s="1" t="s">
        <v>191</v>
      </c>
      <c r="F746" s="1" t="s">
        <v>198</v>
      </c>
      <c r="G746" s="1" t="s">
        <v>193</v>
      </c>
      <c r="I746" s="1" t="s">
        <v>390</v>
      </c>
      <c r="J746" s="1" t="s">
        <v>20</v>
      </c>
      <c r="K746" s="1">
        <v>1</v>
      </c>
      <c r="L746" s="1">
        <v>100</v>
      </c>
    </row>
    <row r="747" spans="1:12" ht="13">
      <c r="A747" s="1" t="s">
        <v>219</v>
      </c>
      <c r="B747" s="1" t="b">
        <v>0</v>
      </c>
      <c r="C747" s="1" t="s">
        <v>396</v>
      </c>
      <c r="D747" s="1" t="s">
        <v>190</v>
      </c>
      <c r="E747" s="1" t="s">
        <v>191</v>
      </c>
      <c r="F747" s="1" t="s">
        <v>198</v>
      </c>
      <c r="G747" s="1" t="s">
        <v>193</v>
      </c>
      <c r="I747" s="1" t="s">
        <v>390</v>
      </c>
      <c r="J747" s="1" t="s">
        <v>20</v>
      </c>
      <c r="K747" s="1">
        <v>1</v>
      </c>
      <c r="L747" s="1">
        <v>100</v>
      </c>
    </row>
    <row r="748" spans="1:12" ht="13">
      <c r="A748" s="1" t="s">
        <v>220</v>
      </c>
      <c r="B748" s="1" t="b">
        <v>0</v>
      </c>
      <c r="C748" s="1" t="s">
        <v>396</v>
      </c>
      <c r="D748" s="1" t="s">
        <v>190</v>
      </c>
      <c r="E748" s="1" t="s">
        <v>191</v>
      </c>
      <c r="F748" s="1" t="s">
        <v>198</v>
      </c>
      <c r="G748" s="1" t="s">
        <v>193</v>
      </c>
      <c r="I748" s="1" t="s">
        <v>390</v>
      </c>
      <c r="J748" s="1" t="s">
        <v>20</v>
      </c>
      <c r="K748" s="1">
        <v>1</v>
      </c>
      <c r="L748" s="1">
        <v>100</v>
      </c>
    </row>
    <row r="749" spans="1:12" ht="13">
      <c r="A749" s="1" t="s">
        <v>221</v>
      </c>
      <c r="B749" s="1" t="b">
        <v>0</v>
      </c>
      <c r="C749" s="1">
        <v>10</v>
      </c>
      <c r="D749" s="1" t="s">
        <v>190</v>
      </c>
      <c r="E749" s="1" t="s">
        <v>191</v>
      </c>
      <c r="F749" s="1" t="s">
        <v>209</v>
      </c>
      <c r="G749" s="1">
        <v>36.129385264019099</v>
      </c>
      <c r="H749" s="1">
        <v>10</v>
      </c>
      <c r="I749" s="1" t="s">
        <v>390</v>
      </c>
      <c r="K749" s="1">
        <v>1</v>
      </c>
      <c r="L749" s="1">
        <v>100</v>
      </c>
    </row>
    <row r="750" spans="1:12" ht="13">
      <c r="A750" s="1" t="s">
        <v>222</v>
      </c>
      <c r="B750" s="1" t="b">
        <v>0</v>
      </c>
      <c r="C750" s="1">
        <v>10</v>
      </c>
      <c r="D750" s="1" t="s">
        <v>190</v>
      </c>
      <c r="E750" s="1" t="s">
        <v>191</v>
      </c>
      <c r="F750" s="1" t="s">
        <v>209</v>
      </c>
      <c r="G750" s="1">
        <v>36.719331856312998</v>
      </c>
      <c r="H750" s="1">
        <v>10</v>
      </c>
      <c r="I750" s="1" t="s">
        <v>390</v>
      </c>
      <c r="K750" s="1">
        <v>1</v>
      </c>
      <c r="L750" s="1">
        <v>100</v>
      </c>
    </row>
    <row r="751" spans="1:12" ht="13">
      <c r="A751" s="1" t="s">
        <v>223</v>
      </c>
      <c r="B751" s="1" t="b">
        <v>0</v>
      </c>
      <c r="C751" s="1">
        <v>10</v>
      </c>
      <c r="D751" s="1" t="s">
        <v>190</v>
      </c>
      <c r="E751" s="1" t="s">
        <v>191</v>
      </c>
      <c r="F751" s="1" t="s">
        <v>209</v>
      </c>
      <c r="G751" s="1">
        <v>36.175180014020597</v>
      </c>
      <c r="H751" s="1">
        <v>10</v>
      </c>
      <c r="I751" s="1" t="s">
        <v>390</v>
      </c>
      <c r="K751" s="1">
        <v>1</v>
      </c>
      <c r="L751" s="1">
        <v>100</v>
      </c>
    </row>
    <row r="752" spans="1:12" ht="13">
      <c r="A752" s="1" t="s">
        <v>224</v>
      </c>
      <c r="B752" s="1" t="b">
        <v>0</v>
      </c>
      <c r="C752" s="1" t="s">
        <v>397</v>
      </c>
      <c r="D752" s="1" t="s">
        <v>190</v>
      </c>
      <c r="E752" s="1" t="s">
        <v>191</v>
      </c>
      <c r="F752" s="1" t="s">
        <v>198</v>
      </c>
      <c r="G752" s="1" t="s">
        <v>193</v>
      </c>
      <c r="I752" s="1" t="s">
        <v>390</v>
      </c>
      <c r="J752" s="1" t="s">
        <v>20</v>
      </c>
      <c r="K752" s="1">
        <v>1</v>
      </c>
      <c r="L752" s="1">
        <v>100</v>
      </c>
    </row>
    <row r="753" spans="1:12" ht="13">
      <c r="A753" s="1" t="s">
        <v>225</v>
      </c>
      <c r="B753" s="1" t="b">
        <v>0</v>
      </c>
      <c r="C753" s="1" t="s">
        <v>397</v>
      </c>
      <c r="D753" s="1" t="s">
        <v>190</v>
      </c>
      <c r="E753" s="1" t="s">
        <v>191</v>
      </c>
      <c r="F753" s="1" t="s">
        <v>198</v>
      </c>
      <c r="G753" s="1" t="s">
        <v>193</v>
      </c>
      <c r="I753" s="1" t="s">
        <v>390</v>
      </c>
      <c r="J753" s="1" t="s">
        <v>20</v>
      </c>
      <c r="K753" s="1">
        <v>1</v>
      </c>
      <c r="L753" s="1">
        <v>100</v>
      </c>
    </row>
    <row r="754" spans="1:12" ht="13">
      <c r="A754" s="1" t="s">
        <v>226</v>
      </c>
      <c r="B754" s="1" t="b">
        <v>0</v>
      </c>
      <c r="C754" s="1" t="s">
        <v>397</v>
      </c>
      <c r="D754" s="1" t="s">
        <v>190</v>
      </c>
      <c r="E754" s="1" t="s">
        <v>191</v>
      </c>
      <c r="F754" s="1" t="s">
        <v>198</v>
      </c>
      <c r="G754" s="1" t="s">
        <v>193</v>
      </c>
      <c r="I754" s="1" t="s">
        <v>390</v>
      </c>
      <c r="J754" s="1" t="s">
        <v>20</v>
      </c>
      <c r="K754" s="1">
        <v>1</v>
      </c>
      <c r="L754" s="1">
        <v>100</v>
      </c>
    </row>
    <row r="755" spans="1:12" ht="13">
      <c r="A755" s="1" t="s">
        <v>227</v>
      </c>
      <c r="B755" s="1" t="b">
        <v>0</v>
      </c>
      <c r="C755" s="1" t="s">
        <v>398</v>
      </c>
      <c r="D755" s="1" t="s">
        <v>190</v>
      </c>
      <c r="E755" s="1" t="s">
        <v>191</v>
      </c>
      <c r="F755" s="1" t="s">
        <v>198</v>
      </c>
      <c r="G755" s="1" t="s">
        <v>193</v>
      </c>
      <c r="I755" s="1" t="s">
        <v>390</v>
      </c>
      <c r="J755" s="1" t="s">
        <v>20</v>
      </c>
      <c r="K755" s="1">
        <v>1</v>
      </c>
      <c r="L755" s="1">
        <v>100</v>
      </c>
    </row>
    <row r="756" spans="1:12" ht="13">
      <c r="A756" s="1" t="s">
        <v>228</v>
      </c>
      <c r="B756" s="1" t="b">
        <v>0</v>
      </c>
      <c r="C756" s="1" t="s">
        <v>398</v>
      </c>
      <c r="D756" s="1" t="s">
        <v>190</v>
      </c>
      <c r="E756" s="1" t="s">
        <v>191</v>
      </c>
      <c r="F756" s="1" t="s">
        <v>198</v>
      </c>
      <c r="G756" s="1" t="s">
        <v>193</v>
      </c>
      <c r="I756" s="1" t="s">
        <v>390</v>
      </c>
      <c r="J756" s="1" t="s">
        <v>20</v>
      </c>
      <c r="K756" s="1">
        <v>1</v>
      </c>
      <c r="L756" s="1">
        <v>100</v>
      </c>
    </row>
    <row r="757" spans="1:12" ht="13">
      <c r="A757" s="1" t="s">
        <v>229</v>
      </c>
      <c r="B757" s="1" t="b">
        <v>0</v>
      </c>
      <c r="C757" s="1" t="s">
        <v>398</v>
      </c>
      <c r="D757" s="1" t="s">
        <v>190</v>
      </c>
      <c r="E757" s="1" t="s">
        <v>191</v>
      </c>
      <c r="F757" s="1" t="s">
        <v>198</v>
      </c>
      <c r="G757" s="1" t="s">
        <v>193</v>
      </c>
      <c r="I757" s="1" t="s">
        <v>390</v>
      </c>
      <c r="J757" s="1" t="s">
        <v>20</v>
      </c>
      <c r="K757" s="1">
        <v>1</v>
      </c>
      <c r="L757" s="1">
        <v>100</v>
      </c>
    </row>
    <row r="758" spans="1:12" ht="13">
      <c r="A758" s="1" t="s">
        <v>230</v>
      </c>
      <c r="B758" s="1" t="b">
        <v>0</v>
      </c>
      <c r="C758" s="1" t="s">
        <v>399</v>
      </c>
      <c r="D758" s="1" t="s">
        <v>190</v>
      </c>
      <c r="E758" s="1" t="s">
        <v>191</v>
      </c>
      <c r="F758" s="1" t="s">
        <v>198</v>
      </c>
      <c r="G758" s="1" t="s">
        <v>193</v>
      </c>
      <c r="I758" s="1" t="s">
        <v>390</v>
      </c>
      <c r="J758" s="1" t="s">
        <v>20</v>
      </c>
      <c r="K758" s="1">
        <v>1</v>
      </c>
      <c r="L758" s="1">
        <v>100</v>
      </c>
    </row>
    <row r="759" spans="1:12" ht="13">
      <c r="A759" s="1" t="s">
        <v>231</v>
      </c>
      <c r="B759" s="1" t="b">
        <v>0</v>
      </c>
      <c r="C759" s="1" t="s">
        <v>399</v>
      </c>
      <c r="D759" s="1" t="s">
        <v>190</v>
      </c>
      <c r="E759" s="1" t="s">
        <v>191</v>
      </c>
      <c r="F759" s="1" t="s">
        <v>198</v>
      </c>
      <c r="G759" s="1" t="s">
        <v>193</v>
      </c>
      <c r="I759" s="1" t="s">
        <v>390</v>
      </c>
      <c r="J759" s="1" t="s">
        <v>20</v>
      </c>
      <c r="K759" s="1">
        <v>1</v>
      </c>
      <c r="L759" s="1">
        <v>100</v>
      </c>
    </row>
    <row r="760" spans="1:12" ht="13">
      <c r="A760" s="1" t="s">
        <v>232</v>
      </c>
      <c r="B760" s="1" t="b">
        <v>0</v>
      </c>
      <c r="C760" s="1" t="s">
        <v>399</v>
      </c>
      <c r="D760" s="1" t="s">
        <v>190</v>
      </c>
      <c r="E760" s="1" t="s">
        <v>191</v>
      </c>
      <c r="F760" s="1" t="s">
        <v>198</v>
      </c>
      <c r="G760" s="1" t="s">
        <v>193</v>
      </c>
      <c r="I760" s="1" t="s">
        <v>390</v>
      </c>
      <c r="J760" s="1" t="s">
        <v>20</v>
      </c>
      <c r="K760" s="1">
        <v>1</v>
      </c>
      <c r="L760" s="1">
        <v>100</v>
      </c>
    </row>
    <row r="761" spans="1:12" ht="13">
      <c r="A761" s="1" t="s">
        <v>233</v>
      </c>
      <c r="B761" s="1" t="b">
        <v>0</v>
      </c>
      <c r="C761" s="11">
        <v>100</v>
      </c>
      <c r="D761" s="1" t="s">
        <v>190</v>
      </c>
      <c r="E761" s="1" t="s">
        <v>191</v>
      </c>
      <c r="F761" s="1" t="s">
        <v>209</v>
      </c>
      <c r="G761" s="1">
        <v>32.740809408012701</v>
      </c>
      <c r="H761" s="1">
        <v>100</v>
      </c>
      <c r="I761" s="1" t="s">
        <v>390</v>
      </c>
      <c r="K761" s="1">
        <v>1</v>
      </c>
      <c r="L761" s="1">
        <v>100</v>
      </c>
    </row>
    <row r="762" spans="1:12" ht="13">
      <c r="A762" s="1" t="s">
        <v>234</v>
      </c>
      <c r="B762" s="1" t="b">
        <v>0</v>
      </c>
      <c r="C762" s="11">
        <v>100</v>
      </c>
      <c r="D762" s="1" t="s">
        <v>190</v>
      </c>
      <c r="E762" s="1" t="s">
        <v>191</v>
      </c>
      <c r="F762" s="1" t="s">
        <v>209</v>
      </c>
      <c r="G762" s="1">
        <v>31.931383895247802</v>
      </c>
      <c r="H762" s="1">
        <v>100</v>
      </c>
      <c r="I762" s="1" t="s">
        <v>390</v>
      </c>
      <c r="K762" s="1">
        <v>1</v>
      </c>
      <c r="L762" s="1">
        <v>100</v>
      </c>
    </row>
    <row r="763" spans="1:12" ht="13">
      <c r="A763" s="1" t="s">
        <v>235</v>
      </c>
      <c r="B763" s="1" t="b">
        <v>0</v>
      </c>
      <c r="C763" s="11">
        <v>100</v>
      </c>
      <c r="D763" s="1" t="s">
        <v>190</v>
      </c>
      <c r="E763" s="1" t="s">
        <v>191</v>
      </c>
      <c r="F763" s="1" t="s">
        <v>209</v>
      </c>
      <c r="G763" s="1">
        <v>32.506082232150398</v>
      </c>
      <c r="H763" s="1">
        <v>100</v>
      </c>
      <c r="I763" s="1" t="s">
        <v>390</v>
      </c>
      <c r="K763" s="1">
        <v>1</v>
      </c>
      <c r="L763" s="1">
        <v>100</v>
      </c>
    </row>
    <row r="764" spans="1:12" ht="13">
      <c r="A764" s="1" t="s">
        <v>236</v>
      </c>
      <c r="B764" s="1" t="b">
        <v>0</v>
      </c>
      <c r="C764" s="1" t="s">
        <v>400</v>
      </c>
      <c r="D764" s="1" t="s">
        <v>190</v>
      </c>
      <c r="E764" s="1" t="s">
        <v>191</v>
      </c>
      <c r="F764" s="1" t="s">
        <v>198</v>
      </c>
      <c r="G764" s="1" t="s">
        <v>193</v>
      </c>
      <c r="I764" s="1" t="s">
        <v>390</v>
      </c>
      <c r="J764" s="1" t="s">
        <v>20</v>
      </c>
      <c r="K764" s="1">
        <v>1</v>
      </c>
      <c r="L764" s="1">
        <v>100</v>
      </c>
    </row>
    <row r="765" spans="1:12" ht="13">
      <c r="A765" s="1" t="s">
        <v>237</v>
      </c>
      <c r="B765" s="1" t="b">
        <v>0</v>
      </c>
      <c r="C765" s="1" t="s">
        <v>400</v>
      </c>
      <c r="D765" s="1" t="s">
        <v>190</v>
      </c>
      <c r="E765" s="1" t="s">
        <v>191</v>
      </c>
      <c r="F765" s="1" t="s">
        <v>198</v>
      </c>
      <c r="G765" s="1" t="s">
        <v>193</v>
      </c>
      <c r="I765" s="1" t="s">
        <v>390</v>
      </c>
      <c r="J765" s="1" t="s">
        <v>20</v>
      </c>
      <c r="K765" s="1">
        <v>1</v>
      </c>
      <c r="L765" s="1">
        <v>100</v>
      </c>
    </row>
    <row r="766" spans="1:12" ht="13">
      <c r="A766" s="1" t="s">
        <v>238</v>
      </c>
      <c r="B766" s="1" t="b">
        <v>0</v>
      </c>
      <c r="C766" s="1" t="s">
        <v>400</v>
      </c>
      <c r="D766" s="1" t="s">
        <v>190</v>
      </c>
      <c r="E766" s="1" t="s">
        <v>191</v>
      </c>
      <c r="F766" s="1" t="s">
        <v>198</v>
      </c>
      <c r="G766" s="1" t="s">
        <v>193</v>
      </c>
      <c r="I766" s="1" t="s">
        <v>390</v>
      </c>
      <c r="J766" s="1" t="s">
        <v>20</v>
      </c>
      <c r="K766" s="1">
        <v>1</v>
      </c>
      <c r="L766" s="1">
        <v>100</v>
      </c>
    </row>
    <row r="767" spans="1:12" ht="13">
      <c r="A767" s="1" t="s">
        <v>239</v>
      </c>
      <c r="B767" s="1" t="b">
        <v>0</v>
      </c>
      <c r="C767" s="1" t="s">
        <v>401</v>
      </c>
      <c r="D767" s="1" t="s">
        <v>190</v>
      </c>
      <c r="E767" s="1" t="s">
        <v>191</v>
      </c>
      <c r="F767" s="1" t="s">
        <v>198</v>
      </c>
      <c r="G767" s="1" t="s">
        <v>193</v>
      </c>
      <c r="I767" s="1" t="s">
        <v>390</v>
      </c>
      <c r="J767" s="1" t="s">
        <v>20</v>
      </c>
      <c r="K767" s="1">
        <v>1</v>
      </c>
      <c r="L767" s="1">
        <v>100</v>
      </c>
    </row>
    <row r="768" spans="1:12" ht="13">
      <c r="A768" s="1" t="s">
        <v>240</v>
      </c>
      <c r="B768" s="1" t="b">
        <v>0</v>
      </c>
      <c r="C768" s="1" t="s">
        <v>401</v>
      </c>
      <c r="D768" s="1" t="s">
        <v>190</v>
      </c>
      <c r="E768" s="1" t="s">
        <v>191</v>
      </c>
      <c r="F768" s="1" t="s">
        <v>198</v>
      </c>
      <c r="G768" s="1" t="s">
        <v>193</v>
      </c>
      <c r="I768" s="1" t="s">
        <v>390</v>
      </c>
      <c r="J768" s="1" t="s">
        <v>20</v>
      </c>
      <c r="K768" s="1">
        <v>1</v>
      </c>
      <c r="L768" s="1">
        <v>100</v>
      </c>
    </row>
    <row r="769" spans="1:12" ht="13">
      <c r="A769" s="1" t="s">
        <v>241</v>
      </c>
      <c r="B769" s="1" t="b">
        <v>0</v>
      </c>
      <c r="C769" s="1" t="s">
        <v>401</v>
      </c>
      <c r="D769" s="1" t="s">
        <v>190</v>
      </c>
      <c r="E769" s="1" t="s">
        <v>191</v>
      </c>
      <c r="F769" s="1" t="s">
        <v>198</v>
      </c>
      <c r="G769" s="1" t="s">
        <v>193</v>
      </c>
      <c r="I769" s="1" t="s">
        <v>390</v>
      </c>
      <c r="J769" s="1" t="s">
        <v>20</v>
      </c>
      <c r="K769" s="1">
        <v>1</v>
      </c>
      <c r="L769" s="1">
        <v>100</v>
      </c>
    </row>
    <row r="770" spans="1:12" ht="13">
      <c r="A770" s="1" t="s">
        <v>242</v>
      </c>
      <c r="B770" s="1" t="b">
        <v>0</v>
      </c>
      <c r="C770" s="1" t="s">
        <v>402</v>
      </c>
      <c r="D770" s="1" t="s">
        <v>190</v>
      </c>
      <c r="E770" s="1" t="s">
        <v>191</v>
      </c>
      <c r="F770" s="1" t="s">
        <v>198</v>
      </c>
      <c r="G770" s="1" t="s">
        <v>193</v>
      </c>
      <c r="I770" s="1" t="s">
        <v>390</v>
      </c>
      <c r="J770" s="1" t="s">
        <v>20</v>
      </c>
      <c r="K770" s="1">
        <v>1</v>
      </c>
      <c r="L770" s="1">
        <v>100</v>
      </c>
    </row>
    <row r="771" spans="1:12" ht="13">
      <c r="A771" s="1" t="s">
        <v>243</v>
      </c>
      <c r="B771" s="1" t="b">
        <v>0</v>
      </c>
      <c r="C771" s="1" t="s">
        <v>402</v>
      </c>
      <c r="D771" s="1" t="s">
        <v>190</v>
      </c>
      <c r="E771" s="1" t="s">
        <v>191</v>
      </c>
      <c r="F771" s="1" t="s">
        <v>198</v>
      </c>
      <c r="G771" s="1" t="s">
        <v>193</v>
      </c>
      <c r="I771" s="1" t="s">
        <v>390</v>
      </c>
      <c r="J771" s="1" t="s">
        <v>20</v>
      </c>
      <c r="K771" s="1">
        <v>1</v>
      </c>
      <c r="L771" s="1">
        <v>100</v>
      </c>
    </row>
    <row r="772" spans="1:12" ht="13">
      <c r="A772" s="1" t="s">
        <v>244</v>
      </c>
      <c r="B772" s="1" t="b">
        <v>0</v>
      </c>
      <c r="C772" s="1" t="s">
        <v>402</v>
      </c>
      <c r="D772" s="1" t="s">
        <v>190</v>
      </c>
      <c r="E772" s="1" t="s">
        <v>191</v>
      </c>
      <c r="F772" s="1" t="s">
        <v>198</v>
      </c>
      <c r="G772" s="1" t="s">
        <v>193</v>
      </c>
      <c r="I772" s="1" t="s">
        <v>390</v>
      </c>
      <c r="J772" s="1" t="s">
        <v>20</v>
      </c>
      <c r="K772" s="1">
        <v>1</v>
      </c>
      <c r="L772" s="1">
        <v>100</v>
      </c>
    </row>
    <row r="773" spans="1:12" ht="13">
      <c r="A773" s="1" t="s">
        <v>245</v>
      </c>
      <c r="B773" s="1" t="b">
        <v>0</v>
      </c>
      <c r="C773" s="11">
        <v>1000</v>
      </c>
      <c r="D773" s="1" t="s">
        <v>190</v>
      </c>
      <c r="E773" s="1" t="s">
        <v>191</v>
      </c>
      <c r="F773" s="1" t="s">
        <v>209</v>
      </c>
      <c r="G773" s="1">
        <v>29.305760047422201</v>
      </c>
      <c r="H773" s="1">
        <v>1000</v>
      </c>
      <c r="I773" s="1" t="s">
        <v>390</v>
      </c>
      <c r="K773" s="1">
        <v>1</v>
      </c>
      <c r="L773" s="1">
        <v>100</v>
      </c>
    </row>
    <row r="774" spans="1:12" ht="13">
      <c r="A774" s="1" t="s">
        <v>246</v>
      </c>
      <c r="B774" s="1" t="b">
        <v>0</v>
      </c>
      <c r="C774" s="11">
        <v>1000</v>
      </c>
      <c r="D774" s="1" t="s">
        <v>190</v>
      </c>
      <c r="E774" s="1" t="s">
        <v>191</v>
      </c>
      <c r="F774" s="1" t="s">
        <v>209</v>
      </c>
      <c r="G774" s="1">
        <v>28.636804034290201</v>
      </c>
      <c r="H774" s="1">
        <v>1000</v>
      </c>
      <c r="I774" s="1" t="s">
        <v>390</v>
      </c>
      <c r="K774" s="1">
        <v>1</v>
      </c>
      <c r="L774" s="1">
        <v>100</v>
      </c>
    </row>
    <row r="775" spans="1:12" ht="13">
      <c r="A775" s="1" t="s">
        <v>247</v>
      </c>
      <c r="B775" s="1" t="b">
        <v>0</v>
      </c>
      <c r="C775" s="11">
        <v>1000</v>
      </c>
      <c r="D775" s="1" t="s">
        <v>190</v>
      </c>
      <c r="E775" s="1" t="s">
        <v>191</v>
      </c>
      <c r="F775" s="1" t="s">
        <v>209</v>
      </c>
      <c r="G775" s="1">
        <v>28.749265542256801</v>
      </c>
      <c r="H775" s="1">
        <v>1000</v>
      </c>
      <c r="I775" s="1" t="s">
        <v>390</v>
      </c>
      <c r="K775" s="1">
        <v>1</v>
      </c>
      <c r="L775" s="1">
        <v>100</v>
      </c>
    </row>
    <row r="776" spans="1:12" ht="13">
      <c r="A776" s="1" t="s">
        <v>248</v>
      </c>
      <c r="B776" s="1" t="b">
        <v>0</v>
      </c>
      <c r="C776" s="1" t="s">
        <v>403</v>
      </c>
      <c r="D776" s="1" t="s">
        <v>190</v>
      </c>
      <c r="E776" s="1" t="s">
        <v>191</v>
      </c>
      <c r="F776" s="1" t="s">
        <v>198</v>
      </c>
      <c r="G776" s="1" t="s">
        <v>193</v>
      </c>
      <c r="I776" s="1" t="s">
        <v>390</v>
      </c>
      <c r="J776" s="1" t="s">
        <v>20</v>
      </c>
      <c r="K776" s="1">
        <v>1</v>
      </c>
      <c r="L776" s="1">
        <v>100</v>
      </c>
    </row>
    <row r="777" spans="1:12" ht="13">
      <c r="A777" s="1" t="s">
        <v>249</v>
      </c>
      <c r="B777" s="1" t="b">
        <v>0</v>
      </c>
      <c r="C777" s="1" t="s">
        <v>403</v>
      </c>
      <c r="D777" s="1" t="s">
        <v>190</v>
      </c>
      <c r="E777" s="1" t="s">
        <v>191</v>
      </c>
      <c r="F777" s="1" t="s">
        <v>198</v>
      </c>
      <c r="G777" s="1" t="s">
        <v>193</v>
      </c>
      <c r="I777" s="1" t="s">
        <v>390</v>
      </c>
      <c r="J777" s="1" t="s">
        <v>20</v>
      </c>
      <c r="K777" s="1">
        <v>1</v>
      </c>
      <c r="L777" s="1">
        <v>100</v>
      </c>
    </row>
    <row r="778" spans="1:12" ht="13">
      <c r="A778" s="1" t="s">
        <v>250</v>
      </c>
      <c r="B778" s="1" t="b">
        <v>0</v>
      </c>
      <c r="C778" s="1" t="s">
        <v>403</v>
      </c>
      <c r="D778" s="1" t="s">
        <v>190</v>
      </c>
      <c r="E778" s="1" t="s">
        <v>191</v>
      </c>
      <c r="F778" s="1" t="s">
        <v>198</v>
      </c>
      <c r="G778" s="1" t="s">
        <v>193</v>
      </c>
      <c r="I778" s="1" t="s">
        <v>390</v>
      </c>
      <c r="J778" s="1" t="s">
        <v>20</v>
      </c>
      <c r="K778" s="1">
        <v>1</v>
      </c>
      <c r="L778" s="1">
        <v>100</v>
      </c>
    </row>
    <row r="779" spans="1:12" ht="13">
      <c r="A779" s="1" t="s">
        <v>251</v>
      </c>
      <c r="B779" s="1" t="b">
        <v>0</v>
      </c>
      <c r="C779" s="1" t="s">
        <v>404</v>
      </c>
      <c r="D779" s="1" t="s">
        <v>190</v>
      </c>
      <c r="E779" s="1" t="s">
        <v>191</v>
      </c>
      <c r="F779" s="1" t="s">
        <v>198</v>
      </c>
      <c r="G779" s="1" t="s">
        <v>193</v>
      </c>
      <c r="I779" s="1" t="s">
        <v>390</v>
      </c>
      <c r="J779" s="1" t="s">
        <v>20</v>
      </c>
      <c r="K779" s="1">
        <v>1</v>
      </c>
      <c r="L779" s="1">
        <v>100</v>
      </c>
    </row>
    <row r="780" spans="1:12" ht="13">
      <c r="A780" s="1" t="s">
        <v>252</v>
      </c>
      <c r="B780" s="1" t="b">
        <v>0</v>
      </c>
      <c r="C780" s="1" t="s">
        <v>404</v>
      </c>
      <c r="D780" s="1" t="s">
        <v>190</v>
      </c>
      <c r="E780" s="1" t="s">
        <v>191</v>
      </c>
      <c r="F780" s="1" t="s">
        <v>198</v>
      </c>
      <c r="G780" s="1" t="s">
        <v>193</v>
      </c>
      <c r="I780" s="1" t="s">
        <v>390</v>
      </c>
      <c r="J780" s="1" t="s">
        <v>20</v>
      </c>
      <c r="K780" s="1">
        <v>1</v>
      </c>
      <c r="L780" s="1">
        <v>100</v>
      </c>
    </row>
    <row r="781" spans="1:12" ht="13">
      <c r="A781" s="1" t="s">
        <v>253</v>
      </c>
      <c r="B781" s="1" t="b">
        <v>0</v>
      </c>
      <c r="C781" s="1" t="s">
        <v>404</v>
      </c>
      <c r="D781" s="1" t="s">
        <v>190</v>
      </c>
      <c r="E781" s="1" t="s">
        <v>191</v>
      </c>
      <c r="F781" s="1" t="s">
        <v>198</v>
      </c>
      <c r="G781" s="1" t="s">
        <v>193</v>
      </c>
      <c r="I781" s="1" t="s">
        <v>390</v>
      </c>
      <c r="J781" s="1" t="s">
        <v>20</v>
      </c>
      <c r="K781" s="1">
        <v>1</v>
      </c>
      <c r="L781" s="1">
        <v>100</v>
      </c>
    </row>
    <row r="782" spans="1:12" ht="13">
      <c r="A782" s="1" t="s">
        <v>254</v>
      </c>
      <c r="B782" s="1" t="b">
        <v>0</v>
      </c>
      <c r="C782" s="1" t="s">
        <v>405</v>
      </c>
      <c r="D782" s="1" t="s">
        <v>190</v>
      </c>
      <c r="E782" s="1" t="s">
        <v>191</v>
      </c>
      <c r="F782" s="1" t="s">
        <v>198</v>
      </c>
      <c r="G782" s="1" t="s">
        <v>193</v>
      </c>
      <c r="I782" s="1" t="s">
        <v>390</v>
      </c>
      <c r="J782" s="1" t="s">
        <v>20</v>
      </c>
      <c r="K782" s="1">
        <v>1</v>
      </c>
      <c r="L782" s="1">
        <v>100</v>
      </c>
    </row>
    <row r="783" spans="1:12" ht="13">
      <c r="A783" s="1" t="s">
        <v>255</v>
      </c>
      <c r="B783" s="1" t="b">
        <v>0</v>
      </c>
      <c r="C783" s="1" t="s">
        <v>405</v>
      </c>
      <c r="D783" s="1" t="s">
        <v>190</v>
      </c>
      <c r="E783" s="1" t="s">
        <v>191</v>
      </c>
      <c r="F783" s="1" t="s">
        <v>198</v>
      </c>
      <c r="G783" s="1" t="s">
        <v>193</v>
      </c>
      <c r="I783" s="1" t="s">
        <v>390</v>
      </c>
      <c r="J783" s="1" t="s">
        <v>20</v>
      </c>
      <c r="K783" s="1">
        <v>1</v>
      </c>
      <c r="L783" s="1">
        <v>100</v>
      </c>
    </row>
    <row r="784" spans="1:12" ht="13">
      <c r="A784" s="1" t="s">
        <v>256</v>
      </c>
      <c r="B784" s="1" t="b">
        <v>0</v>
      </c>
      <c r="C784" s="1" t="s">
        <v>405</v>
      </c>
      <c r="D784" s="1" t="s">
        <v>190</v>
      </c>
      <c r="E784" s="1" t="s">
        <v>191</v>
      </c>
      <c r="F784" s="1" t="s">
        <v>198</v>
      </c>
      <c r="G784" s="1" t="s">
        <v>193</v>
      </c>
      <c r="I784" s="1" t="s">
        <v>390</v>
      </c>
      <c r="J784" s="1" t="s">
        <v>20</v>
      </c>
      <c r="K784" s="1">
        <v>1</v>
      </c>
      <c r="L784" s="1">
        <v>100</v>
      </c>
    </row>
    <row r="785" spans="1:12" ht="13">
      <c r="A785" s="1" t="s">
        <v>257</v>
      </c>
      <c r="B785" s="1" t="b">
        <v>0</v>
      </c>
      <c r="C785" s="11">
        <v>10000</v>
      </c>
      <c r="D785" s="1" t="s">
        <v>190</v>
      </c>
      <c r="E785" s="1" t="s">
        <v>191</v>
      </c>
      <c r="F785" s="1" t="s">
        <v>209</v>
      </c>
      <c r="G785" s="1">
        <v>25.8953930729283</v>
      </c>
      <c r="H785" s="1">
        <v>10000</v>
      </c>
      <c r="I785" s="1" t="s">
        <v>390</v>
      </c>
      <c r="K785" s="1">
        <v>1</v>
      </c>
      <c r="L785" s="1">
        <v>100</v>
      </c>
    </row>
    <row r="786" spans="1:12" ht="13">
      <c r="A786" s="1" t="s">
        <v>258</v>
      </c>
      <c r="B786" s="1" t="b">
        <v>0</v>
      </c>
      <c r="C786" s="11">
        <v>10000</v>
      </c>
      <c r="D786" s="1" t="s">
        <v>190</v>
      </c>
      <c r="E786" s="1" t="s">
        <v>191</v>
      </c>
      <c r="F786" s="1" t="s">
        <v>209</v>
      </c>
      <c r="G786" s="1">
        <v>25.537634649605199</v>
      </c>
      <c r="H786" s="1">
        <v>10000</v>
      </c>
      <c r="I786" s="1" t="s">
        <v>390</v>
      </c>
      <c r="K786" s="1">
        <v>1</v>
      </c>
      <c r="L786" s="1">
        <v>100</v>
      </c>
    </row>
    <row r="787" spans="1:12" ht="13">
      <c r="A787" s="1" t="s">
        <v>259</v>
      </c>
      <c r="B787" s="1" t="b">
        <v>0</v>
      </c>
      <c r="C787" s="11">
        <v>10000</v>
      </c>
      <c r="D787" s="1" t="s">
        <v>190</v>
      </c>
      <c r="E787" s="1" t="s">
        <v>191</v>
      </c>
      <c r="F787" s="1" t="s">
        <v>209</v>
      </c>
      <c r="G787" s="1">
        <v>25.6259361408883</v>
      </c>
      <c r="H787" s="1">
        <v>10000</v>
      </c>
      <c r="I787" s="1" t="s">
        <v>390</v>
      </c>
      <c r="K787" s="1">
        <v>1</v>
      </c>
      <c r="L787" s="1">
        <v>100</v>
      </c>
    </row>
    <row r="788" spans="1:12" ht="13">
      <c r="A788" s="1" t="s">
        <v>260</v>
      </c>
      <c r="B788" s="1" t="b">
        <v>0</v>
      </c>
      <c r="C788" s="1" t="s">
        <v>406</v>
      </c>
      <c r="D788" s="1" t="s">
        <v>190</v>
      </c>
      <c r="E788" s="1" t="s">
        <v>191</v>
      </c>
      <c r="F788" s="1" t="s">
        <v>198</v>
      </c>
      <c r="G788" s="1" t="s">
        <v>193</v>
      </c>
      <c r="I788" s="1" t="s">
        <v>390</v>
      </c>
      <c r="J788" s="1" t="s">
        <v>20</v>
      </c>
      <c r="K788" s="1">
        <v>1</v>
      </c>
      <c r="L788" s="1">
        <v>100</v>
      </c>
    </row>
    <row r="789" spans="1:12" ht="13">
      <c r="A789" s="1" t="s">
        <v>261</v>
      </c>
      <c r="B789" s="1" t="b">
        <v>0</v>
      </c>
      <c r="C789" s="1" t="s">
        <v>406</v>
      </c>
      <c r="D789" s="1" t="s">
        <v>190</v>
      </c>
      <c r="E789" s="1" t="s">
        <v>191</v>
      </c>
      <c r="F789" s="1" t="s">
        <v>198</v>
      </c>
      <c r="G789" s="1" t="s">
        <v>193</v>
      </c>
      <c r="I789" s="1" t="s">
        <v>390</v>
      </c>
      <c r="J789" s="1" t="s">
        <v>20</v>
      </c>
      <c r="K789" s="1">
        <v>1</v>
      </c>
      <c r="L789" s="1">
        <v>100</v>
      </c>
    </row>
    <row r="790" spans="1:12" ht="13">
      <c r="A790" s="1" t="s">
        <v>262</v>
      </c>
      <c r="B790" s="1" t="b">
        <v>0</v>
      </c>
      <c r="C790" s="1" t="s">
        <v>406</v>
      </c>
      <c r="D790" s="1" t="s">
        <v>190</v>
      </c>
      <c r="E790" s="1" t="s">
        <v>191</v>
      </c>
      <c r="F790" s="1" t="s">
        <v>198</v>
      </c>
      <c r="G790" s="1" t="s">
        <v>193</v>
      </c>
      <c r="I790" s="1" t="s">
        <v>390</v>
      </c>
      <c r="J790" s="1" t="s">
        <v>20</v>
      </c>
      <c r="K790" s="1">
        <v>1</v>
      </c>
      <c r="L790" s="1">
        <v>100</v>
      </c>
    </row>
    <row r="791" spans="1:12" ht="13">
      <c r="A791" s="1" t="s">
        <v>263</v>
      </c>
      <c r="B791" s="1" t="b">
        <v>0</v>
      </c>
      <c r="C791" s="1" t="s">
        <v>407</v>
      </c>
      <c r="D791" s="1" t="s">
        <v>190</v>
      </c>
      <c r="E791" s="1" t="s">
        <v>191</v>
      </c>
      <c r="F791" s="1" t="s">
        <v>198</v>
      </c>
      <c r="G791" s="1" t="s">
        <v>193</v>
      </c>
      <c r="I791" s="1" t="s">
        <v>390</v>
      </c>
      <c r="J791" s="1" t="s">
        <v>20</v>
      </c>
      <c r="K791" s="1">
        <v>1</v>
      </c>
      <c r="L791" s="1">
        <v>100</v>
      </c>
    </row>
    <row r="792" spans="1:12" ht="13">
      <c r="A792" s="1" t="s">
        <v>264</v>
      </c>
      <c r="B792" s="1" t="b">
        <v>0</v>
      </c>
      <c r="C792" s="1" t="s">
        <v>407</v>
      </c>
      <c r="D792" s="1" t="s">
        <v>190</v>
      </c>
      <c r="E792" s="1" t="s">
        <v>191</v>
      </c>
      <c r="F792" s="1" t="s">
        <v>198</v>
      </c>
      <c r="G792" s="1" t="s">
        <v>193</v>
      </c>
      <c r="I792" s="1" t="s">
        <v>390</v>
      </c>
      <c r="J792" s="1" t="s">
        <v>20</v>
      </c>
      <c r="K792" s="1">
        <v>1</v>
      </c>
      <c r="L792" s="1">
        <v>100</v>
      </c>
    </row>
    <row r="793" spans="1:12" ht="13">
      <c r="A793" s="1" t="s">
        <v>265</v>
      </c>
      <c r="B793" s="1" t="b">
        <v>0</v>
      </c>
      <c r="C793" s="1" t="s">
        <v>407</v>
      </c>
      <c r="D793" s="1" t="s">
        <v>190</v>
      </c>
      <c r="E793" s="1" t="s">
        <v>191</v>
      </c>
      <c r="F793" s="1" t="s">
        <v>198</v>
      </c>
      <c r="G793" s="1" t="s">
        <v>193</v>
      </c>
      <c r="I793" s="1" t="s">
        <v>390</v>
      </c>
      <c r="J793" s="1" t="s">
        <v>20</v>
      </c>
      <c r="K793" s="1">
        <v>1</v>
      </c>
      <c r="L793" s="1">
        <v>100</v>
      </c>
    </row>
    <row r="794" spans="1:12" ht="13">
      <c r="A794" s="1" t="s">
        <v>266</v>
      </c>
      <c r="B794" s="1" t="b">
        <v>0</v>
      </c>
      <c r="C794" s="1" t="s">
        <v>408</v>
      </c>
      <c r="D794" s="1" t="s">
        <v>190</v>
      </c>
      <c r="E794" s="1" t="s">
        <v>191</v>
      </c>
      <c r="F794" s="1" t="s">
        <v>198</v>
      </c>
      <c r="G794" s="1" t="s">
        <v>193</v>
      </c>
      <c r="I794" s="1" t="s">
        <v>390</v>
      </c>
      <c r="J794" s="1" t="s">
        <v>20</v>
      </c>
      <c r="K794" s="1">
        <v>1</v>
      </c>
      <c r="L794" s="1">
        <v>100</v>
      </c>
    </row>
    <row r="795" spans="1:12" ht="13">
      <c r="A795" s="1" t="s">
        <v>267</v>
      </c>
      <c r="B795" s="1" t="b">
        <v>0</v>
      </c>
      <c r="C795" s="1" t="s">
        <v>408</v>
      </c>
      <c r="D795" s="1" t="s">
        <v>190</v>
      </c>
      <c r="E795" s="1" t="s">
        <v>191</v>
      </c>
      <c r="F795" s="1" t="s">
        <v>198</v>
      </c>
      <c r="G795" s="1" t="s">
        <v>193</v>
      </c>
      <c r="I795" s="1" t="s">
        <v>390</v>
      </c>
      <c r="J795" s="1" t="s">
        <v>20</v>
      </c>
      <c r="K795" s="1">
        <v>1</v>
      </c>
      <c r="L795" s="1">
        <v>100</v>
      </c>
    </row>
    <row r="796" spans="1:12" ht="13">
      <c r="A796" s="1" t="s">
        <v>268</v>
      </c>
      <c r="B796" s="1" t="b">
        <v>0</v>
      </c>
      <c r="C796" s="1" t="s">
        <v>408</v>
      </c>
      <c r="D796" s="1" t="s">
        <v>190</v>
      </c>
      <c r="E796" s="1" t="s">
        <v>191</v>
      </c>
      <c r="F796" s="1" t="s">
        <v>198</v>
      </c>
      <c r="G796" s="1" t="s">
        <v>193</v>
      </c>
      <c r="I796" s="1" t="s">
        <v>390</v>
      </c>
      <c r="J796" s="1" t="s">
        <v>20</v>
      </c>
      <c r="K796" s="1">
        <v>1</v>
      </c>
      <c r="L796" s="1">
        <v>100</v>
      </c>
    </row>
    <row r="797" spans="1:12" ht="13">
      <c r="A797" s="1" t="s">
        <v>269</v>
      </c>
      <c r="B797" s="1" t="b">
        <v>0</v>
      </c>
      <c r="C797" s="11">
        <v>100000</v>
      </c>
      <c r="D797" s="1" t="s">
        <v>190</v>
      </c>
      <c r="E797" s="1" t="s">
        <v>191</v>
      </c>
      <c r="F797" s="1" t="s">
        <v>209</v>
      </c>
      <c r="G797" s="1">
        <v>22.744824943518701</v>
      </c>
      <c r="H797" s="1">
        <v>100000</v>
      </c>
      <c r="I797" s="1" t="s">
        <v>390</v>
      </c>
      <c r="K797" s="1">
        <v>1</v>
      </c>
      <c r="L797" s="1">
        <v>100</v>
      </c>
    </row>
    <row r="798" spans="1:12" ht="13">
      <c r="A798" s="1" t="s">
        <v>270</v>
      </c>
      <c r="B798" s="1" t="b">
        <v>0</v>
      </c>
      <c r="C798" s="11">
        <v>100000</v>
      </c>
      <c r="D798" s="1" t="s">
        <v>190</v>
      </c>
      <c r="E798" s="1" t="s">
        <v>191</v>
      </c>
      <c r="F798" s="1" t="s">
        <v>209</v>
      </c>
      <c r="G798" s="1">
        <v>22.079190539388399</v>
      </c>
      <c r="H798" s="1">
        <v>100000</v>
      </c>
      <c r="I798" s="1" t="s">
        <v>390</v>
      </c>
      <c r="K798" s="1">
        <v>1</v>
      </c>
      <c r="L798" s="1">
        <v>100</v>
      </c>
    </row>
    <row r="799" spans="1:12" ht="13">
      <c r="A799" s="1" t="s">
        <v>271</v>
      </c>
      <c r="B799" s="1" t="b">
        <v>0</v>
      </c>
      <c r="C799" s="11">
        <v>100000</v>
      </c>
      <c r="D799" s="1" t="s">
        <v>190</v>
      </c>
      <c r="E799" s="1" t="s">
        <v>191</v>
      </c>
      <c r="F799" s="1" t="s">
        <v>209</v>
      </c>
      <c r="G799" s="1">
        <v>21.931097226792499</v>
      </c>
      <c r="H799" s="1">
        <v>100000</v>
      </c>
      <c r="I799" s="1" t="s">
        <v>390</v>
      </c>
      <c r="K799" s="1">
        <v>1</v>
      </c>
      <c r="L799" s="1">
        <v>100</v>
      </c>
    </row>
    <row r="800" spans="1:12" ht="13">
      <c r="A800" s="1" t="s">
        <v>272</v>
      </c>
      <c r="B800" s="1" t="b">
        <v>0</v>
      </c>
      <c r="C800" s="1" t="s">
        <v>409</v>
      </c>
      <c r="D800" s="1" t="s">
        <v>190</v>
      </c>
      <c r="E800" s="1" t="s">
        <v>191</v>
      </c>
      <c r="F800" s="1" t="s">
        <v>198</v>
      </c>
      <c r="G800" s="1" t="s">
        <v>193</v>
      </c>
      <c r="I800" s="1" t="s">
        <v>390</v>
      </c>
      <c r="J800" s="1" t="s">
        <v>20</v>
      </c>
      <c r="K800" s="1">
        <v>1</v>
      </c>
      <c r="L800" s="1">
        <v>100</v>
      </c>
    </row>
    <row r="801" spans="1:12" ht="13">
      <c r="A801" s="1" t="s">
        <v>273</v>
      </c>
      <c r="B801" s="1" t="b">
        <v>0</v>
      </c>
      <c r="C801" s="1" t="s">
        <v>409</v>
      </c>
      <c r="D801" s="1" t="s">
        <v>190</v>
      </c>
      <c r="E801" s="1" t="s">
        <v>191</v>
      </c>
      <c r="F801" s="1" t="s">
        <v>198</v>
      </c>
      <c r="G801" s="1" t="s">
        <v>193</v>
      </c>
      <c r="I801" s="1" t="s">
        <v>390</v>
      </c>
      <c r="J801" s="1" t="s">
        <v>20</v>
      </c>
      <c r="K801" s="1">
        <v>1</v>
      </c>
      <c r="L801" s="1">
        <v>100</v>
      </c>
    </row>
    <row r="802" spans="1:12" ht="13">
      <c r="A802" s="1" t="s">
        <v>274</v>
      </c>
      <c r="B802" s="1" t="b">
        <v>0</v>
      </c>
      <c r="C802" s="1" t="s">
        <v>409</v>
      </c>
      <c r="D802" s="1" t="s">
        <v>190</v>
      </c>
      <c r="E802" s="1" t="s">
        <v>191</v>
      </c>
      <c r="F802" s="1" t="s">
        <v>198</v>
      </c>
      <c r="G802" s="1" t="s">
        <v>193</v>
      </c>
      <c r="I802" s="1" t="s">
        <v>390</v>
      </c>
      <c r="J802" s="1" t="s">
        <v>20</v>
      </c>
      <c r="K802" s="1">
        <v>1</v>
      </c>
      <c r="L802" s="1">
        <v>100</v>
      </c>
    </row>
    <row r="803" spans="1:12" ht="13">
      <c r="A803" s="1" t="s">
        <v>275</v>
      </c>
      <c r="B803" s="1" t="b">
        <v>0</v>
      </c>
      <c r="C803" s="1" t="s">
        <v>410</v>
      </c>
      <c r="D803" s="1" t="s">
        <v>190</v>
      </c>
      <c r="E803" s="1" t="s">
        <v>191</v>
      </c>
      <c r="F803" s="1" t="s">
        <v>198</v>
      </c>
      <c r="G803" s="1" t="s">
        <v>193</v>
      </c>
      <c r="I803" s="1" t="s">
        <v>390</v>
      </c>
      <c r="J803" s="1" t="s">
        <v>20</v>
      </c>
      <c r="K803" s="1">
        <v>1</v>
      </c>
      <c r="L803" s="1">
        <v>100</v>
      </c>
    </row>
    <row r="804" spans="1:12" ht="13">
      <c r="A804" s="1" t="s">
        <v>277</v>
      </c>
      <c r="B804" s="1" t="b">
        <v>0</v>
      </c>
      <c r="C804" s="1" t="s">
        <v>410</v>
      </c>
      <c r="D804" s="1" t="s">
        <v>190</v>
      </c>
      <c r="E804" s="1" t="s">
        <v>191</v>
      </c>
      <c r="F804" s="1" t="s">
        <v>198</v>
      </c>
      <c r="G804" s="1" t="s">
        <v>193</v>
      </c>
      <c r="I804" s="1" t="s">
        <v>390</v>
      </c>
      <c r="J804" s="1" t="s">
        <v>20</v>
      </c>
      <c r="K804" s="1">
        <v>1</v>
      </c>
      <c r="L804" s="1">
        <v>100</v>
      </c>
    </row>
    <row r="805" spans="1:12" ht="13">
      <c r="A805" s="1" t="s">
        <v>278</v>
      </c>
      <c r="B805" s="1" t="b">
        <v>0</v>
      </c>
      <c r="C805" s="1" t="s">
        <v>410</v>
      </c>
      <c r="D805" s="1" t="s">
        <v>190</v>
      </c>
      <c r="E805" s="1" t="s">
        <v>191</v>
      </c>
      <c r="F805" s="1" t="s">
        <v>198</v>
      </c>
      <c r="G805" s="1" t="s">
        <v>193</v>
      </c>
      <c r="I805" s="1" t="s">
        <v>390</v>
      </c>
      <c r="J805" s="1" t="s">
        <v>20</v>
      </c>
      <c r="K805" s="1">
        <v>1</v>
      </c>
      <c r="L805" s="1">
        <v>100</v>
      </c>
    </row>
    <row r="806" spans="1:12" ht="13">
      <c r="A806" s="1" t="s">
        <v>279</v>
      </c>
      <c r="B806" s="1" t="b">
        <v>0</v>
      </c>
      <c r="C806" s="1" t="s">
        <v>384</v>
      </c>
      <c r="D806" s="1" t="s">
        <v>190</v>
      </c>
      <c r="E806" s="1" t="s">
        <v>191</v>
      </c>
      <c r="F806" s="1" t="s">
        <v>198</v>
      </c>
      <c r="G806" s="1" t="s">
        <v>193</v>
      </c>
      <c r="I806" s="1" t="s">
        <v>390</v>
      </c>
      <c r="J806" s="1" t="s">
        <v>20</v>
      </c>
      <c r="K806" s="1">
        <v>1</v>
      </c>
      <c r="L806" s="1">
        <v>100</v>
      </c>
    </row>
    <row r="807" spans="1:12" ht="13">
      <c r="A807" s="1" t="s">
        <v>280</v>
      </c>
      <c r="B807" s="1" t="b">
        <v>0</v>
      </c>
      <c r="C807" s="1" t="s">
        <v>384</v>
      </c>
      <c r="D807" s="1" t="s">
        <v>190</v>
      </c>
      <c r="E807" s="1" t="s">
        <v>191</v>
      </c>
      <c r="F807" s="1" t="s">
        <v>198</v>
      </c>
      <c r="G807" s="1" t="s">
        <v>193</v>
      </c>
      <c r="I807" s="1" t="s">
        <v>390</v>
      </c>
      <c r="J807" s="1" t="s">
        <v>20</v>
      </c>
      <c r="K807" s="1">
        <v>1</v>
      </c>
      <c r="L807" s="1">
        <v>100</v>
      </c>
    </row>
    <row r="808" spans="1:12" ht="13">
      <c r="A808" s="1" t="s">
        <v>281</v>
      </c>
      <c r="B808" s="1" t="b">
        <v>0</v>
      </c>
      <c r="C808" s="1" t="s">
        <v>384</v>
      </c>
      <c r="D808" s="1" t="s">
        <v>190</v>
      </c>
      <c r="E808" s="1" t="s">
        <v>191</v>
      </c>
      <c r="F808" s="1" t="s">
        <v>198</v>
      </c>
      <c r="G808" s="1" t="s">
        <v>193</v>
      </c>
      <c r="I808" s="1" t="s">
        <v>390</v>
      </c>
      <c r="J808" s="1" t="s">
        <v>20</v>
      </c>
      <c r="K808" s="1">
        <v>1</v>
      </c>
      <c r="L808" s="1">
        <v>100</v>
      </c>
    </row>
    <row r="809" spans="1:12" ht="13">
      <c r="A809" s="1" t="s">
        <v>282</v>
      </c>
      <c r="B809" s="1" t="b">
        <v>0</v>
      </c>
      <c r="C809" s="1" t="s">
        <v>411</v>
      </c>
      <c r="D809" s="1" t="s">
        <v>190</v>
      </c>
      <c r="E809" s="1" t="s">
        <v>191</v>
      </c>
      <c r="F809" s="1" t="s">
        <v>198</v>
      </c>
      <c r="G809" s="1" t="s">
        <v>193</v>
      </c>
      <c r="I809" s="1" t="s">
        <v>390</v>
      </c>
      <c r="J809" s="1" t="s">
        <v>20</v>
      </c>
      <c r="K809" s="1">
        <v>1</v>
      </c>
      <c r="L809" s="1">
        <v>100</v>
      </c>
    </row>
    <row r="810" spans="1:12" ht="13">
      <c r="A810" s="1" t="s">
        <v>284</v>
      </c>
      <c r="B810" s="1" t="b">
        <v>0</v>
      </c>
      <c r="C810" s="1" t="s">
        <v>411</v>
      </c>
      <c r="D810" s="1" t="s">
        <v>190</v>
      </c>
      <c r="E810" s="1" t="s">
        <v>191</v>
      </c>
      <c r="F810" s="1" t="s">
        <v>198</v>
      </c>
      <c r="G810" s="1" t="s">
        <v>193</v>
      </c>
      <c r="I810" s="1" t="s">
        <v>390</v>
      </c>
      <c r="J810" s="1" t="s">
        <v>20</v>
      </c>
      <c r="K810" s="1">
        <v>1</v>
      </c>
      <c r="L810" s="1">
        <v>100</v>
      </c>
    </row>
    <row r="811" spans="1:12" ht="13">
      <c r="A811" s="1" t="s">
        <v>285</v>
      </c>
      <c r="B811" s="1" t="b">
        <v>0</v>
      </c>
      <c r="C811" s="1" t="s">
        <v>411</v>
      </c>
      <c r="D811" s="1" t="s">
        <v>190</v>
      </c>
      <c r="E811" s="1" t="s">
        <v>191</v>
      </c>
      <c r="F811" s="1" t="s">
        <v>198</v>
      </c>
      <c r="G811" s="1" t="s">
        <v>193</v>
      </c>
      <c r="I811" s="1" t="s">
        <v>390</v>
      </c>
      <c r="J811" s="1" t="s">
        <v>20</v>
      </c>
      <c r="K811" s="1">
        <v>1</v>
      </c>
      <c r="L811" s="1">
        <v>100</v>
      </c>
    </row>
    <row r="812" spans="1:12" ht="13">
      <c r="A812" s="1" t="s">
        <v>286</v>
      </c>
      <c r="B812" s="1" t="b">
        <v>0</v>
      </c>
      <c r="C812" s="1" t="s">
        <v>412</v>
      </c>
      <c r="D812" s="1" t="s">
        <v>190</v>
      </c>
      <c r="E812" s="1" t="s">
        <v>191</v>
      </c>
      <c r="F812" s="1" t="s">
        <v>198</v>
      </c>
      <c r="G812" s="1" t="s">
        <v>193</v>
      </c>
      <c r="I812" s="1" t="s">
        <v>390</v>
      </c>
      <c r="J812" s="1" t="s">
        <v>20</v>
      </c>
      <c r="K812" s="1">
        <v>1</v>
      </c>
      <c r="L812" s="1">
        <v>100</v>
      </c>
    </row>
    <row r="813" spans="1:12" ht="13">
      <c r="A813" s="1" t="s">
        <v>288</v>
      </c>
      <c r="B813" s="1" t="b">
        <v>0</v>
      </c>
      <c r="C813" s="1" t="s">
        <v>412</v>
      </c>
      <c r="D813" s="1" t="s">
        <v>190</v>
      </c>
      <c r="E813" s="1" t="s">
        <v>191</v>
      </c>
      <c r="F813" s="1" t="s">
        <v>198</v>
      </c>
      <c r="G813" s="1" t="s">
        <v>193</v>
      </c>
      <c r="I813" s="1" t="s">
        <v>390</v>
      </c>
      <c r="J813" s="1" t="s">
        <v>20</v>
      </c>
      <c r="K813" s="1">
        <v>1</v>
      </c>
      <c r="L813" s="1">
        <v>100</v>
      </c>
    </row>
    <row r="814" spans="1:12" ht="13">
      <c r="A814" s="1" t="s">
        <v>289</v>
      </c>
      <c r="B814" s="1" t="b">
        <v>0</v>
      </c>
      <c r="C814" s="1" t="s">
        <v>412</v>
      </c>
      <c r="D814" s="1" t="s">
        <v>190</v>
      </c>
      <c r="E814" s="1" t="s">
        <v>191</v>
      </c>
      <c r="F814" s="1" t="s">
        <v>198</v>
      </c>
      <c r="G814" s="1" t="s">
        <v>193</v>
      </c>
      <c r="I814" s="1" t="s">
        <v>390</v>
      </c>
      <c r="J814" s="1" t="s">
        <v>20</v>
      </c>
      <c r="K814" s="1">
        <v>1</v>
      </c>
      <c r="L814" s="1">
        <v>100</v>
      </c>
    </row>
    <row r="815" spans="1:12" ht="13">
      <c r="A815" s="1" t="s">
        <v>290</v>
      </c>
      <c r="B815" s="1" t="b">
        <v>0</v>
      </c>
      <c r="C815" s="1" t="s">
        <v>413</v>
      </c>
      <c r="D815" s="1" t="s">
        <v>190</v>
      </c>
      <c r="E815" s="1" t="s">
        <v>191</v>
      </c>
      <c r="F815" s="1" t="s">
        <v>198</v>
      </c>
      <c r="G815" s="1" t="s">
        <v>193</v>
      </c>
      <c r="I815" s="1" t="s">
        <v>390</v>
      </c>
      <c r="J815" s="1" t="s">
        <v>20</v>
      </c>
      <c r="K815" s="1">
        <v>1</v>
      </c>
      <c r="L815" s="1">
        <v>100</v>
      </c>
    </row>
    <row r="816" spans="1:12" ht="13">
      <c r="A816" s="1" t="s">
        <v>292</v>
      </c>
      <c r="B816" s="1" t="b">
        <v>0</v>
      </c>
      <c r="C816" s="1" t="s">
        <v>413</v>
      </c>
      <c r="D816" s="1" t="s">
        <v>190</v>
      </c>
      <c r="E816" s="1" t="s">
        <v>191</v>
      </c>
      <c r="F816" s="1" t="s">
        <v>198</v>
      </c>
      <c r="G816" s="1" t="s">
        <v>193</v>
      </c>
      <c r="I816" s="1" t="s">
        <v>390</v>
      </c>
      <c r="J816" s="1" t="s">
        <v>20</v>
      </c>
      <c r="K816" s="1">
        <v>1</v>
      </c>
      <c r="L816" s="1">
        <v>100</v>
      </c>
    </row>
    <row r="817" spans="1:12" ht="13">
      <c r="A817" s="1" t="s">
        <v>293</v>
      </c>
      <c r="B817" s="1" t="b">
        <v>0</v>
      </c>
      <c r="C817" s="1" t="s">
        <v>413</v>
      </c>
      <c r="D817" s="1" t="s">
        <v>190</v>
      </c>
      <c r="E817" s="1" t="s">
        <v>191</v>
      </c>
      <c r="F817" s="1" t="s">
        <v>198</v>
      </c>
      <c r="G817" s="1" t="s">
        <v>193</v>
      </c>
      <c r="I817" s="1" t="s">
        <v>390</v>
      </c>
      <c r="J817" s="1" t="s">
        <v>20</v>
      </c>
      <c r="K817" s="1">
        <v>1</v>
      </c>
      <c r="L817" s="1">
        <v>100</v>
      </c>
    </row>
    <row r="818" spans="1:12" ht="13">
      <c r="A818" s="1" t="s">
        <v>294</v>
      </c>
      <c r="B818" s="1" t="b">
        <v>0</v>
      </c>
      <c r="C818" s="1" t="s">
        <v>414</v>
      </c>
      <c r="D818" s="1" t="s">
        <v>190</v>
      </c>
      <c r="E818" s="1" t="s">
        <v>191</v>
      </c>
      <c r="F818" s="1" t="s">
        <v>198</v>
      </c>
      <c r="G818" s="1" t="s">
        <v>193</v>
      </c>
      <c r="I818" s="1" t="s">
        <v>390</v>
      </c>
      <c r="J818" s="1" t="s">
        <v>20</v>
      </c>
      <c r="K818" s="1">
        <v>1</v>
      </c>
      <c r="L818" s="1">
        <v>100</v>
      </c>
    </row>
    <row r="819" spans="1:12" ht="13">
      <c r="A819" s="1" t="s">
        <v>295</v>
      </c>
      <c r="B819" s="1" t="b">
        <v>0</v>
      </c>
      <c r="C819" s="1" t="s">
        <v>414</v>
      </c>
      <c r="D819" s="1" t="s">
        <v>190</v>
      </c>
      <c r="E819" s="1" t="s">
        <v>191</v>
      </c>
      <c r="F819" s="1" t="s">
        <v>198</v>
      </c>
      <c r="G819" s="1" t="s">
        <v>193</v>
      </c>
      <c r="I819" s="1" t="s">
        <v>390</v>
      </c>
      <c r="J819" s="1" t="s">
        <v>20</v>
      </c>
      <c r="K819" s="1">
        <v>1</v>
      </c>
      <c r="L819" s="1">
        <v>100</v>
      </c>
    </row>
    <row r="820" spans="1:12" ht="13">
      <c r="A820" s="1" t="s">
        <v>296</v>
      </c>
      <c r="B820" s="1" t="b">
        <v>0</v>
      </c>
      <c r="C820" s="1" t="s">
        <v>414</v>
      </c>
      <c r="D820" s="1" t="s">
        <v>190</v>
      </c>
      <c r="E820" s="1" t="s">
        <v>191</v>
      </c>
      <c r="F820" s="1" t="s">
        <v>198</v>
      </c>
      <c r="G820" s="1" t="s">
        <v>193</v>
      </c>
      <c r="I820" s="1" t="s">
        <v>390</v>
      </c>
      <c r="J820" s="1" t="s">
        <v>20</v>
      </c>
      <c r="K820" s="1">
        <v>1</v>
      </c>
      <c r="L820" s="1">
        <v>100</v>
      </c>
    </row>
    <row r="821" spans="1:12" ht="13">
      <c r="A821" s="1" t="s">
        <v>188</v>
      </c>
      <c r="B821" s="1" t="b">
        <v>0</v>
      </c>
      <c r="C821" s="1" t="s">
        <v>189</v>
      </c>
      <c r="D821" s="1" t="s">
        <v>297</v>
      </c>
      <c r="E821" s="1" t="s">
        <v>298</v>
      </c>
      <c r="F821" s="1" t="s">
        <v>192</v>
      </c>
      <c r="G821" s="1" t="s">
        <v>193</v>
      </c>
      <c r="I821" s="1" t="s">
        <v>415</v>
      </c>
      <c r="K821" s="1">
        <v>1</v>
      </c>
      <c r="L821" s="1">
        <v>100</v>
      </c>
    </row>
    <row r="822" spans="1:12" ht="13">
      <c r="A822" s="1" t="s">
        <v>195</v>
      </c>
      <c r="B822" s="1" t="b">
        <v>0</v>
      </c>
      <c r="C822" s="1" t="s">
        <v>189</v>
      </c>
      <c r="D822" s="1" t="s">
        <v>297</v>
      </c>
      <c r="E822" s="1" t="s">
        <v>298</v>
      </c>
      <c r="F822" s="1" t="s">
        <v>192</v>
      </c>
      <c r="G822" s="1" t="s">
        <v>193</v>
      </c>
      <c r="I822" s="1" t="s">
        <v>415</v>
      </c>
      <c r="K822" s="1">
        <v>1</v>
      </c>
      <c r="L822" s="1">
        <v>100</v>
      </c>
    </row>
    <row r="823" spans="1:12" ht="13">
      <c r="A823" s="1" t="s">
        <v>196</v>
      </c>
      <c r="B823" s="1" t="b">
        <v>0</v>
      </c>
      <c r="C823" s="1" t="s">
        <v>189</v>
      </c>
      <c r="D823" s="1" t="s">
        <v>297</v>
      </c>
      <c r="E823" s="1" t="s">
        <v>298</v>
      </c>
      <c r="F823" s="1" t="s">
        <v>192</v>
      </c>
      <c r="G823" s="1" t="s">
        <v>193</v>
      </c>
      <c r="I823" s="1" t="s">
        <v>415</v>
      </c>
      <c r="K823" s="1">
        <v>1</v>
      </c>
      <c r="L823" s="1">
        <v>100</v>
      </c>
    </row>
    <row r="824" spans="1:12" ht="13">
      <c r="A824" s="1" t="s">
        <v>197</v>
      </c>
      <c r="B824" s="1" t="b">
        <v>0</v>
      </c>
      <c r="C824" s="1" t="s">
        <v>391</v>
      </c>
      <c r="D824" s="1" t="s">
        <v>297</v>
      </c>
      <c r="E824" s="1" t="s">
        <v>298</v>
      </c>
      <c r="F824" s="1" t="s">
        <v>198</v>
      </c>
      <c r="G824" s="1" t="s">
        <v>193</v>
      </c>
      <c r="I824" s="1" t="s">
        <v>415</v>
      </c>
      <c r="J824" s="1" t="s">
        <v>20</v>
      </c>
      <c r="K824" s="1">
        <v>1</v>
      </c>
      <c r="L824" s="1">
        <v>100</v>
      </c>
    </row>
    <row r="825" spans="1:12" ht="13">
      <c r="A825" s="1" t="s">
        <v>200</v>
      </c>
      <c r="B825" s="1" t="b">
        <v>0</v>
      </c>
      <c r="C825" s="1" t="s">
        <v>391</v>
      </c>
      <c r="D825" s="1" t="s">
        <v>297</v>
      </c>
      <c r="E825" s="1" t="s">
        <v>298</v>
      </c>
      <c r="F825" s="1" t="s">
        <v>198</v>
      </c>
      <c r="G825" s="1" t="s">
        <v>193</v>
      </c>
      <c r="I825" s="1" t="s">
        <v>415</v>
      </c>
      <c r="J825" s="1" t="s">
        <v>20</v>
      </c>
      <c r="K825" s="1">
        <v>1</v>
      </c>
      <c r="L825" s="1">
        <v>100</v>
      </c>
    </row>
    <row r="826" spans="1:12" ht="13">
      <c r="A826" s="1" t="s">
        <v>201</v>
      </c>
      <c r="B826" s="1" t="b">
        <v>0</v>
      </c>
      <c r="C826" s="1" t="s">
        <v>391</v>
      </c>
      <c r="D826" s="1" t="s">
        <v>297</v>
      </c>
      <c r="E826" s="1" t="s">
        <v>298</v>
      </c>
      <c r="F826" s="1" t="s">
        <v>198</v>
      </c>
      <c r="G826" s="1" t="s">
        <v>193</v>
      </c>
      <c r="I826" s="1" t="s">
        <v>415</v>
      </c>
      <c r="J826" s="1" t="s">
        <v>20</v>
      </c>
      <c r="K826" s="1">
        <v>1</v>
      </c>
      <c r="L826" s="1">
        <v>100</v>
      </c>
    </row>
    <row r="827" spans="1:12" ht="13">
      <c r="A827" s="1" t="s">
        <v>202</v>
      </c>
      <c r="B827" s="1" t="b">
        <v>0</v>
      </c>
      <c r="C827" s="1" t="s">
        <v>392</v>
      </c>
      <c r="D827" s="1" t="s">
        <v>297</v>
      </c>
      <c r="E827" s="1" t="s">
        <v>298</v>
      </c>
      <c r="F827" s="1" t="s">
        <v>198</v>
      </c>
      <c r="G827" s="1" t="s">
        <v>193</v>
      </c>
      <c r="I827" s="1" t="s">
        <v>415</v>
      </c>
      <c r="J827" s="1" t="s">
        <v>20</v>
      </c>
      <c r="K827" s="1">
        <v>1</v>
      </c>
      <c r="L827" s="1">
        <v>100</v>
      </c>
    </row>
    <row r="828" spans="1:12" ht="13">
      <c r="A828" s="1" t="s">
        <v>203</v>
      </c>
      <c r="B828" s="1" t="b">
        <v>0</v>
      </c>
      <c r="C828" s="1" t="s">
        <v>392</v>
      </c>
      <c r="D828" s="1" t="s">
        <v>297</v>
      </c>
      <c r="E828" s="1" t="s">
        <v>298</v>
      </c>
      <c r="F828" s="1" t="s">
        <v>198</v>
      </c>
      <c r="G828" s="1" t="s">
        <v>193</v>
      </c>
      <c r="I828" s="1" t="s">
        <v>415</v>
      </c>
      <c r="J828" s="1" t="s">
        <v>20</v>
      </c>
      <c r="K828" s="1">
        <v>1</v>
      </c>
      <c r="L828" s="1">
        <v>100</v>
      </c>
    </row>
    <row r="829" spans="1:12" ht="13">
      <c r="A829" s="1" t="s">
        <v>204</v>
      </c>
      <c r="B829" s="1" t="b">
        <v>0</v>
      </c>
      <c r="C829" s="1" t="s">
        <v>392</v>
      </c>
      <c r="D829" s="1" t="s">
        <v>297</v>
      </c>
      <c r="E829" s="1" t="s">
        <v>298</v>
      </c>
      <c r="F829" s="1" t="s">
        <v>198</v>
      </c>
      <c r="G829" s="1" t="s">
        <v>193</v>
      </c>
      <c r="I829" s="1" t="s">
        <v>415</v>
      </c>
      <c r="J829" s="1" t="s">
        <v>20</v>
      </c>
      <c r="K829" s="1">
        <v>1</v>
      </c>
      <c r="L829" s="1">
        <v>100</v>
      </c>
    </row>
    <row r="830" spans="1:12" ht="13">
      <c r="A830" s="1" t="s">
        <v>205</v>
      </c>
      <c r="B830" s="1" t="b">
        <v>0</v>
      </c>
      <c r="C830" s="1" t="s">
        <v>393</v>
      </c>
      <c r="D830" s="1" t="s">
        <v>297</v>
      </c>
      <c r="E830" s="1" t="s">
        <v>298</v>
      </c>
      <c r="F830" s="1" t="s">
        <v>198</v>
      </c>
      <c r="G830" s="1" t="s">
        <v>193</v>
      </c>
      <c r="I830" s="1" t="s">
        <v>415</v>
      </c>
      <c r="J830" s="1" t="s">
        <v>20</v>
      </c>
      <c r="K830" s="1">
        <v>1</v>
      </c>
      <c r="L830" s="1">
        <v>100</v>
      </c>
    </row>
    <row r="831" spans="1:12" ht="13">
      <c r="A831" s="1" t="s">
        <v>206</v>
      </c>
      <c r="B831" s="1" t="b">
        <v>0</v>
      </c>
      <c r="C831" s="1" t="s">
        <v>393</v>
      </c>
      <c r="D831" s="1" t="s">
        <v>297</v>
      </c>
      <c r="E831" s="1" t="s">
        <v>298</v>
      </c>
      <c r="F831" s="1" t="s">
        <v>198</v>
      </c>
      <c r="G831" s="1" t="s">
        <v>193</v>
      </c>
      <c r="I831" s="1" t="s">
        <v>415</v>
      </c>
      <c r="J831" s="1" t="s">
        <v>20</v>
      </c>
      <c r="K831" s="1">
        <v>1</v>
      </c>
      <c r="L831" s="1">
        <v>100</v>
      </c>
    </row>
    <row r="832" spans="1:12" ht="13">
      <c r="A832" s="1" t="s">
        <v>207</v>
      </c>
      <c r="B832" s="1" t="b">
        <v>0</v>
      </c>
      <c r="C832" s="1" t="s">
        <v>393</v>
      </c>
      <c r="D832" s="1" t="s">
        <v>297</v>
      </c>
      <c r="E832" s="1" t="s">
        <v>298</v>
      </c>
      <c r="F832" s="1" t="s">
        <v>198</v>
      </c>
      <c r="G832" s="1" t="s">
        <v>193</v>
      </c>
      <c r="I832" s="1" t="s">
        <v>415</v>
      </c>
      <c r="J832" s="1" t="s">
        <v>20</v>
      </c>
      <c r="K832" s="1">
        <v>1</v>
      </c>
      <c r="L832" s="1">
        <v>100</v>
      </c>
    </row>
    <row r="833" spans="1:12" ht="13">
      <c r="A833" s="1" t="s">
        <v>208</v>
      </c>
      <c r="B833" s="1" t="b">
        <v>0</v>
      </c>
      <c r="C833" s="1">
        <v>5</v>
      </c>
      <c r="D833" s="1" t="s">
        <v>297</v>
      </c>
      <c r="E833" s="1" t="s">
        <v>298</v>
      </c>
      <c r="F833" s="1" t="s">
        <v>209</v>
      </c>
      <c r="G833" s="1">
        <v>35.258769933670997</v>
      </c>
      <c r="H833" s="1">
        <v>5</v>
      </c>
      <c r="I833" s="1" t="s">
        <v>415</v>
      </c>
      <c r="K833" s="1">
        <v>1</v>
      </c>
      <c r="L833" s="1">
        <v>100</v>
      </c>
    </row>
    <row r="834" spans="1:12" ht="13">
      <c r="A834" s="1" t="s">
        <v>210</v>
      </c>
      <c r="B834" s="1" t="b">
        <v>0</v>
      </c>
      <c r="C834" s="1">
        <v>5</v>
      </c>
      <c r="D834" s="1" t="s">
        <v>297</v>
      </c>
      <c r="E834" s="1" t="s">
        <v>298</v>
      </c>
      <c r="F834" s="1" t="s">
        <v>209</v>
      </c>
      <c r="G834" s="1">
        <v>35.192627178917398</v>
      </c>
      <c r="H834" s="1">
        <v>5</v>
      </c>
      <c r="I834" s="1" t="s">
        <v>415</v>
      </c>
      <c r="K834" s="1">
        <v>1</v>
      </c>
      <c r="L834" s="1">
        <v>100</v>
      </c>
    </row>
    <row r="835" spans="1:12" ht="13">
      <c r="A835" s="1" t="s">
        <v>211</v>
      </c>
      <c r="B835" s="1" t="b">
        <v>0</v>
      </c>
      <c r="C835" s="1">
        <v>5</v>
      </c>
      <c r="D835" s="1" t="s">
        <v>297</v>
      </c>
      <c r="E835" s="1" t="s">
        <v>298</v>
      </c>
      <c r="F835" s="1" t="s">
        <v>209</v>
      </c>
      <c r="G835" s="1" t="s">
        <v>193</v>
      </c>
      <c r="H835" s="1">
        <v>5</v>
      </c>
      <c r="I835" s="1" t="s">
        <v>415</v>
      </c>
      <c r="K835" s="1">
        <v>1</v>
      </c>
      <c r="L835" s="1">
        <v>100</v>
      </c>
    </row>
    <row r="836" spans="1:12" ht="13">
      <c r="A836" s="1" t="s">
        <v>212</v>
      </c>
      <c r="B836" s="1" t="b">
        <v>0</v>
      </c>
      <c r="C836" s="1" t="s">
        <v>394</v>
      </c>
      <c r="D836" s="1" t="s">
        <v>297</v>
      </c>
      <c r="E836" s="1" t="s">
        <v>298</v>
      </c>
      <c r="F836" s="1" t="s">
        <v>198</v>
      </c>
      <c r="G836" s="1" t="s">
        <v>193</v>
      </c>
      <c r="I836" s="1" t="s">
        <v>415</v>
      </c>
      <c r="J836" s="1" t="s">
        <v>20</v>
      </c>
      <c r="K836" s="1">
        <v>1</v>
      </c>
      <c r="L836" s="1">
        <v>100</v>
      </c>
    </row>
    <row r="837" spans="1:12" ht="13">
      <c r="A837" s="1" t="s">
        <v>213</v>
      </c>
      <c r="B837" s="1" t="b">
        <v>0</v>
      </c>
      <c r="C837" s="1" t="s">
        <v>394</v>
      </c>
      <c r="D837" s="1" t="s">
        <v>297</v>
      </c>
      <c r="E837" s="1" t="s">
        <v>298</v>
      </c>
      <c r="F837" s="1" t="s">
        <v>198</v>
      </c>
      <c r="G837" s="1" t="s">
        <v>193</v>
      </c>
      <c r="I837" s="1" t="s">
        <v>415</v>
      </c>
      <c r="J837" s="1" t="s">
        <v>20</v>
      </c>
      <c r="K837" s="1">
        <v>1</v>
      </c>
      <c r="L837" s="1">
        <v>100</v>
      </c>
    </row>
    <row r="838" spans="1:12" ht="13">
      <c r="A838" s="1" t="s">
        <v>214</v>
      </c>
      <c r="B838" s="1" t="b">
        <v>0</v>
      </c>
      <c r="C838" s="1" t="s">
        <v>394</v>
      </c>
      <c r="D838" s="1" t="s">
        <v>297</v>
      </c>
      <c r="E838" s="1" t="s">
        <v>298</v>
      </c>
      <c r="F838" s="1" t="s">
        <v>198</v>
      </c>
      <c r="G838" s="1" t="s">
        <v>193</v>
      </c>
      <c r="I838" s="1" t="s">
        <v>415</v>
      </c>
      <c r="J838" s="1" t="s">
        <v>20</v>
      </c>
      <c r="K838" s="1">
        <v>1</v>
      </c>
      <c r="L838" s="1">
        <v>100</v>
      </c>
    </row>
    <row r="839" spans="1:12" ht="13">
      <c r="A839" s="1" t="s">
        <v>215</v>
      </c>
      <c r="B839" s="1" t="b">
        <v>0</v>
      </c>
      <c r="C839" s="1" t="s">
        <v>395</v>
      </c>
      <c r="D839" s="1" t="s">
        <v>297</v>
      </c>
      <c r="E839" s="1" t="s">
        <v>298</v>
      </c>
      <c r="F839" s="1" t="s">
        <v>198</v>
      </c>
      <c r="G839" s="1" t="s">
        <v>193</v>
      </c>
      <c r="I839" s="1" t="s">
        <v>415</v>
      </c>
      <c r="J839" s="1" t="s">
        <v>20</v>
      </c>
      <c r="K839" s="1">
        <v>1</v>
      </c>
      <c r="L839" s="1">
        <v>100</v>
      </c>
    </row>
    <row r="840" spans="1:12" ht="13">
      <c r="A840" s="1" t="s">
        <v>216</v>
      </c>
      <c r="B840" s="1" t="b">
        <v>0</v>
      </c>
      <c r="C840" s="1" t="s">
        <v>395</v>
      </c>
      <c r="D840" s="1" t="s">
        <v>297</v>
      </c>
      <c r="E840" s="1" t="s">
        <v>298</v>
      </c>
      <c r="F840" s="1" t="s">
        <v>198</v>
      </c>
      <c r="G840" s="1" t="s">
        <v>193</v>
      </c>
      <c r="I840" s="1" t="s">
        <v>415</v>
      </c>
      <c r="J840" s="1" t="s">
        <v>20</v>
      </c>
      <c r="K840" s="1">
        <v>1</v>
      </c>
      <c r="L840" s="1">
        <v>100</v>
      </c>
    </row>
    <row r="841" spans="1:12" ht="13">
      <c r="A841" s="1" t="s">
        <v>217</v>
      </c>
      <c r="B841" s="1" t="b">
        <v>0</v>
      </c>
      <c r="C841" s="1" t="s">
        <v>395</v>
      </c>
      <c r="D841" s="1" t="s">
        <v>297</v>
      </c>
      <c r="E841" s="1" t="s">
        <v>298</v>
      </c>
      <c r="F841" s="1" t="s">
        <v>198</v>
      </c>
      <c r="G841" s="1" t="s">
        <v>193</v>
      </c>
      <c r="I841" s="1" t="s">
        <v>415</v>
      </c>
      <c r="J841" s="1" t="s">
        <v>20</v>
      </c>
      <c r="K841" s="1">
        <v>1</v>
      </c>
      <c r="L841" s="1">
        <v>100</v>
      </c>
    </row>
    <row r="842" spans="1:12" ht="13">
      <c r="A842" s="1" t="s">
        <v>218</v>
      </c>
      <c r="B842" s="1" t="b">
        <v>0</v>
      </c>
      <c r="C842" s="1" t="s">
        <v>396</v>
      </c>
      <c r="D842" s="1" t="s">
        <v>297</v>
      </c>
      <c r="E842" s="1" t="s">
        <v>298</v>
      </c>
      <c r="F842" s="1" t="s">
        <v>198</v>
      </c>
      <c r="G842" s="1" t="s">
        <v>193</v>
      </c>
      <c r="I842" s="1" t="s">
        <v>415</v>
      </c>
      <c r="J842" s="1" t="s">
        <v>20</v>
      </c>
      <c r="K842" s="1">
        <v>1</v>
      </c>
      <c r="L842" s="1">
        <v>100</v>
      </c>
    </row>
    <row r="843" spans="1:12" ht="13">
      <c r="A843" s="1" t="s">
        <v>219</v>
      </c>
      <c r="B843" s="1" t="b">
        <v>0</v>
      </c>
      <c r="C843" s="1" t="s">
        <v>396</v>
      </c>
      <c r="D843" s="1" t="s">
        <v>297</v>
      </c>
      <c r="E843" s="1" t="s">
        <v>298</v>
      </c>
      <c r="F843" s="1" t="s">
        <v>198</v>
      </c>
      <c r="G843" s="1" t="s">
        <v>193</v>
      </c>
      <c r="I843" s="1" t="s">
        <v>415</v>
      </c>
      <c r="J843" s="1" t="s">
        <v>20</v>
      </c>
      <c r="K843" s="1">
        <v>1</v>
      </c>
      <c r="L843" s="1">
        <v>100</v>
      </c>
    </row>
    <row r="844" spans="1:12" ht="13">
      <c r="A844" s="1" t="s">
        <v>220</v>
      </c>
      <c r="B844" s="1" t="b">
        <v>0</v>
      </c>
      <c r="C844" s="1" t="s">
        <v>396</v>
      </c>
      <c r="D844" s="1" t="s">
        <v>297</v>
      </c>
      <c r="E844" s="1" t="s">
        <v>298</v>
      </c>
      <c r="F844" s="1" t="s">
        <v>198</v>
      </c>
      <c r="G844" s="1" t="s">
        <v>193</v>
      </c>
      <c r="I844" s="1" t="s">
        <v>415</v>
      </c>
      <c r="J844" s="1" t="s">
        <v>20</v>
      </c>
      <c r="K844" s="1">
        <v>1</v>
      </c>
      <c r="L844" s="1">
        <v>100</v>
      </c>
    </row>
    <row r="845" spans="1:12" ht="13">
      <c r="A845" s="1" t="s">
        <v>221</v>
      </c>
      <c r="B845" s="1" t="b">
        <v>0</v>
      </c>
      <c r="C845" s="1">
        <v>10</v>
      </c>
      <c r="D845" s="1" t="s">
        <v>297</v>
      </c>
      <c r="E845" s="1" t="s">
        <v>298</v>
      </c>
      <c r="F845" s="1" t="s">
        <v>209</v>
      </c>
      <c r="G845" s="1">
        <v>34.982106583745001</v>
      </c>
      <c r="H845" s="1">
        <v>10</v>
      </c>
      <c r="I845" s="1" t="s">
        <v>415</v>
      </c>
      <c r="K845" s="1">
        <v>1</v>
      </c>
      <c r="L845" s="1">
        <v>100</v>
      </c>
    </row>
    <row r="846" spans="1:12" ht="13">
      <c r="A846" s="1" t="s">
        <v>222</v>
      </c>
      <c r="B846" s="1" t="b">
        <v>0</v>
      </c>
      <c r="C846" s="1">
        <v>10</v>
      </c>
      <c r="D846" s="1" t="s">
        <v>297</v>
      </c>
      <c r="E846" s="1" t="s">
        <v>298</v>
      </c>
      <c r="F846" s="1" t="s">
        <v>209</v>
      </c>
      <c r="G846" s="1">
        <v>35.8040213906433</v>
      </c>
      <c r="H846" s="1">
        <v>10</v>
      </c>
      <c r="I846" s="1" t="s">
        <v>415</v>
      </c>
      <c r="K846" s="1">
        <v>1</v>
      </c>
      <c r="L846" s="1">
        <v>100</v>
      </c>
    </row>
    <row r="847" spans="1:12" ht="13">
      <c r="A847" s="1" t="s">
        <v>223</v>
      </c>
      <c r="B847" s="1" t="b">
        <v>0</v>
      </c>
      <c r="C847" s="1">
        <v>10</v>
      </c>
      <c r="D847" s="1" t="s">
        <v>297</v>
      </c>
      <c r="E847" s="1" t="s">
        <v>298</v>
      </c>
      <c r="F847" s="1" t="s">
        <v>209</v>
      </c>
      <c r="G847" s="1">
        <v>34.516771732329097</v>
      </c>
      <c r="H847" s="1">
        <v>10</v>
      </c>
      <c r="I847" s="1" t="s">
        <v>415</v>
      </c>
      <c r="K847" s="1">
        <v>1</v>
      </c>
      <c r="L847" s="1">
        <v>100</v>
      </c>
    </row>
    <row r="848" spans="1:12" ht="13">
      <c r="A848" s="1" t="s">
        <v>224</v>
      </c>
      <c r="B848" s="1" t="b">
        <v>0</v>
      </c>
      <c r="C848" s="1" t="s">
        <v>397</v>
      </c>
      <c r="D848" s="1" t="s">
        <v>297</v>
      </c>
      <c r="E848" s="1" t="s">
        <v>298</v>
      </c>
      <c r="F848" s="1" t="s">
        <v>198</v>
      </c>
      <c r="G848" s="1" t="s">
        <v>193</v>
      </c>
      <c r="I848" s="1" t="s">
        <v>415</v>
      </c>
      <c r="J848" s="1" t="s">
        <v>20</v>
      </c>
      <c r="K848" s="1">
        <v>1</v>
      </c>
      <c r="L848" s="1">
        <v>100</v>
      </c>
    </row>
    <row r="849" spans="1:12" ht="13">
      <c r="A849" s="1" t="s">
        <v>225</v>
      </c>
      <c r="B849" s="1" t="b">
        <v>0</v>
      </c>
      <c r="C849" s="1" t="s">
        <v>397</v>
      </c>
      <c r="D849" s="1" t="s">
        <v>297</v>
      </c>
      <c r="E849" s="1" t="s">
        <v>298</v>
      </c>
      <c r="F849" s="1" t="s">
        <v>198</v>
      </c>
      <c r="G849" s="1" t="s">
        <v>193</v>
      </c>
      <c r="I849" s="1" t="s">
        <v>415</v>
      </c>
      <c r="J849" s="1" t="s">
        <v>20</v>
      </c>
      <c r="K849" s="1">
        <v>1</v>
      </c>
      <c r="L849" s="1">
        <v>100</v>
      </c>
    </row>
    <row r="850" spans="1:12" ht="13">
      <c r="A850" s="1" t="s">
        <v>226</v>
      </c>
      <c r="B850" s="1" t="b">
        <v>0</v>
      </c>
      <c r="C850" s="1" t="s">
        <v>397</v>
      </c>
      <c r="D850" s="1" t="s">
        <v>297</v>
      </c>
      <c r="E850" s="1" t="s">
        <v>298</v>
      </c>
      <c r="F850" s="1" t="s">
        <v>198</v>
      </c>
      <c r="G850" s="1" t="s">
        <v>193</v>
      </c>
      <c r="I850" s="1" t="s">
        <v>415</v>
      </c>
      <c r="J850" s="1" t="s">
        <v>20</v>
      </c>
      <c r="K850" s="1">
        <v>1</v>
      </c>
      <c r="L850" s="1">
        <v>100</v>
      </c>
    </row>
    <row r="851" spans="1:12" ht="13">
      <c r="A851" s="1" t="s">
        <v>227</v>
      </c>
      <c r="B851" s="1" t="b">
        <v>0</v>
      </c>
      <c r="C851" s="1" t="s">
        <v>398</v>
      </c>
      <c r="D851" s="1" t="s">
        <v>297</v>
      </c>
      <c r="E851" s="1" t="s">
        <v>298</v>
      </c>
      <c r="F851" s="1" t="s">
        <v>198</v>
      </c>
      <c r="G851" s="1" t="s">
        <v>193</v>
      </c>
      <c r="I851" s="1" t="s">
        <v>415</v>
      </c>
      <c r="J851" s="1" t="s">
        <v>20</v>
      </c>
      <c r="K851" s="1">
        <v>1</v>
      </c>
      <c r="L851" s="1">
        <v>100</v>
      </c>
    </row>
    <row r="852" spans="1:12" ht="13">
      <c r="A852" s="1" t="s">
        <v>228</v>
      </c>
      <c r="B852" s="1" t="b">
        <v>0</v>
      </c>
      <c r="C852" s="1" t="s">
        <v>398</v>
      </c>
      <c r="D852" s="1" t="s">
        <v>297</v>
      </c>
      <c r="E852" s="1" t="s">
        <v>298</v>
      </c>
      <c r="F852" s="1" t="s">
        <v>198</v>
      </c>
      <c r="G852" s="1" t="s">
        <v>193</v>
      </c>
      <c r="I852" s="1" t="s">
        <v>415</v>
      </c>
      <c r="J852" s="1" t="s">
        <v>20</v>
      </c>
      <c r="K852" s="1">
        <v>1</v>
      </c>
      <c r="L852" s="1">
        <v>100</v>
      </c>
    </row>
    <row r="853" spans="1:12" ht="13">
      <c r="A853" s="1" t="s">
        <v>229</v>
      </c>
      <c r="B853" s="1" t="b">
        <v>0</v>
      </c>
      <c r="C853" s="1" t="s">
        <v>398</v>
      </c>
      <c r="D853" s="1" t="s">
        <v>297</v>
      </c>
      <c r="E853" s="1" t="s">
        <v>298</v>
      </c>
      <c r="F853" s="1" t="s">
        <v>198</v>
      </c>
      <c r="G853" s="1" t="s">
        <v>193</v>
      </c>
      <c r="I853" s="1" t="s">
        <v>415</v>
      </c>
      <c r="J853" s="1" t="s">
        <v>20</v>
      </c>
      <c r="K853" s="1">
        <v>1</v>
      </c>
      <c r="L853" s="1">
        <v>100</v>
      </c>
    </row>
    <row r="854" spans="1:12" ht="13">
      <c r="A854" s="1" t="s">
        <v>230</v>
      </c>
      <c r="B854" s="1" t="b">
        <v>0</v>
      </c>
      <c r="C854" s="1" t="s">
        <v>399</v>
      </c>
      <c r="D854" s="1" t="s">
        <v>297</v>
      </c>
      <c r="E854" s="1" t="s">
        <v>298</v>
      </c>
      <c r="F854" s="1" t="s">
        <v>198</v>
      </c>
      <c r="G854" s="1" t="s">
        <v>193</v>
      </c>
      <c r="I854" s="1" t="s">
        <v>415</v>
      </c>
      <c r="J854" s="1" t="s">
        <v>20</v>
      </c>
      <c r="K854" s="1">
        <v>1</v>
      </c>
      <c r="L854" s="1">
        <v>100</v>
      </c>
    </row>
    <row r="855" spans="1:12" ht="13">
      <c r="A855" s="1" t="s">
        <v>231</v>
      </c>
      <c r="B855" s="1" t="b">
        <v>0</v>
      </c>
      <c r="C855" s="1" t="s">
        <v>399</v>
      </c>
      <c r="D855" s="1" t="s">
        <v>297</v>
      </c>
      <c r="E855" s="1" t="s">
        <v>298</v>
      </c>
      <c r="F855" s="1" t="s">
        <v>198</v>
      </c>
      <c r="G855" s="1" t="s">
        <v>193</v>
      </c>
      <c r="I855" s="1" t="s">
        <v>415</v>
      </c>
      <c r="J855" s="1" t="s">
        <v>20</v>
      </c>
      <c r="K855" s="1">
        <v>1</v>
      </c>
      <c r="L855" s="1">
        <v>100</v>
      </c>
    </row>
    <row r="856" spans="1:12" ht="13">
      <c r="A856" s="1" t="s">
        <v>232</v>
      </c>
      <c r="B856" s="1" t="b">
        <v>0</v>
      </c>
      <c r="C856" s="1" t="s">
        <v>399</v>
      </c>
      <c r="D856" s="1" t="s">
        <v>297</v>
      </c>
      <c r="E856" s="1" t="s">
        <v>298</v>
      </c>
      <c r="F856" s="1" t="s">
        <v>198</v>
      </c>
      <c r="G856" s="1" t="s">
        <v>193</v>
      </c>
      <c r="I856" s="1" t="s">
        <v>415</v>
      </c>
      <c r="J856" s="1" t="s">
        <v>20</v>
      </c>
      <c r="K856" s="1">
        <v>1</v>
      </c>
      <c r="L856" s="1">
        <v>100</v>
      </c>
    </row>
    <row r="857" spans="1:12" ht="13">
      <c r="A857" s="1" t="s">
        <v>233</v>
      </c>
      <c r="B857" s="1" t="b">
        <v>0</v>
      </c>
      <c r="C857" s="11">
        <v>100</v>
      </c>
      <c r="D857" s="1" t="s">
        <v>297</v>
      </c>
      <c r="E857" s="1" t="s">
        <v>298</v>
      </c>
      <c r="F857" s="1" t="s">
        <v>209</v>
      </c>
      <c r="G857" s="1">
        <v>30.617125984550199</v>
      </c>
      <c r="H857" s="1">
        <v>100</v>
      </c>
      <c r="I857" s="1" t="s">
        <v>415</v>
      </c>
      <c r="K857" s="1">
        <v>1</v>
      </c>
      <c r="L857" s="1">
        <v>100</v>
      </c>
    </row>
    <row r="858" spans="1:12" ht="13">
      <c r="A858" s="1" t="s">
        <v>234</v>
      </c>
      <c r="B858" s="1" t="b">
        <v>0</v>
      </c>
      <c r="C858" s="11">
        <v>100</v>
      </c>
      <c r="D858" s="1" t="s">
        <v>297</v>
      </c>
      <c r="E858" s="1" t="s">
        <v>298</v>
      </c>
      <c r="F858" s="1" t="s">
        <v>209</v>
      </c>
      <c r="G858" s="1">
        <v>30.421775582384601</v>
      </c>
      <c r="H858" s="1">
        <v>100</v>
      </c>
      <c r="I858" s="1" t="s">
        <v>415</v>
      </c>
      <c r="K858" s="1">
        <v>1</v>
      </c>
      <c r="L858" s="1">
        <v>100</v>
      </c>
    </row>
    <row r="859" spans="1:12" ht="13">
      <c r="A859" s="1" t="s">
        <v>235</v>
      </c>
      <c r="B859" s="1" t="b">
        <v>0</v>
      </c>
      <c r="C859" s="11">
        <v>100</v>
      </c>
      <c r="D859" s="1" t="s">
        <v>297</v>
      </c>
      <c r="E859" s="1" t="s">
        <v>298</v>
      </c>
      <c r="F859" s="1" t="s">
        <v>209</v>
      </c>
      <c r="G859" s="1">
        <v>30.3147844234799</v>
      </c>
      <c r="H859" s="1">
        <v>100</v>
      </c>
      <c r="I859" s="1" t="s">
        <v>415</v>
      </c>
      <c r="K859" s="1">
        <v>1</v>
      </c>
      <c r="L859" s="1">
        <v>100</v>
      </c>
    </row>
    <row r="860" spans="1:12" ht="13">
      <c r="A860" s="1" t="s">
        <v>236</v>
      </c>
      <c r="B860" s="1" t="b">
        <v>0</v>
      </c>
      <c r="C860" s="1" t="s">
        <v>400</v>
      </c>
      <c r="D860" s="1" t="s">
        <v>297</v>
      </c>
      <c r="E860" s="1" t="s">
        <v>298</v>
      </c>
      <c r="F860" s="1" t="s">
        <v>198</v>
      </c>
      <c r="G860" s="1" t="s">
        <v>193</v>
      </c>
      <c r="I860" s="1" t="s">
        <v>415</v>
      </c>
      <c r="J860" s="1" t="s">
        <v>20</v>
      </c>
      <c r="K860" s="1">
        <v>1</v>
      </c>
      <c r="L860" s="1">
        <v>100</v>
      </c>
    </row>
    <row r="861" spans="1:12" ht="13">
      <c r="A861" s="1" t="s">
        <v>237</v>
      </c>
      <c r="B861" s="1" t="b">
        <v>0</v>
      </c>
      <c r="C861" s="1" t="s">
        <v>400</v>
      </c>
      <c r="D861" s="1" t="s">
        <v>297</v>
      </c>
      <c r="E861" s="1" t="s">
        <v>298</v>
      </c>
      <c r="F861" s="1" t="s">
        <v>198</v>
      </c>
      <c r="G861" s="1" t="s">
        <v>193</v>
      </c>
      <c r="I861" s="1" t="s">
        <v>415</v>
      </c>
      <c r="J861" s="1" t="s">
        <v>20</v>
      </c>
      <c r="K861" s="1">
        <v>1</v>
      </c>
      <c r="L861" s="1">
        <v>100</v>
      </c>
    </row>
    <row r="862" spans="1:12" ht="13">
      <c r="A862" s="1" t="s">
        <v>238</v>
      </c>
      <c r="B862" s="1" t="b">
        <v>0</v>
      </c>
      <c r="C862" s="1" t="s">
        <v>400</v>
      </c>
      <c r="D862" s="1" t="s">
        <v>297</v>
      </c>
      <c r="E862" s="1" t="s">
        <v>298</v>
      </c>
      <c r="F862" s="1" t="s">
        <v>198</v>
      </c>
      <c r="G862" s="1" t="s">
        <v>193</v>
      </c>
      <c r="I862" s="1" t="s">
        <v>415</v>
      </c>
      <c r="J862" s="1" t="s">
        <v>20</v>
      </c>
      <c r="K862" s="1">
        <v>1</v>
      </c>
      <c r="L862" s="1">
        <v>100</v>
      </c>
    </row>
    <row r="863" spans="1:12" ht="13">
      <c r="A863" s="1" t="s">
        <v>239</v>
      </c>
      <c r="B863" s="1" t="b">
        <v>0</v>
      </c>
      <c r="C863" s="1" t="s">
        <v>401</v>
      </c>
      <c r="D863" s="1" t="s">
        <v>297</v>
      </c>
      <c r="E863" s="1" t="s">
        <v>298</v>
      </c>
      <c r="F863" s="1" t="s">
        <v>198</v>
      </c>
      <c r="G863" s="1" t="s">
        <v>193</v>
      </c>
      <c r="I863" s="1" t="s">
        <v>415</v>
      </c>
      <c r="J863" s="1" t="s">
        <v>20</v>
      </c>
      <c r="K863" s="1">
        <v>1</v>
      </c>
      <c r="L863" s="1">
        <v>100</v>
      </c>
    </row>
    <row r="864" spans="1:12" ht="13">
      <c r="A864" s="1" t="s">
        <v>240</v>
      </c>
      <c r="B864" s="1" t="b">
        <v>0</v>
      </c>
      <c r="C864" s="1" t="s">
        <v>401</v>
      </c>
      <c r="D864" s="1" t="s">
        <v>297</v>
      </c>
      <c r="E864" s="1" t="s">
        <v>298</v>
      </c>
      <c r="F864" s="1" t="s">
        <v>198</v>
      </c>
      <c r="G864" s="1" t="s">
        <v>193</v>
      </c>
      <c r="I864" s="1" t="s">
        <v>415</v>
      </c>
      <c r="J864" s="1" t="s">
        <v>20</v>
      </c>
      <c r="K864" s="1">
        <v>1</v>
      </c>
      <c r="L864" s="1">
        <v>100</v>
      </c>
    </row>
    <row r="865" spans="1:12" ht="13">
      <c r="A865" s="1" t="s">
        <v>241</v>
      </c>
      <c r="B865" s="1" t="b">
        <v>0</v>
      </c>
      <c r="C865" s="1" t="s">
        <v>401</v>
      </c>
      <c r="D865" s="1" t="s">
        <v>297</v>
      </c>
      <c r="E865" s="1" t="s">
        <v>298</v>
      </c>
      <c r="F865" s="1" t="s">
        <v>198</v>
      </c>
      <c r="G865" s="1" t="s">
        <v>193</v>
      </c>
      <c r="I865" s="1" t="s">
        <v>415</v>
      </c>
      <c r="J865" s="1" t="s">
        <v>20</v>
      </c>
      <c r="K865" s="1">
        <v>1</v>
      </c>
      <c r="L865" s="1">
        <v>100</v>
      </c>
    </row>
    <row r="866" spans="1:12" ht="13">
      <c r="A866" s="1" t="s">
        <v>242</v>
      </c>
      <c r="B866" s="1" t="b">
        <v>0</v>
      </c>
      <c r="C866" s="1" t="s">
        <v>402</v>
      </c>
      <c r="D866" s="1" t="s">
        <v>297</v>
      </c>
      <c r="E866" s="1" t="s">
        <v>298</v>
      </c>
      <c r="F866" s="1" t="s">
        <v>198</v>
      </c>
      <c r="G866" s="1" t="s">
        <v>193</v>
      </c>
      <c r="I866" s="1" t="s">
        <v>415</v>
      </c>
      <c r="J866" s="1" t="s">
        <v>20</v>
      </c>
      <c r="K866" s="1">
        <v>1</v>
      </c>
      <c r="L866" s="1">
        <v>100</v>
      </c>
    </row>
    <row r="867" spans="1:12" ht="13">
      <c r="A867" s="1" t="s">
        <v>243</v>
      </c>
      <c r="B867" s="1" t="b">
        <v>0</v>
      </c>
      <c r="C867" s="1" t="s">
        <v>402</v>
      </c>
      <c r="D867" s="1" t="s">
        <v>297</v>
      </c>
      <c r="E867" s="1" t="s">
        <v>298</v>
      </c>
      <c r="F867" s="1" t="s">
        <v>198</v>
      </c>
      <c r="G867" s="1" t="s">
        <v>193</v>
      </c>
      <c r="I867" s="1" t="s">
        <v>415</v>
      </c>
      <c r="J867" s="1" t="s">
        <v>20</v>
      </c>
      <c r="K867" s="1">
        <v>1</v>
      </c>
      <c r="L867" s="1">
        <v>100</v>
      </c>
    </row>
    <row r="868" spans="1:12" ht="13">
      <c r="A868" s="1" t="s">
        <v>244</v>
      </c>
      <c r="B868" s="1" t="b">
        <v>0</v>
      </c>
      <c r="C868" s="1" t="s">
        <v>402</v>
      </c>
      <c r="D868" s="1" t="s">
        <v>297</v>
      </c>
      <c r="E868" s="1" t="s">
        <v>298</v>
      </c>
      <c r="F868" s="1" t="s">
        <v>198</v>
      </c>
      <c r="G868" s="1" t="s">
        <v>193</v>
      </c>
      <c r="I868" s="1" t="s">
        <v>415</v>
      </c>
      <c r="J868" s="1" t="s">
        <v>20</v>
      </c>
      <c r="K868" s="1">
        <v>1</v>
      </c>
      <c r="L868" s="1">
        <v>100</v>
      </c>
    </row>
    <row r="869" spans="1:12" ht="13">
      <c r="A869" s="1" t="s">
        <v>245</v>
      </c>
      <c r="B869" s="1" t="b">
        <v>0</v>
      </c>
      <c r="C869" s="11">
        <v>1000</v>
      </c>
      <c r="D869" s="1" t="s">
        <v>297</v>
      </c>
      <c r="E869" s="1" t="s">
        <v>298</v>
      </c>
      <c r="F869" s="1" t="s">
        <v>209</v>
      </c>
      <c r="G869" s="1">
        <v>27.270882896090502</v>
      </c>
      <c r="H869" s="1">
        <v>1000</v>
      </c>
      <c r="I869" s="1" t="s">
        <v>415</v>
      </c>
      <c r="K869" s="1">
        <v>1</v>
      </c>
      <c r="L869" s="1">
        <v>100</v>
      </c>
    </row>
    <row r="870" spans="1:12" ht="13">
      <c r="A870" s="1" t="s">
        <v>246</v>
      </c>
      <c r="B870" s="1" t="b">
        <v>0</v>
      </c>
      <c r="C870" s="11">
        <v>1000</v>
      </c>
      <c r="D870" s="1" t="s">
        <v>297</v>
      </c>
      <c r="E870" s="1" t="s">
        <v>298</v>
      </c>
      <c r="F870" s="1" t="s">
        <v>209</v>
      </c>
      <c r="G870" s="1">
        <v>27.314029501361802</v>
      </c>
      <c r="H870" s="1">
        <v>1000</v>
      </c>
      <c r="I870" s="1" t="s">
        <v>415</v>
      </c>
      <c r="K870" s="1">
        <v>1</v>
      </c>
      <c r="L870" s="1">
        <v>100</v>
      </c>
    </row>
    <row r="871" spans="1:12" ht="13">
      <c r="A871" s="1" t="s">
        <v>247</v>
      </c>
      <c r="B871" s="1" t="b">
        <v>0</v>
      </c>
      <c r="C871" s="11">
        <v>1000</v>
      </c>
      <c r="D871" s="1" t="s">
        <v>297</v>
      </c>
      <c r="E871" s="1" t="s">
        <v>298</v>
      </c>
      <c r="F871" s="1" t="s">
        <v>209</v>
      </c>
      <c r="G871" s="1">
        <v>27.3196143404015</v>
      </c>
      <c r="H871" s="1">
        <v>1000</v>
      </c>
      <c r="I871" s="1" t="s">
        <v>415</v>
      </c>
      <c r="K871" s="1">
        <v>1</v>
      </c>
      <c r="L871" s="1">
        <v>100</v>
      </c>
    </row>
    <row r="872" spans="1:12" ht="13">
      <c r="A872" s="1" t="s">
        <v>248</v>
      </c>
      <c r="B872" s="1" t="b">
        <v>0</v>
      </c>
      <c r="C872" s="1" t="s">
        <v>403</v>
      </c>
      <c r="D872" s="1" t="s">
        <v>297</v>
      </c>
      <c r="E872" s="1" t="s">
        <v>298</v>
      </c>
      <c r="F872" s="1" t="s">
        <v>198</v>
      </c>
      <c r="G872" s="1" t="s">
        <v>193</v>
      </c>
      <c r="I872" s="1" t="s">
        <v>415</v>
      </c>
      <c r="J872" s="1" t="s">
        <v>20</v>
      </c>
      <c r="K872" s="1">
        <v>1</v>
      </c>
      <c r="L872" s="1">
        <v>100</v>
      </c>
    </row>
    <row r="873" spans="1:12" ht="13">
      <c r="A873" s="1" t="s">
        <v>249</v>
      </c>
      <c r="B873" s="1" t="b">
        <v>0</v>
      </c>
      <c r="C873" s="1" t="s">
        <v>403</v>
      </c>
      <c r="D873" s="1" t="s">
        <v>297</v>
      </c>
      <c r="E873" s="1" t="s">
        <v>298</v>
      </c>
      <c r="F873" s="1" t="s">
        <v>198</v>
      </c>
      <c r="G873" s="1" t="s">
        <v>193</v>
      </c>
      <c r="I873" s="1" t="s">
        <v>415</v>
      </c>
      <c r="J873" s="1" t="s">
        <v>20</v>
      </c>
      <c r="K873" s="1">
        <v>1</v>
      </c>
      <c r="L873" s="1">
        <v>100</v>
      </c>
    </row>
    <row r="874" spans="1:12" ht="13">
      <c r="A874" s="1" t="s">
        <v>250</v>
      </c>
      <c r="B874" s="1" t="b">
        <v>0</v>
      </c>
      <c r="C874" s="1" t="s">
        <v>403</v>
      </c>
      <c r="D874" s="1" t="s">
        <v>297</v>
      </c>
      <c r="E874" s="1" t="s">
        <v>298</v>
      </c>
      <c r="F874" s="1" t="s">
        <v>198</v>
      </c>
      <c r="G874" s="1" t="s">
        <v>193</v>
      </c>
      <c r="I874" s="1" t="s">
        <v>415</v>
      </c>
      <c r="J874" s="1" t="s">
        <v>20</v>
      </c>
      <c r="K874" s="1">
        <v>1</v>
      </c>
      <c r="L874" s="1">
        <v>100</v>
      </c>
    </row>
    <row r="875" spans="1:12" ht="13">
      <c r="A875" s="1" t="s">
        <v>251</v>
      </c>
      <c r="B875" s="1" t="b">
        <v>0</v>
      </c>
      <c r="C875" s="1" t="s">
        <v>404</v>
      </c>
      <c r="D875" s="1" t="s">
        <v>297</v>
      </c>
      <c r="E875" s="1" t="s">
        <v>298</v>
      </c>
      <c r="F875" s="1" t="s">
        <v>198</v>
      </c>
      <c r="G875" s="1" t="s">
        <v>193</v>
      </c>
      <c r="I875" s="1" t="s">
        <v>415</v>
      </c>
      <c r="J875" s="1" t="s">
        <v>20</v>
      </c>
      <c r="K875" s="1">
        <v>1</v>
      </c>
      <c r="L875" s="1">
        <v>100</v>
      </c>
    </row>
    <row r="876" spans="1:12" ht="13">
      <c r="A876" s="1" t="s">
        <v>252</v>
      </c>
      <c r="B876" s="1" t="b">
        <v>0</v>
      </c>
      <c r="C876" s="1" t="s">
        <v>404</v>
      </c>
      <c r="D876" s="1" t="s">
        <v>297</v>
      </c>
      <c r="E876" s="1" t="s">
        <v>298</v>
      </c>
      <c r="F876" s="1" t="s">
        <v>198</v>
      </c>
      <c r="G876" s="1" t="s">
        <v>193</v>
      </c>
      <c r="I876" s="1" t="s">
        <v>415</v>
      </c>
      <c r="J876" s="1" t="s">
        <v>20</v>
      </c>
      <c r="K876" s="1">
        <v>1</v>
      </c>
      <c r="L876" s="1">
        <v>100</v>
      </c>
    </row>
    <row r="877" spans="1:12" ht="13">
      <c r="A877" s="1" t="s">
        <v>253</v>
      </c>
      <c r="B877" s="1" t="b">
        <v>0</v>
      </c>
      <c r="C877" s="1" t="s">
        <v>404</v>
      </c>
      <c r="D877" s="1" t="s">
        <v>297</v>
      </c>
      <c r="E877" s="1" t="s">
        <v>298</v>
      </c>
      <c r="F877" s="1" t="s">
        <v>198</v>
      </c>
      <c r="G877" s="1" t="s">
        <v>193</v>
      </c>
      <c r="I877" s="1" t="s">
        <v>415</v>
      </c>
      <c r="J877" s="1" t="s">
        <v>20</v>
      </c>
      <c r="K877" s="1">
        <v>1</v>
      </c>
      <c r="L877" s="1">
        <v>100</v>
      </c>
    </row>
    <row r="878" spans="1:12" ht="13">
      <c r="A878" s="1" t="s">
        <v>254</v>
      </c>
      <c r="B878" s="1" t="b">
        <v>0</v>
      </c>
      <c r="C878" s="1" t="s">
        <v>405</v>
      </c>
      <c r="D878" s="1" t="s">
        <v>297</v>
      </c>
      <c r="E878" s="1" t="s">
        <v>298</v>
      </c>
      <c r="F878" s="1" t="s">
        <v>198</v>
      </c>
      <c r="G878" s="1" t="s">
        <v>193</v>
      </c>
      <c r="I878" s="1" t="s">
        <v>415</v>
      </c>
      <c r="J878" s="1" t="s">
        <v>20</v>
      </c>
      <c r="K878" s="1">
        <v>1</v>
      </c>
      <c r="L878" s="1">
        <v>100</v>
      </c>
    </row>
    <row r="879" spans="1:12" ht="13">
      <c r="A879" s="1" t="s">
        <v>255</v>
      </c>
      <c r="B879" s="1" t="b">
        <v>0</v>
      </c>
      <c r="C879" s="1" t="s">
        <v>405</v>
      </c>
      <c r="D879" s="1" t="s">
        <v>297</v>
      </c>
      <c r="E879" s="1" t="s">
        <v>298</v>
      </c>
      <c r="F879" s="1" t="s">
        <v>198</v>
      </c>
      <c r="G879" s="1" t="s">
        <v>193</v>
      </c>
      <c r="I879" s="1" t="s">
        <v>415</v>
      </c>
      <c r="J879" s="1" t="s">
        <v>20</v>
      </c>
      <c r="K879" s="1">
        <v>1</v>
      </c>
      <c r="L879" s="1">
        <v>100</v>
      </c>
    </row>
    <row r="880" spans="1:12" ht="13">
      <c r="A880" s="1" t="s">
        <v>256</v>
      </c>
      <c r="B880" s="1" t="b">
        <v>0</v>
      </c>
      <c r="C880" s="1" t="s">
        <v>405</v>
      </c>
      <c r="D880" s="1" t="s">
        <v>297</v>
      </c>
      <c r="E880" s="1" t="s">
        <v>298</v>
      </c>
      <c r="F880" s="1" t="s">
        <v>198</v>
      </c>
      <c r="G880" s="1" t="s">
        <v>193</v>
      </c>
      <c r="I880" s="1" t="s">
        <v>415</v>
      </c>
      <c r="J880" s="1" t="s">
        <v>20</v>
      </c>
      <c r="K880" s="1">
        <v>1</v>
      </c>
      <c r="L880" s="1">
        <v>100</v>
      </c>
    </row>
    <row r="881" spans="1:12" ht="13">
      <c r="A881" s="1" t="s">
        <v>257</v>
      </c>
      <c r="B881" s="1" t="b">
        <v>0</v>
      </c>
      <c r="C881" s="11">
        <v>10000</v>
      </c>
      <c r="D881" s="1" t="s">
        <v>297</v>
      </c>
      <c r="E881" s="1" t="s">
        <v>298</v>
      </c>
      <c r="F881" s="1" t="s">
        <v>209</v>
      </c>
      <c r="G881" s="1">
        <v>24.085509157731099</v>
      </c>
      <c r="H881" s="1">
        <v>10000</v>
      </c>
      <c r="I881" s="1" t="s">
        <v>415</v>
      </c>
      <c r="K881" s="1">
        <v>1</v>
      </c>
      <c r="L881" s="1">
        <v>100</v>
      </c>
    </row>
    <row r="882" spans="1:12" ht="13">
      <c r="A882" s="1" t="s">
        <v>258</v>
      </c>
      <c r="B882" s="1" t="b">
        <v>0</v>
      </c>
      <c r="C882" s="11">
        <v>10000</v>
      </c>
      <c r="D882" s="1" t="s">
        <v>297</v>
      </c>
      <c r="E882" s="1" t="s">
        <v>298</v>
      </c>
      <c r="F882" s="1" t="s">
        <v>209</v>
      </c>
      <c r="G882" s="1">
        <v>24.3990955826998</v>
      </c>
      <c r="H882" s="1">
        <v>10000</v>
      </c>
      <c r="I882" s="1" t="s">
        <v>415</v>
      </c>
      <c r="K882" s="1">
        <v>1</v>
      </c>
      <c r="L882" s="1">
        <v>100</v>
      </c>
    </row>
    <row r="883" spans="1:12" ht="13">
      <c r="A883" s="1" t="s">
        <v>259</v>
      </c>
      <c r="B883" s="1" t="b">
        <v>0</v>
      </c>
      <c r="C883" s="11">
        <v>10000</v>
      </c>
      <c r="D883" s="1" t="s">
        <v>297</v>
      </c>
      <c r="E883" s="1" t="s">
        <v>298</v>
      </c>
      <c r="F883" s="1" t="s">
        <v>209</v>
      </c>
      <c r="G883" s="1">
        <v>24.052298110781699</v>
      </c>
      <c r="H883" s="1">
        <v>10000</v>
      </c>
      <c r="I883" s="1" t="s">
        <v>415</v>
      </c>
      <c r="K883" s="1">
        <v>1</v>
      </c>
      <c r="L883" s="1">
        <v>100</v>
      </c>
    </row>
    <row r="884" spans="1:12" ht="13">
      <c r="A884" s="1" t="s">
        <v>260</v>
      </c>
      <c r="B884" s="1" t="b">
        <v>0</v>
      </c>
      <c r="C884" s="1" t="s">
        <v>406</v>
      </c>
      <c r="D884" s="1" t="s">
        <v>297</v>
      </c>
      <c r="E884" s="1" t="s">
        <v>298</v>
      </c>
      <c r="F884" s="1" t="s">
        <v>198</v>
      </c>
      <c r="G884" s="1" t="s">
        <v>193</v>
      </c>
      <c r="I884" s="1" t="s">
        <v>415</v>
      </c>
      <c r="J884" s="1" t="s">
        <v>20</v>
      </c>
      <c r="K884" s="1">
        <v>1</v>
      </c>
      <c r="L884" s="1">
        <v>100</v>
      </c>
    </row>
    <row r="885" spans="1:12" ht="13">
      <c r="A885" s="1" t="s">
        <v>261</v>
      </c>
      <c r="B885" s="1" t="b">
        <v>0</v>
      </c>
      <c r="C885" s="1" t="s">
        <v>406</v>
      </c>
      <c r="D885" s="1" t="s">
        <v>297</v>
      </c>
      <c r="E885" s="1" t="s">
        <v>298</v>
      </c>
      <c r="F885" s="1" t="s">
        <v>198</v>
      </c>
      <c r="G885" s="1" t="s">
        <v>193</v>
      </c>
      <c r="I885" s="1" t="s">
        <v>415</v>
      </c>
      <c r="J885" s="1" t="s">
        <v>20</v>
      </c>
      <c r="K885" s="1">
        <v>1</v>
      </c>
      <c r="L885" s="1">
        <v>100</v>
      </c>
    </row>
    <row r="886" spans="1:12" ht="13">
      <c r="A886" s="1" t="s">
        <v>262</v>
      </c>
      <c r="B886" s="1" t="b">
        <v>0</v>
      </c>
      <c r="C886" s="1" t="s">
        <v>406</v>
      </c>
      <c r="D886" s="1" t="s">
        <v>297</v>
      </c>
      <c r="E886" s="1" t="s">
        <v>298</v>
      </c>
      <c r="F886" s="1" t="s">
        <v>198</v>
      </c>
      <c r="G886" s="1" t="s">
        <v>193</v>
      </c>
      <c r="I886" s="1" t="s">
        <v>415</v>
      </c>
      <c r="J886" s="1" t="s">
        <v>20</v>
      </c>
      <c r="K886" s="1">
        <v>1</v>
      </c>
      <c r="L886" s="1">
        <v>100</v>
      </c>
    </row>
    <row r="887" spans="1:12" ht="13">
      <c r="A887" s="1" t="s">
        <v>263</v>
      </c>
      <c r="B887" s="1" t="b">
        <v>0</v>
      </c>
      <c r="C887" s="1" t="s">
        <v>407</v>
      </c>
      <c r="D887" s="1" t="s">
        <v>297</v>
      </c>
      <c r="E887" s="1" t="s">
        <v>298</v>
      </c>
      <c r="F887" s="1" t="s">
        <v>198</v>
      </c>
      <c r="G887" s="1" t="s">
        <v>193</v>
      </c>
      <c r="I887" s="1" t="s">
        <v>415</v>
      </c>
      <c r="J887" s="1" t="s">
        <v>20</v>
      </c>
      <c r="K887" s="1">
        <v>1</v>
      </c>
      <c r="L887" s="1">
        <v>100</v>
      </c>
    </row>
    <row r="888" spans="1:12" ht="13">
      <c r="A888" s="1" t="s">
        <v>264</v>
      </c>
      <c r="B888" s="1" t="b">
        <v>0</v>
      </c>
      <c r="C888" s="1" t="s">
        <v>407</v>
      </c>
      <c r="D888" s="1" t="s">
        <v>297</v>
      </c>
      <c r="E888" s="1" t="s">
        <v>298</v>
      </c>
      <c r="F888" s="1" t="s">
        <v>198</v>
      </c>
      <c r="G888" s="1" t="s">
        <v>193</v>
      </c>
      <c r="I888" s="1" t="s">
        <v>415</v>
      </c>
      <c r="J888" s="1" t="s">
        <v>20</v>
      </c>
      <c r="K888" s="1">
        <v>1</v>
      </c>
      <c r="L888" s="1">
        <v>100</v>
      </c>
    </row>
    <row r="889" spans="1:12" ht="13">
      <c r="A889" s="1" t="s">
        <v>265</v>
      </c>
      <c r="B889" s="1" t="b">
        <v>0</v>
      </c>
      <c r="C889" s="1" t="s">
        <v>407</v>
      </c>
      <c r="D889" s="1" t="s">
        <v>297</v>
      </c>
      <c r="E889" s="1" t="s">
        <v>298</v>
      </c>
      <c r="F889" s="1" t="s">
        <v>198</v>
      </c>
      <c r="G889" s="1" t="s">
        <v>193</v>
      </c>
      <c r="I889" s="1" t="s">
        <v>415</v>
      </c>
      <c r="J889" s="1" t="s">
        <v>20</v>
      </c>
      <c r="K889" s="1">
        <v>1</v>
      </c>
      <c r="L889" s="1">
        <v>100</v>
      </c>
    </row>
    <row r="890" spans="1:12" ht="13">
      <c r="A890" s="1" t="s">
        <v>266</v>
      </c>
      <c r="B890" s="1" t="b">
        <v>0</v>
      </c>
      <c r="C890" s="1" t="s">
        <v>408</v>
      </c>
      <c r="D890" s="1" t="s">
        <v>297</v>
      </c>
      <c r="E890" s="1" t="s">
        <v>298</v>
      </c>
      <c r="F890" s="1" t="s">
        <v>198</v>
      </c>
      <c r="G890" s="1" t="s">
        <v>193</v>
      </c>
      <c r="I890" s="1" t="s">
        <v>415</v>
      </c>
      <c r="J890" s="1" t="s">
        <v>20</v>
      </c>
      <c r="K890" s="1">
        <v>1</v>
      </c>
      <c r="L890" s="1">
        <v>100</v>
      </c>
    </row>
    <row r="891" spans="1:12" ht="13">
      <c r="A891" s="1" t="s">
        <v>267</v>
      </c>
      <c r="B891" s="1" t="b">
        <v>0</v>
      </c>
      <c r="C891" s="1" t="s">
        <v>408</v>
      </c>
      <c r="D891" s="1" t="s">
        <v>297</v>
      </c>
      <c r="E891" s="1" t="s">
        <v>298</v>
      </c>
      <c r="F891" s="1" t="s">
        <v>198</v>
      </c>
      <c r="G891" s="1" t="s">
        <v>193</v>
      </c>
      <c r="I891" s="1" t="s">
        <v>415</v>
      </c>
      <c r="J891" s="1" t="s">
        <v>20</v>
      </c>
      <c r="K891" s="1">
        <v>1</v>
      </c>
      <c r="L891" s="1">
        <v>100</v>
      </c>
    </row>
    <row r="892" spans="1:12" ht="13">
      <c r="A892" s="1" t="s">
        <v>268</v>
      </c>
      <c r="B892" s="1" t="b">
        <v>0</v>
      </c>
      <c r="C892" s="1" t="s">
        <v>408</v>
      </c>
      <c r="D892" s="1" t="s">
        <v>297</v>
      </c>
      <c r="E892" s="1" t="s">
        <v>298</v>
      </c>
      <c r="F892" s="1" t="s">
        <v>198</v>
      </c>
      <c r="G892" s="1" t="s">
        <v>193</v>
      </c>
      <c r="I892" s="1" t="s">
        <v>415</v>
      </c>
      <c r="J892" s="1" t="s">
        <v>20</v>
      </c>
      <c r="K892" s="1">
        <v>1</v>
      </c>
      <c r="L892" s="1">
        <v>100</v>
      </c>
    </row>
    <row r="893" spans="1:12" ht="13">
      <c r="A893" s="1" t="s">
        <v>269</v>
      </c>
      <c r="B893" s="1" t="b">
        <v>0</v>
      </c>
      <c r="C893" s="11">
        <v>100000</v>
      </c>
      <c r="D893" s="1" t="s">
        <v>297</v>
      </c>
      <c r="E893" s="1" t="s">
        <v>298</v>
      </c>
      <c r="F893" s="1" t="s">
        <v>209</v>
      </c>
      <c r="G893" s="1">
        <v>20.649932699076899</v>
      </c>
      <c r="H893" s="1">
        <v>100000</v>
      </c>
      <c r="I893" s="1" t="s">
        <v>415</v>
      </c>
      <c r="K893" s="1">
        <v>1</v>
      </c>
      <c r="L893" s="1">
        <v>100</v>
      </c>
    </row>
    <row r="894" spans="1:12" ht="13">
      <c r="A894" s="1" t="s">
        <v>270</v>
      </c>
      <c r="B894" s="1" t="b">
        <v>0</v>
      </c>
      <c r="C894" s="11">
        <v>100000</v>
      </c>
      <c r="D894" s="1" t="s">
        <v>297</v>
      </c>
      <c r="E894" s="1" t="s">
        <v>298</v>
      </c>
      <c r="F894" s="1" t="s">
        <v>209</v>
      </c>
      <c r="G894" s="1">
        <v>20.551212390446199</v>
      </c>
      <c r="H894" s="1">
        <v>100000</v>
      </c>
      <c r="I894" s="1" t="s">
        <v>415</v>
      </c>
      <c r="K894" s="1">
        <v>1</v>
      </c>
      <c r="L894" s="1">
        <v>100</v>
      </c>
    </row>
    <row r="895" spans="1:12" ht="13">
      <c r="A895" s="1" t="s">
        <v>271</v>
      </c>
      <c r="B895" s="1" t="b">
        <v>0</v>
      </c>
      <c r="C895" s="11">
        <v>100000</v>
      </c>
      <c r="D895" s="1" t="s">
        <v>297</v>
      </c>
      <c r="E895" s="1" t="s">
        <v>298</v>
      </c>
      <c r="F895" s="1" t="s">
        <v>209</v>
      </c>
      <c r="G895" s="1">
        <v>20.520513979570101</v>
      </c>
      <c r="H895" s="1">
        <v>100000</v>
      </c>
      <c r="I895" s="1" t="s">
        <v>415</v>
      </c>
      <c r="K895" s="1">
        <v>1</v>
      </c>
      <c r="L895" s="1">
        <v>100</v>
      </c>
    </row>
    <row r="896" spans="1:12" ht="13">
      <c r="A896" s="1" t="s">
        <v>272</v>
      </c>
      <c r="B896" s="1" t="b">
        <v>0</v>
      </c>
      <c r="C896" s="1" t="s">
        <v>409</v>
      </c>
      <c r="D896" s="1" t="s">
        <v>297</v>
      </c>
      <c r="E896" s="1" t="s">
        <v>298</v>
      </c>
      <c r="F896" s="1" t="s">
        <v>198</v>
      </c>
      <c r="G896" s="1" t="s">
        <v>193</v>
      </c>
      <c r="I896" s="1" t="s">
        <v>415</v>
      </c>
      <c r="J896" s="1" t="s">
        <v>20</v>
      </c>
      <c r="K896" s="1">
        <v>1</v>
      </c>
      <c r="L896" s="1">
        <v>100</v>
      </c>
    </row>
    <row r="897" spans="1:12" ht="13">
      <c r="A897" s="1" t="s">
        <v>273</v>
      </c>
      <c r="B897" s="1" t="b">
        <v>0</v>
      </c>
      <c r="C897" s="1" t="s">
        <v>409</v>
      </c>
      <c r="D897" s="1" t="s">
        <v>297</v>
      </c>
      <c r="E897" s="1" t="s">
        <v>298</v>
      </c>
      <c r="F897" s="1" t="s">
        <v>198</v>
      </c>
      <c r="G897" s="1" t="s">
        <v>193</v>
      </c>
      <c r="I897" s="1" t="s">
        <v>415</v>
      </c>
      <c r="J897" s="1" t="s">
        <v>20</v>
      </c>
      <c r="K897" s="1">
        <v>1</v>
      </c>
      <c r="L897" s="1">
        <v>100</v>
      </c>
    </row>
    <row r="898" spans="1:12" ht="13">
      <c r="A898" s="1" t="s">
        <v>274</v>
      </c>
      <c r="B898" s="1" t="b">
        <v>0</v>
      </c>
      <c r="C898" s="1" t="s">
        <v>409</v>
      </c>
      <c r="D898" s="1" t="s">
        <v>297</v>
      </c>
      <c r="E898" s="1" t="s">
        <v>298</v>
      </c>
      <c r="F898" s="1" t="s">
        <v>198</v>
      </c>
      <c r="G898" s="1" t="s">
        <v>193</v>
      </c>
      <c r="I898" s="1" t="s">
        <v>415</v>
      </c>
      <c r="J898" s="1" t="s">
        <v>20</v>
      </c>
      <c r="K898" s="1">
        <v>1</v>
      </c>
      <c r="L898" s="1">
        <v>100</v>
      </c>
    </row>
    <row r="899" spans="1:12" ht="13">
      <c r="A899" s="1" t="s">
        <v>275</v>
      </c>
      <c r="B899" s="1" t="b">
        <v>0</v>
      </c>
      <c r="C899" s="1" t="s">
        <v>410</v>
      </c>
      <c r="D899" s="1" t="s">
        <v>297</v>
      </c>
      <c r="E899" s="1" t="s">
        <v>298</v>
      </c>
      <c r="F899" s="1" t="s">
        <v>198</v>
      </c>
      <c r="G899" s="1" t="s">
        <v>193</v>
      </c>
      <c r="I899" s="1" t="s">
        <v>415</v>
      </c>
      <c r="J899" s="1" t="s">
        <v>20</v>
      </c>
      <c r="K899" s="1">
        <v>1</v>
      </c>
      <c r="L899" s="1">
        <v>100</v>
      </c>
    </row>
    <row r="900" spans="1:12" ht="13">
      <c r="A900" s="1" t="s">
        <v>277</v>
      </c>
      <c r="B900" s="1" t="b">
        <v>0</v>
      </c>
      <c r="C900" s="1" t="s">
        <v>410</v>
      </c>
      <c r="D900" s="1" t="s">
        <v>297</v>
      </c>
      <c r="E900" s="1" t="s">
        <v>298</v>
      </c>
      <c r="F900" s="1" t="s">
        <v>198</v>
      </c>
      <c r="G900" s="1" t="s">
        <v>193</v>
      </c>
      <c r="I900" s="1" t="s">
        <v>415</v>
      </c>
      <c r="J900" s="1" t="s">
        <v>20</v>
      </c>
      <c r="K900" s="1">
        <v>1</v>
      </c>
      <c r="L900" s="1">
        <v>100</v>
      </c>
    </row>
    <row r="901" spans="1:12" ht="13">
      <c r="A901" s="1" t="s">
        <v>278</v>
      </c>
      <c r="B901" s="1" t="b">
        <v>0</v>
      </c>
      <c r="C901" s="1" t="s">
        <v>410</v>
      </c>
      <c r="D901" s="1" t="s">
        <v>297</v>
      </c>
      <c r="E901" s="1" t="s">
        <v>298</v>
      </c>
      <c r="F901" s="1" t="s">
        <v>198</v>
      </c>
      <c r="G901" s="1" t="s">
        <v>193</v>
      </c>
      <c r="I901" s="1" t="s">
        <v>415</v>
      </c>
      <c r="J901" s="1" t="s">
        <v>20</v>
      </c>
      <c r="K901" s="1">
        <v>1</v>
      </c>
      <c r="L901" s="1">
        <v>100</v>
      </c>
    </row>
    <row r="902" spans="1:12" ht="13">
      <c r="A902" s="1" t="s">
        <v>279</v>
      </c>
      <c r="B902" s="1" t="b">
        <v>0</v>
      </c>
      <c r="C902" s="1" t="s">
        <v>384</v>
      </c>
      <c r="D902" s="1" t="s">
        <v>297</v>
      </c>
      <c r="E902" s="1" t="s">
        <v>298</v>
      </c>
      <c r="F902" s="1" t="s">
        <v>198</v>
      </c>
      <c r="G902" s="1" t="s">
        <v>193</v>
      </c>
      <c r="I902" s="1" t="s">
        <v>415</v>
      </c>
      <c r="J902" s="1" t="s">
        <v>20</v>
      </c>
      <c r="K902" s="1">
        <v>1</v>
      </c>
      <c r="L902" s="1">
        <v>100</v>
      </c>
    </row>
    <row r="903" spans="1:12" ht="13">
      <c r="A903" s="1" t="s">
        <v>280</v>
      </c>
      <c r="B903" s="1" t="b">
        <v>0</v>
      </c>
      <c r="C903" s="1" t="s">
        <v>384</v>
      </c>
      <c r="D903" s="1" t="s">
        <v>297</v>
      </c>
      <c r="E903" s="1" t="s">
        <v>298</v>
      </c>
      <c r="F903" s="1" t="s">
        <v>198</v>
      </c>
      <c r="G903" s="1" t="s">
        <v>193</v>
      </c>
      <c r="I903" s="1" t="s">
        <v>415</v>
      </c>
      <c r="J903" s="1" t="s">
        <v>20</v>
      </c>
      <c r="K903" s="1">
        <v>1</v>
      </c>
      <c r="L903" s="1">
        <v>100</v>
      </c>
    </row>
    <row r="904" spans="1:12" ht="13">
      <c r="A904" s="1" t="s">
        <v>281</v>
      </c>
      <c r="B904" s="1" t="b">
        <v>0</v>
      </c>
      <c r="C904" s="1" t="s">
        <v>384</v>
      </c>
      <c r="D904" s="1" t="s">
        <v>297</v>
      </c>
      <c r="E904" s="1" t="s">
        <v>298</v>
      </c>
      <c r="F904" s="1" t="s">
        <v>198</v>
      </c>
      <c r="G904" s="1" t="s">
        <v>193</v>
      </c>
      <c r="I904" s="1" t="s">
        <v>415</v>
      </c>
      <c r="J904" s="1" t="s">
        <v>20</v>
      </c>
      <c r="K904" s="1">
        <v>1</v>
      </c>
      <c r="L904" s="1">
        <v>100</v>
      </c>
    </row>
    <row r="905" spans="1:12" ht="13">
      <c r="A905" s="1" t="s">
        <v>282</v>
      </c>
      <c r="B905" s="1" t="b">
        <v>0</v>
      </c>
      <c r="C905" s="1" t="s">
        <v>411</v>
      </c>
      <c r="D905" s="1" t="s">
        <v>297</v>
      </c>
      <c r="E905" s="1" t="s">
        <v>298</v>
      </c>
      <c r="F905" s="1" t="s">
        <v>198</v>
      </c>
      <c r="G905" s="1" t="s">
        <v>193</v>
      </c>
      <c r="I905" s="1" t="s">
        <v>415</v>
      </c>
      <c r="J905" s="1" t="s">
        <v>20</v>
      </c>
      <c r="K905" s="1">
        <v>1</v>
      </c>
      <c r="L905" s="1">
        <v>100</v>
      </c>
    </row>
    <row r="906" spans="1:12" ht="13">
      <c r="A906" s="1" t="s">
        <v>284</v>
      </c>
      <c r="B906" s="1" t="b">
        <v>0</v>
      </c>
      <c r="C906" s="1" t="s">
        <v>411</v>
      </c>
      <c r="D906" s="1" t="s">
        <v>297</v>
      </c>
      <c r="E906" s="1" t="s">
        <v>298</v>
      </c>
      <c r="F906" s="1" t="s">
        <v>198</v>
      </c>
      <c r="G906" s="1" t="s">
        <v>193</v>
      </c>
      <c r="I906" s="1" t="s">
        <v>415</v>
      </c>
      <c r="J906" s="1" t="s">
        <v>20</v>
      </c>
      <c r="K906" s="1">
        <v>1</v>
      </c>
      <c r="L906" s="1">
        <v>100</v>
      </c>
    </row>
    <row r="907" spans="1:12" ht="13">
      <c r="A907" s="1" t="s">
        <v>285</v>
      </c>
      <c r="B907" s="1" t="b">
        <v>0</v>
      </c>
      <c r="C907" s="1" t="s">
        <v>411</v>
      </c>
      <c r="D907" s="1" t="s">
        <v>297</v>
      </c>
      <c r="E907" s="1" t="s">
        <v>298</v>
      </c>
      <c r="F907" s="1" t="s">
        <v>198</v>
      </c>
      <c r="G907" s="1" t="s">
        <v>193</v>
      </c>
      <c r="I907" s="1" t="s">
        <v>415</v>
      </c>
      <c r="J907" s="1" t="s">
        <v>20</v>
      </c>
      <c r="K907" s="1">
        <v>1</v>
      </c>
      <c r="L907" s="1">
        <v>100</v>
      </c>
    </row>
    <row r="908" spans="1:12" ht="13">
      <c r="A908" s="1" t="s">
        <v>286</v>
      </c>
      <c r="B908" s="1" t="b">
        <v>0</v>
      </c>
      <c r="C908" s="1" t="s">
        <v>412</v>
      </c>
      <c r="D908" s="1" t="s">
        <v>297</v>
      </c>
      <c r="E908" s="1" t="s">
        <v>298</v>
      </c>
      <c r="F908" s="1" t="s">
        <v>198</v>
      </c>
      <c r="G908" s="1" t="s">
        <v>193</v>
      </c>
      <c r="I908" s="1" t="s">
        <v>415</v>
      </c>
      <c r="J908" s="1" t="s">
        <v>20</v>
      </c>
      <c r="K908" s="1">
        <v>1</v>
      </c>
      <c r="L908" s="1">
        <v>100</v>
      </c>
    </row>
    <row r="909" spans="1:12" ht="13">
      <c r="A909" s="1" t="s">
        <v>288</v>
      </c>
      <c r="B909" s="1" t="b">
        <v>0</v>
      </c>
      <c r="C909" s="1" t="s">
        <v>412</v>
      </c>
      <c r="D909" s="1" t="s">
        <v>297</v>
      </c>
      <c r="E909" s="1" t="s">
        <v>298</v>
      </c>
      <c r="F909" s="1" t="s">
        <v>198</v>
      </c>
      <c r="G909" s="1" t="s">
        <v>193</v>
      </c>
      <c r="I909" s="1" t="s">
        <v>415</v>
      </c>
      <c r="J909" s="1" t="s">
        <v>20</v>
      </c>
      <c r="K909" s="1">
        <v>1</v>
      </c>
      <c r="L909" s="1">
        <v>100</v>
      </c>
    </row>
    <row r="910" spans="1:12" ht="13">
      <c r="A910" s="1" t="s">
        <v>289</v>
      </c>
      <c r="B910" s="1" t="b">
        <v>0</v>
      </c>
      <c r="C910" s="1" t="s">
        <v>412</v>
      </c>
      <c r="D910" s="1" t="s">
        <v>297</v>
      </c>
      <c r="E910" s="1" t="s">
        <v>298</v>
      </c>
      <c r="F910" s="1" t="s">
        <v>198</v>
      </c>
      <c r="G910" s="1" t="s">
        <v>193</v>
      </c>
      <c r="I910" s="1" t="s">
        <v>415</v>
      </c>
      <c r="J910" s="1" t="s">
        <v>20</v>
      </c>
      <c r="K910" s="1">
        <v>1</v>
      </c>
      <c r="L910" s="1">
        <v>100</v>
      </c>
    </row>
    <row r="911" spans="1:12" ht="13">
      <c r="A911" s="1" t="s">
        <v>290</v>
      </c>
      <c r="B911" s="1" t="b">
        <v>0</v>
      </c>
      <c r="C911" s="1" t="s">
        <v>413</v>
      </c>
      <c r="D911" s="1" t="s">
        <v>297</v>
      </c>
      <c r="E911" s="1" t="s">
        <v>298</v>
      </c>
      <c r="F911" s="1" t="s">
        <v>198</v>
      </c>
      <c r="G911" s="1" t="s">
        <v>193</v>
      </c>
      <c r="I911" s="1" t="s">
        <v>415</v>
      </c>
      <c r="J911" s="1" t="s">
        <v>20</v>
      </c>
      <c r="K911" s="1">
        <v>1</v>
      </c>
      <c r="L911" s="1">
        <v>100</v>
      </c>
    </row>
    <row r="912" spans="1:12" ht="13">
      <c r="A912" s="1" t="s">
        <v>292</v>
      </c>
      <c r="B912" s="1" t="b">
        <v>0</v>
      </c>
      <c r="C912" s="1" t="s">
        <v>413</v>
      </c>
      <c r="D912" s="1" t="s">
        <v>297</v>
      </c>
      <c r="E912" s="1" t="s">
        <v>298</v>
      </c>
      <c r="F912" s="1" t="s">
        <v>198</v>
      </c>
      <c r="G912" s="1" t="s">
        <v>193</v>
      </c>
      <c r="I912" s="1" t="s">
        <v>415</v>
      </c>
      <c r="J912" s="1" t="s">
        <v>20</v>
      </c>
      <c r="K912" s="1">
        <v>1</v>
      </c>
      <c r="L912" s="1">
        <v>100</v>
      </c>
    </row>
    <row r="913" spans="1:12" ht="13">
      <c r="A913" s="1" t="s">
        <v>293</v>
      </c>
      <c r="B913" s="1" t="b">
        <v>0</v>
      </c>
      <c r="C913" s="1" t="s">
        <v>413</v>
      </c>
      <c r="D913" s="1" t="s">
        <v>297</v>
      </c>
      <c r="E913" s="1" t="s">
        <v>298</v>
      </c>
      <c r="F913" s="1" t="s">
        <v>198</v>
      </c>
      <c r="G913" s="1" t="s">
        <v>193</v>
      </c>
      <c r="I913" s="1" t="s">
        <v>415</v>
      </c>
      <c r="J913" s="1" t="s">
        <v>20</v>
      </c>
      <c r="K913" s="1">
        <v>1</v>
      </c>
      <c r="L913" s="1">
        <v>100</v>
      </c>
    </row>
    <row r="914" spans="1:12" ht="13">
      <c r="A914" s="1" t="s">
        <v>294</v>
      </c>
      <c r="B914" s="1" t="b">
        <v>0</v>
      </c>
      <c r="C914" s="1" t="s">
        <v>414</v>
      </c>
      <c r="D914" s="1" t="s">
        <v>297</v>
      </c>
      <c r="E914" s="1" t="s">
        <v>298</v>
      </c>
      <c r="F914" s="1" t="s">
        <v>198</v>
      </c>
      <c r="G914" s="1" t="s">
        <v>193</v>
      </c>
      <c r="I914" s="1" t="s">
        <v>415</v>
      </c>
      <c r="J914" s="1" t="s">
        <v>20</v>
      </c>
      <c r="K914" s="1">
        <v>1</v>
      </c>
      <c r="L914" s="1">
        <v>100</v>
      </c>
    </row>
    <row r="915" spans="1:12" ht="13">
      <c r="A915" s="1" t="s">
        <v>295</v>
      </c>
      <c r="B915" s="1" t="b">
        <v>0</v>
      </c>
      <c r="C915" s="1" t="s">
        <v>414</v>
      </c>
      <c r="D915" s="1" t="s">
        <v>297</v>
      </c>
      <c r="E915" s="1" t="s">
        <v>298</v>
      </c>
      <c r="F915" s="1" t="s">
        <v>198</v>
      </c>
      <c r="G915" s="1" t="s">
        <v>193</v>
      </c>
      <c r="I915" s="1" t="s">
        <v>415</v>
      </c>
      <c r="J915" s="1" t="s">
        <v>20</v>
      </c>
      <c r="K915" s="1">
        <v>1</v>
      </c>
      <c r="L915" s="1">
        <v>100</v>
      </c>
    </row>
    <row r="916" spans="1:12" ht="13">
      <c r="A916" s="1" t="s">
        <v>296</v>
      </c>
      <c r="B916" s="1" t="b">
        <v>0</v>
      </c>
      <c r="C916" s="1" t="s">
        <v>414</v>
      </c>
      <c r="D916" s="1" t="s">
        <v>297</v>
      </c>
      <c r="E916" s="1" t="s">
        <v>298</v>
      </c>
      <c r="F916" s="1" t="s">
        <v>198</v>
      </c>
      <c r="G916" s="1" t="s">
        <v>193</v>
      </c>
      <c r="I916" s="1" t="s">
        <v>415</v>
      </c>
      <c r="J916" s="1" t="s">
        <v>20</v>
      </c>
      <c r="K916" s="1">
        <v>1</v>
      </c>
      <c r="L916" s="1">
        <v>100</v>
      </c>
    </row>
    <row r="917" spans="1:12" ht="13">
      <c r="A917" s="1" t="s">
        <v>188</v>
      </c>
      <c r="B917" s="1" t="b">
        <v>1</v>
      </c>
      <c r="C917" s="1" t="s">
        <v>189</v>
      </c>
      <c r="D917" s="1" t="s">
        <v>416</v>
      </c>
      <c r="E917" s="1" t="s">
        <v>298</v>
      </c>
      <c r="F917" s="1" t="s">
        <v>192</v>
      </c>
      <c r="G917" s="1" t="s">
        <v>193</v>
      </c>
      <c r="I917" s="1" t="s">
        <v>417</v>
      </c>
      <c r="J917" s="1"/>
      <c r="K917" s="1">
        <v>1</v>
      </c>
      <c r="L917" s="1">
        <v>100</v>
      </c>
    </row>
    <row r="918" spans="1:12" ht="13">
      <c r="A918" s="1" t="s">
        <v>195</v>
      </c>
      <c r="B918" s="1" t="b">
        <v>1</v>
      </c>
      <c r="C918" s="1" t="s">
        <v>189</v>
      </c>
      <c r="D918" s="1" t="s">
        <v>416</v>
      </c>
      <c r="E918" s="1" t="s">
        <v>298</v>
      </c>
      <c r="F918" s="1" t="s">
        <v>192</v>
      </c>
      <c r="G918" s="1" t="s">
        <v>193</v>
      </c>
      <c r="I918" s="1" t="s">
        <v>417</v>
      </c>
      <c r="J918" s="1"/>
      <c r="K918" s="1">
        <v>1</v>
      </c>
      <c r="L918" s="1">
        <v>100</v>
      </c>
    </row>
    <row r="919" spans="1:12" ht="13">
      <c r="A919" s="1" t="s">
        <v>196</v>
      </c>
      <c r="B919" s="1" t="b">
        <v>1</v>
      </c>
      <c r="C919" s="1" t="s">
        <v>189</v>
      </c>
      <c r="D919" s="1" t="s">
        <v>416</v>
      </c>
      <c r="E919" s="1" t="s">
        <v>298</v>
      </c>
      <c r="F919" s="1" t="s">
        <v>192</v>
      </c>
      <c r="G919" s="1" t="s">
        <v>193</v>
      </c>
      <c r="I919" s="1" t="s">
        <v>417</v>
      </c>
      <c r="J919" s="1"/>
      <c r="K919" s="1">
        <v>1</v>
      </c>
      <c r="L919" s="1">
        <v>100</v>
      </c>
    </row>
    <row r="920" spans="1:12" ht="13">
      <c r="A920" s="1" t="s">
        <v>208</v>
      </c>
      <c r="B920" s="1" t="b">
        <v>1</v>
      </c>
      <c r="C920" s="1">
        <v>5</v>
      </c>
      <c r="D920" s="1" t="s">
        <v>416</v>
      </c>
      <c r="E920" s="1" t="s">
        <v>298</v>
      </c>
      <c r="F920" s="1" t="s">
        <v>209</v>
      </c>
      <c r="G920" s="1" t="s">
        <v>193</v>
      </c>
      <c r="H920" s="1">
        <v>5</v>
      </c>
      <c r="I920" s="1" t="s">
        <v>417</v>
      </c>
      <c r="J920" s="1"/>
      <c r="K920" s="1">
        <v>1</v>
      </c>
      <c r="L920" s="1">
        <v>100</v>
      </c>
    </row>
    <row r="921" spans="1:12" ht="13">
      <c r="A921" s="1" t="s">
        <v>210</v>
      </c>
      <c r="B921" s="1" t="b">
        <v>1</v>
      </c>
      <c r="C921" s="1">
        <v>5</v>
      </c>
      <c r="D921" s="1" t="s">
        <v>416</v>
      </c>
      <c r="E921" s="1" t="s">
        <v>298</v>
      </c>
      <c r="F921" s="1" t="s">
        <v>209</v>
      </c>
      <c r="G921" s="1">
        <v>33.791960682593903</v>
      </c>
      <c r="H921" s="1">
        <v>5</v>
      </c>
      <c r="I921" s="1" t="s">
        <v>417</v>
      </c>
      <c r="J921" s="1"/>
      <c r="K921" s="1">
        <v>1</v>
      </c>
      <c r="L921" s="1">
        <v>100</v>
      </c>
    </row>
    <row r="922" spans="1:12" ht="13">
      <c r="A922" s="1" t="s">
        <v>211</v>
      </c>
      <c r="B922" s="1" t="b">
        <v>1</v>
      </c>
      <c r="C922" s="1">
        <v>5</v>
      </c>
      <c r="D922" s="1" t="s">
        <v>416</v>
      </c>
      <c r="E922" s="1" t="s">
        <v>298</v>
      </c>
      <c r="F922" s="1" t="s">
        <v>209</v>
      </c>
      <c r="G922" s="1">
        <v>32.373683930179602</v>
      </c>
      <c r="H922" s="1">
        <v>5</v>
      </c>
      <c r="I922" s="1" t="s">
        <v>417</v>
      </c>
      <c r="J922" s="1"/>
      <c r="K922" s="1">
        <v>1</v>
      </c>
      <c r="L922" s="1">
        <v>100</v>
      </c>
    </row>
    <row r="923" spans="1:12" ht="13">
      <c r="A923" s="1" t="s">
        <v>221</v>
      </c>
      <c r="B923" s="1" t="b">
        <v>1</v>
      </c>
      <c r="C923" s="1">
        <v>10</v>
      </c>
      <c r="D923" s="1" t="s">
        <v>416</v>
      </c>
      <c r="E923" s="1" t="s">
        <v>298</v>
      </c>
      <c r="F923" s="1" t="s">
        <v>209</v>
      </c>
      <c r="G923" s="1">
        <v>33.058250668543202</v>
      </c>
      <c r="H923" s="1">
        <v>10</v>
      </c>
      <c r="I923" s="1" t="s">
        <v>417</v>
      </c>
      <c r="J923" s="1"/>
      <c r="K923" s="1">
        <v>1</v>
      </c>
      <c r="L923" s="1">
        <v>100</v>
      </c>
    </row>
    <row r="924" spans="1:12" ht="13">
      <c r="A924" s="1" t="s">
        <v>222</v>
      </c>
      <c r="B924" s="1" t="b">
        <v>1</v>
      </c>
      <c r="C924" s="1">
        <v>10</v>
      </c>
      <c r="D924" s="1" t="s">
        <v>416</v>
      </c>
      <c r="E924" s="1" t="s">
        <v>298</v>
      </c>
      <c r="F924" s="1" t="s">
        <v>209</v>
      </c>
      <c r="G924" s="1">
        <v>31.0195907940472</v>
      </c>
      <c r="H924" s="1">
        <v>10</v>
      </c>
      <c r="I924" s="1" t="s">
        <v>417</v>
      </c>
      <c r="J924" s="1"/>
      <c r="K924" s="1">
        <v>1</v>
      </c>
      <c r="L924" s="1">
        <v>100</v>
      </c>
    </row>
    <row r="925" spans="1:12" ht="13">
      <c r="A925" s="1" t="s">
        <v>223</v>
      </c>
      <c r="B925" s="1" t="b">
        <v>1</v>
      </c>
      <c r="C925" s="1">
        <v>10</v>
      </c>
      <c r="D925" s="1" t="s">
        <v>416</v>
      </c>
      <c r="E925" s="1" t="s">
        <v>298</v>
      </c>
      <c r="F925" s="1" t="s">
        <v>209</v>
      </c>
      <c r="G925" s="1">
        <v>31.702054819387602</v>
      </c>
      <c r="H925" s="1">
        <v>10</v>
      </c>
      <c r="I925" s="1" t="s">
        <v>417</v>
      </c>
      <c r="J925" s="1"/>
      <c r="K925" s="1">
        <v>1</v>
      </c>
      <c r="L925" s="1">
        <v>100</v>
      </c>
    </row>
    <row r="926" spans="1:12" ht="13">
      <c r="A926" s="1" t="s">
        <v>233</v>
      </c>
      <c r="B926" s="1" t="b">
        <v>1</v>
      </c>
      <c r="C926" s="11">
        <v>100</v>
      </c>
      <c r="D926" s="1" t="s">
        <v>416</v>
      </c>
      <c r="E926" s="1" t="s">
        <v>298</v>
      </c>
      <c r="F926" s="1" t="s">
        <v>209</v>
      </c>
      <c r="G926" s="1">
        <v>28.695831600873799</v>
      </c>
      <c r="H926" s="1">
        <v>100</v>
      </c>
      <c r="I926" s="1" t="s">
        <v>417</v>
      </c>
      <c r="J926" s="1"/>
      <c r="K926" s="1">
        <v>1</v>
      </c>
      <c r="L926" s="1">
        <v>100</v>
      </c>
    </row>
    <row r="927" spans="1:12" ht="13">
      <c r="A927" s="1" t="s">
        <v>234</v>
      </c>
      <c r="B927" s="1" t="b">
        <v>1</v>
      </c>
      <c r="C927" s="11">
        <v>100</v>
      </c>
      <c r="D927" s="1" t="s">
        <v>416</v>
      </c>
      <c r="E927" s="1" t="s">
        <v>298</v>
      </c>
      <c r="F927" s="1" t="s">
        <v>209</v>
      </c>
      <c r="G927" s="1">
        <v>28.5973832082271</v>
      </c>
      <c r="H927" s="1">
        <v>100</v>
      </c>
      <c r="I927" s="1" t="s">
        <v>417</v>
      </c>
      <c r="J927" s="1"/>
      <c r="K927" s="1">
        <v>1</v>
      </c>
      <c r="L927" s="1">
        <v>100</v>
      </c>
    </row>
    <row r="928" spans="1:12" ht="13">
      <c r="A928" s="1" t="s">
        <v>235</v>
      </c>
      <c r="B928" s="1" t="b">
        <v>1</v>
      </c>
      <c r="C928" s="11">
        <v>100</v>
      </c>
      <c r="D928" s="1" t="s">
        <v>416</v>
      </c>
      <c r="E928" s="1" t="s">
        <v>298</v>
      </c>
      <c r="F928" s="1" t="s">
        <v>209</v>
      </c>
      <c r="G928" s="1">
        <v>29.139834252340101</v>
      </c>
      <c r="H928" s="1">
        <v>100</v>
      </c>
      <c r="I928" s="1" t="s">
        <v>417</v>
      </c>
      <c r="J928" s="1"/>
      <c r="K928" s="1">
        <v>1</v>
      </c>
      <c r="L928" s="1">
        <v>100</v>
      </c>
    </row>
    <row r="929" spans="1:12" ht="13">
      <c r="A929" s="1" t="s">
        <v>245</v>
      </c>
      <c r="B929" s="1" t="b">
        <v>1</v>
      </c>
      <c r="C929" s="11">
        <v>1000</v>
      </c>
      <c r="D929" s="1" t="s">
        <v>416</v>
      </c>
      <c r="E929" s="1" t="s">
        <v>298</v>
      </c>
      <c r="F929" s="1" t="s">
        <v>209</v>
      </c>
      <c r="G929" s="1">
        <v>24.802590320971301</v>
      </c>
      <c r="H929" s="1">
        <v>1000</v>
      </c>
      <c r="I929" s="1" t="s">
        <v>417</v>
      </c>
      <c r="J929" s="1"/>
      <c r="K929" s="1">
        <v>1</v>
      </c>
      <c r="L929" s="1">
        <v>100</v>
      </c>
    </row>
    <row r="930" spans="1:12" ht="13">
      <c r="A930" s="1" t="s">
        <v>246</v>
      </c>
      <c r="B930" s="1" t="b">
        <v>1</v>
      </c>
      <c r="C930" s="11">
        <v>1000</v>
      </c>
      <c r="D930" s="1" t="s">
        <v>416</v>
      </c>
      <c r="E930" s="1" t="s">
        <v>298</v>
      </c>
      <c r="F930" s="1" t="s">
        <v>209</v>
      </c>
      <c r="G930" s="1">
        <v>25.188494034065702</v>
      </c>
      <c r="H930" s="1">
        <v>1000</v>
      </c>
      <c r="I930" s="1" t="s">
        <v>417</v>
      </c>
      <c r="J930" s="1"/>
      <c r="K930" s="1">
        <v>1</v>
      </c>
      <c r="L930" s="1">
        <v>100</v>
      </c>
    </row>
    <row r="931" spans="1:12" ht="13">
      <c r="A931" s="1" t="s">
        <v>247</v>
      </c>
      <c r="B931" s="1" t="b">
        <v>1</v>
      </c>
      <c r="C931" s="11">
        <v>1000</v>
      </c>
      <c r="D931" s="1" t="s">
        <v>416</v>
      </c>
      <c r="E931" s="1" t="s">
        <v>298</v>
      </c>
      <c r="F931" s="1" t="s">
        <v>209</v>
      </c>
      <c r="G931" s="1">
        <v>25.837132185939801</v>
      </c>
      <c r="H931" s="1">
        <v>1000</v>
      </c>
      <c r="I931" s="1" t="s">
        <v>417</v>
      </c>
      <c r="J931" s="1"/>
      <c r="K931" s="1">
        <v>1</v>
      </c>
      <c r="L931" s="1">
        <v>100</v>
      </c>
    </row>
    <row r="932" spans="1:12" ht="13">
      <c r="A932" s="1" t="s">
        <v>257</v>
      </c>
      <c r="B932" s="1" t="b">
        <v>1</v>
      </c>
      <c r="C932" s="11">
        <v>10000</v>
      </c>
      <c r="D932" s="1" t="s">
        <v>416</v>
      </c>
      <c r="E932" s="1" t="s">
        <v>298</v>
      </c>
      <c r="F932" s="1" t="s">
        <v>209</v>
      </c>
      <c r="G932" s="1">
        <v>21.7146023837611</v>
      </c>
      <c r="H932" s="1">
        <v>10000</v>
      </c>
      <c r="I932" s="1" t="s">
        <v>417</v>
      </c>
      <c r="J932" s="1"/>
      <c r="K932" s="1">
        <v>1</v>
      </c>
      <c r="L932" s="1">
        <v>100</v>
      </c>
    </row>
    <row r="933" spans="1:12" ht="13">
      <c r="A933" s="1" t="s">
        <v>258</v>
      </c>
      <c r="B933" s="1" t="b">
        <v>1</v>
      </c>
      <c r="C933" s="11">
        <v>10000</v>
      </c>
      <c r="D933" s="1" t="s">
        <v>416</v>
      </c>
      <c r="E933" s="1" t="s">
        <v>298</v>
      </c>
      <c r="F933" s="1" t="s">
        <v>209</v>
      </c>
      <c r="G933" s="1">
        <v>21.498106868829499</v>
      </c>
      <c r="H933" s="1">
        <v>10000</v>
      </c>
      <c r="I933" s="1" t="s">
        <v>417</v>
      </c>
      <c r="J933" s="1"/>
      <c r="K933" s="1">
        <v>1</v>
      </c>
      <c r="L933" s="1">
        <v>100</v>
      </c>
    </row>
    <row r="934" spans="1:12" ht="13">
      <c r="A934" s="1" t="s">
        <v>259</v>
      </c>
      <c r="B934" s="1" t="b">
        <v>1</v>
      </c>
      <c r="C934" s="11">
        <v>10000</v>
      </c>
      <c r="D934" s="1" t="s">
        <v>416</v>
      </c>
      <c r="E934" s="1" t="s">
        <v>298</v>
      </c>
      <c r="F934" s="1" t="s">
        <v>209</v>
      </c>
      <c r="G934" s="1">
        <v>21.495888667004699</v>
      </c>
      <c r="H934" s="1">
        <v>10000</v>
      </c>
      <c r="I934" s="1" t="s">
        <v>417</v>
      </c>
      <c r="J934" s="1"/>
      <c r="K934" s="1">
        <v>1</v>
      </c>
      <c r="L934" s="1">
        <v>100</v>
      </c>
    </row>
    <row r="935" spans="1:12" ht="13">
      <c r="A935" s="1" t="s">
        <v>269</v>
      </c>
      <c r="B935" s="1" t="b">
        <v>1</v>
      </c>
      <c r="C935" s="11">
        <v>100000</v>
      </c>
      <c r="D935" s="1" t="s">
        <v>416</v>
      </c>
      <c r="E935" s="1" t="s">
        <v>298</v>
      </c>
      <c r="F935" s="1" t="s">
        <v>209</v>
      </c>
      <c r="G935" s="1">
        <v>17.854998874461799</v>
      </c>
      <c r="H935" s="1">
        <v>100000</v>
      </c>
      <c r="I935" s="1" t="s">
        <v>417</v>
      </c>
      <c r="J935" s="1"/>
      <c r="K935" s="1">
        <v>1</v>
      </c>
      <c r="L935" s="1">
        <v>100</v>
      </c>
    </row>
    <row r="936" spans="1:12" ht="13">
      <c r="A936" s="1" t="s">
        <v>270</v>
      </c>
      <c r="B936" s="1" t="b">
        <v>1</v>
      </c>
      <c r="C936" s="11">
        <v>100000</v>
      </c>
      <c r="D936" s="1" t="s">
        <v>416</v>
      </c>
      <c r="E936" s="1" t="s">
        <v>298</v>
      </c>
      <c r="F936" s="1" t="s">
        <v>209</v>
      </c>
      <c r="G936" s="1">
        <v>18.726687637340198</v>
      </c>
      <c r="H936" s="1">
        <v>100000</v>
      </c>
      <c r="I936" s="1" t="s">
        <v>417</v>
      </c>
      <c r="J936" s="1"/>
      <c r="K936" s="1">
        <v>1</v>
      </c>
      <c r="L936" s="1">
        <v>100</v>
      </c>
    </row>
    <row r="937" spans="1:12" ht="13">
      <c r="A937" s="1" t="s">
        <v>271</v>
      </c>
      <c r="B937" s="1" t="b">
        <v>1</v>
      </c>
      <c r="C937" s="11">
        <v>100000</v>
      </c>
      <c r="D937" s="1" t="s">
        <v>416</v>
      </c>
      <c r="E937" s="1" t="s">
        <v>298</v>
      </c>
      <c r="F937" s="1" t="s">
        <v>209</v>
      </c>
      <c r="G937" s="1">
        <v>18.629521324052401</v>
      </c>
      <c r="H937" s="1">
        <v>100000</v>
      </c>
      <c r="I937" s="1" t="s">
        <v>417</v>
      </c>
      <c r="J937" s="1"/>
      <c r="K937" s="1">
        <v>1</v>
      </c>
      <c r="L937" s="1">
        <v>100</v>
      </c>
    </row>
    <row r="938" spans="1:12" ht="13">
      <c r="A938" s="1" t="s">
        <v>275</v>
      </c>
      <c r="B938" s="1" t="b">
        <v>1</v>
      </c>
      <c r="C938" s="1" t="s">
        <v>276</v>
      </c>
      <c r="D938" s="1" t="s">
        <v>416</v>
      </c>
      <c r="E938" s="1" t="s">
        <v>298</v>
      </c>
      <c r="F938" s="1" t="s">
        <v>198</v>
      </c>
      <c r="G938" s="1">
        <v>36.759536574549998</v>
      </c>
      <c r="H938" s="1">
        <v>0.42396157392489497</v>
      </c>
      <c r="I938" s="1" t="s">
        <v>417</v>
      </c>
      <c r="J938" s="1" t="s">
        <v>20</v>
      </c>
      <c r="K938" s="1">
        <v>1</v>
      </c>
      <c r="L938" s="1">
        <v>100</v>
      </c>
    </row>
    <row r="939" spans="1:12" ht="13">
      <c r="A939" s="1" t="s">
        <v>277</v>
      </c>
      <c r="B939" s="1" t="b">
        <v>1</v>
      </c>
      <c r="C939" s="1" t="s">
        <v>276</v>
      </c>
      <c r="D939" s="1" t="s">
        <v>416</v>
      </c>
      <c r="E939" s="1" t="s">
        <v>298</v>
      </c>
      <c r="F939" s="1" t="s">
        <v>198</v>
      </c>
      <c r="G939" s="1" t="s">
        <v>193</v>
      </c>
      <c r="I939" s="1" t="s">
        <v>417</v>
      </c>
      <c r="J939" s="1" t="s">
        <v>20</v>
      </c>
      <c r="K939" s="1">
        <v>1</v>
      </c>
      <c r="L939" s="1">
        <v>100</v>
      </c>
    </row>
    <row r="940" spans="1:12" ht="13">
      <c r="A940" s="1" t="s">
        <v>278</v>
      </c>
      <c r="B940" s="1" t="b">
        <v>1</v>
      </c>
      <c r="C940" s="1" t="s">
        <v>276</v>
      </c>
      <c r="D940" s="1" t="s">
        <v>416</v>
      </c>
      <c r="E940" s="1" t="s">
        <v>298</v>
      </c>
      <c r="F940" s="1" t="s">
        <v>198</v>
      </c>
      <c r="G940" s="1">
        <v>36.516049594325096</v>
      </c>
      <c r="H940" s="1">
        <v>0.49928573064419102</v>
      </c>
      <c r="I940" s="1" t="s">
        <v>417</v>
      </c>
      <c r="J940" s="1" t="s">
        <v>20</v>
      </c>
      <c r="K940" s="1">
        <v>1</v>
      </c>
      <c r="L940" s="1">
        <v>100</v>
      </c>
    </row>
    <row r="941" spans="1:12" ht="13">
      <c r="A941" s="1" t="s">
        <v>282</v>
      </c>
      <c r="B941" s="1" t="b">
        <v>1</v>
      </c>
      <c r="C941" s="1" t="s">
        <v>283</v>
      </c>
      <c r="D941" s="1" t="s">
        <v>416</v>
      </c>
      <c r="E941" s="1" t="s">
        <v>298</v>
      </c>
      <c r="F941" s="1" t="s">
        <v>198</v>
      </c>
      <c r="G941" s="1" t="s">
        <v>193</v>
      </c>
      <c r="I941" s="1" t="s">
        <v>417</v>
      </c>
      <c r="J941" s="1" t="s">
        <v>20</v>
      </c>
      <c r="K941" s="1">
        <v>1</v>
      </c>
      <c r="L941" s="1">
        <v>100</v>
      </c>
    </row>
    <row r="942" spans="1:12" ht="13">
      <c r="A942" s="1" t="s">
        <v>284</v>
      </c>
      <c r="B942" s="1" t="b">
        <v>1</v>
      </c>
      <c r="C942" s="1" t="s">
        <v>283</v>
      </c>
      <c r="D942" s="1" t="s">
        <v>416</v>
      </c>
      <c r="E942" s="1" t="s">
        <v>298</v>
      </c>
      <c r="F942" s="1" t="s">
        <v>198</v>
      </c>
      <c r="G942" s="1" t="s">
        <v>193</v>
      </c>
      <c r="I942" s="1" t="s">
        <v>417</v>
      </c>
      <c r="J942" s="1" t="s">
        <v>20</v>
      </c>
      <c r="K942" s="1">
        <v>1</v>
      </c>
      <c r="L942" s="1">
        <v>100</v>
      </c>
    </row>
    <row r="943" spans="1:12" ht="13">
      <c r="A943" s="1" t="s">
        <v>285</v>
      </c>
      <c r="B943" s="1" t="b">
        <v>1</v>
      </c>
      <c r="C943" s="1" t="s">
        <v>283</v>
      </c>
      <c r="D943" s="1" t="s">
        <v>416</v>
      </c>
      <c r="E943" s="1" t="s">
        <v>298</v>
      </c>
      <c r="F943" s="1" t="s">
        <v>198</v>
      </c>
      <c r="G943" s="1" t="s">
        <v>193</v>
      </c>
      <c r="I943" s="1" t="s">
        <v>417</v>
      </c>
      <c r="J943" s="1" t="s">
        <v>20</v>
      </c>
      <c r="K943" s="1">
        <v>1</v>
      </c>
      <c r="L943" s="1">
        <v>100</v>
      </c>
    </row>
    <row r="944" spans="1:12" ht="13">
      <c r="A944" s="1" t="s">
        <v>286</v>
      </c>
      <c r="B944" s="1" t="b">
        <v>1</v>
      </c>
      <c r="C944" s="1" t="s">
        <v>287</v>
      </c>
      <c r="D944" s="1" t="s">
        <v>416</v>
      </c>
      <c r="E944" s="1" t="s">
        <v>298</v>
      </c>
      <c r="F944" s="1" t="s">
        <v>198</v>
      </c>
      <c r="G944" s="1" t="s">
        <v>193</v>
      </c>
      <c r="I944" s="1" t="s">
        <v>417</v>
      </c>
      <c r="J944" s="1" t="s">
        <v>20</v>
      </c>
      <c r="K944" s="1">
        <v>1</v>
      </c>
      <c r="L944" s="1">
        <v>100</v>
      </c>
    </row>
    <row r="945" spans="1:12" ht="13">
      <c r="A945" s="1" t="s">
        <v>288</v>
      </c>
      <c r="B945" s="1" t="b">
        <v>1</v>
      </c>
      <c r="C945" s="1" t="s">
        <v>287</v>
      </c>
      <c r="D945" s="1" t="s">
        <v>416</v>
      </c>
      <c r="E945" s="1" t="s">
        <v>298</v>
      </c>
      <c r="F945" s="1" t="s">
        <v>198</v>
      </c>
      <c r="G945" s="1" t="s">
        <v>193</v>
      </c>
      <c r="I945" s="1" t="s">
        <v>417</v>
      </c>
      <c r="J945" s="1" t="s">
        <v>20</v>
      </c>
      <c r="K945" s="1">
        <v>1</v>
      </c>
      <c r="L945" s="1">
        <v>100</v>
      </c>
    </row>
    <row r="946" spans="1:12" ht="13">
      <c r="A946" s="1" t="s">
        <v>289</v>
      </c>
      <c r="B946" s="1" t="b">
        <v>1</v>
      </c>
      <c r="C946" s="1" t="s">
        <v>287</v>
      </c>
      <c r="D946" s="1" t="s">
        <v>416</v>
      </c>
      <c r="E946" s="1" t="s">
        <v>298</v>
      </c>
      <c r="F946" s="1" t="s">
        <v>198</v>
      </c>
      <c r="G946" s="1" t="s">
        <v>193</v>
      </c>
      <c r="I946" s="1" t="s">
        <v>417</v>
      </c>
      <c r="J946" s="1" t="s">
        <v>20</v>
      </c>
      <c r="K946" s="1">
        <v>1</v>
      </c>
      <c r="L946" s="1">
        <v>100</v>
      </c>
    </row>
    <row r="947" spans="1:12" ht="13">
      <c r="A947" s="1" t="s">
        <v>290</v>
      </c>
      <c r="B947" s="1" t="b">
        <v>1</v>
      </c>
      <c r="C947" s="1" t="s">
        <v>291</v>
      </c>
      <c r="D947" s="1" t="s">
        <v>416</v>
      </c>
      <c r="E947" s="1" t="s">
        <v>298</v>
      </c>
      <c r="F947" s="1" t="s">
        <v>198</v>
      </c>
      <c r="G947" s="1" t="s">
        <v>193</v>
      </c>
      <c r="I947" s="1" t="s">
        <v>417</v>
      </c>
      <c r="J947" s="1" t="s">
        <v>20</v>
      </c>
      <c r="K947" s="1">
        <v>1</v>
      </c>
      <c r="L947" s="1">
        <v>100</v>
      </c>
    </row>
    <row r="948" spans="1:12" ht="13">
      <c r="A948" s="1" t="s">
        <v>292</v>
      </c>
      <c r="B948" s="1" t="b">
        <v>1</v>
      </c>
      <c r="C948" s="1" t="s">
        <v>291</v>
      </c>
      <c r="D948" s="1" t="s">
        <v>416</v>
      </c>
      <c r="E948" s="1" t="s">
        <v>298</v>
      </c>
      <c r="F948" s="1" t="s">
        <v>198</v>
      </c>
      <c r="G948" s="1" t="s">
        <v>193</v>
      </c>
      <c r="I948" s="1" t="s">
        <v>417</v>
      </c>
      <c r="J948" s="1" t="s">
        <v>20</v>
      </c>
      <c r="K948" s="1">
        <v>1</v>
      </c>
      <c r="L948" s="1">
        <v>100</v>
      </c>
    </row>
    <row r="949" spans="1:12" ht="13">
      <c r="A949" s="1" t="s">
        <v>293</v>
      </c>
      <c r="B949" s="1" t="b">
        <v>1</v>
      </c>
      <c r="C949" s="1" t="s">
        <v>291</v>
      </c>
      <c r="D949" s="1" t="s">
        <v>416</v>
      </c>
      <c r="E949" s="1" t="s">
        <v>298</v>
      </c>
      <c r="F949" s="1" t="s">
        <v>198</v>
      </c>
      <c r="G949" s="1" t="s">
        <v>193</v>
      </c>
      <c r="I949" s="1" t="s">
        <v>417</v>
      </c>
      <c r="J949" s="1" t="s">
        <v>20</v>
      </c>
      <c r="K949" s="1">
        <v>1</v>
      </c>
      <c r="L949" s="1">
        <v>100</v>
      </c>
    </row>
    <row r="950" spans="1:12" ht="13">
      <c r="A950" s="1" t="s">
        <v>188</v>
      </c>
      <c r="B950" s="1" t="b">
        <v>0</v>
      </c>
      <c r="C950" s="1" t="s">
        <v>189</v>
      </c>
      <c r="D950" s="1" t="s">
        <v>418</v>
      </c>
      <c r="E950" s="1" t="s">
        <v>191</v>
      </c>
      <c r="F950" s="1" t="s">
        <v>192</v>
      </c>
      <c r="G950" s="1" t="s">
        <v>193</v>
      </c>
      <c r="I950" s="1" t="s">
        <v>419</v>
      </c>
      <c r="K950" s="1">
        <v>1</v>
      </c>
      <c r="L950" s="1">
        <v>100</v>
      </c>
    </row>
    <row r="951" spans="1:12" ht="13">
      <c r="A951" s="1" t="s">
        <v>195</v>
      </c>
      <c r="B951" s="1" t="b">
        <v>0</v>
      </c>
      <c r="C951" s="1" t="s">
        <v>189</v>
      </c>
      <c r="D951" s="1" t="s">
        <v>418</v>
      </c>
      <c r="E951" s="1" t="s">
        <v>191</v>
      </c>
      <c r="F951" s="1" t="s">
        <v>192</v>
      </c>
      <c r="G951" s="1" t="s">
        <v>193</v>
      </c>
      <c r="I951" s="1" t="s">
        <v>419</v>
      </c>
      <c r="K951" s="1">
        <v>1</v>
      </c>
      <c r="L951" s="1">
        <v>100</v>
      </c>
    </row>
    <row r="952" spans="1:12" ht="13">
      <c r="A952" s="1" t="s">
        <v>196</v>
      </c>
      <c r="B952" s="1" t="b">
        <v>0</v>
      </c>
      <c r="C952" s="1" t="s">
        <v>189</v>
      </c>
      <c r="D952" s="1" t="s">
        <v>418</v>
      </c>
      <c r="E952" s="1" t="s">
        <v>191</v>
      </c>
      <c r="F952" s="1" t="s">
        <v>192</v>
      </c>
      <c r="G952" s="1" t="s">
        <v>193</v>
      </c>
      <c r="I952" s="1" t="s">
        <v>419</v>
      </c>
      <c r="K952" s="1">
        <v>1</v>
      </c>
      <c r="L952" s="1">
        <v>100</v>
      </c>
    </row>
    <row r="953" spans="1:12" ht="13">
      <c r="A953" s="1" t="s">
        <v>208</v>
      </c>
      <c r="B953" s="1" t="b">
        <v>0</v>
      </c>
      <c r="C953" s="1">
        <v>5</v>
      </c>
      <c r="D953" s="1" t="s">
        <v>418</v>
      </c>
      <c r="E953" s="1" t="s">
        <v>191</v>
      </c>
      <c r="F953" s="1" t="s">
        <v>209</v>
      </c>
      <c r="G953" s="1">
        <v>35.666558475804401</v>
      </c>
      <c r="H953" s="1">
        <v>5</v>
      </c>
      <c r="I953" s="1" t="s">
        <v>419</v>
      </c>
      <c r="K953" s="1">
        <v>1</v>
      </c>
      <c r="L953" s="1">
        <v>100</v>
      </c>
    </row>
    <row r="954" spans="1:12" ht="13">
      <c r="A954" s="1" t="s">
        <v>210</v>
      </c>
      <c r="B954" s="1" t="b">
        <v>0</v>
      </c>
      <c r="C954" s="1">
        <v>5</v>
      </c>
      <c r="D954" s="1" t="s">
        <v>418</v>
      </c>
      <c r="E954" s="1" t="s">
        <v>191</v>
      </c>
      <c r="F954" s="1" t="s">
        <v>209</v>
      </c>
      <c r="G954" s="1">
        <v>37.199706239414702</v>
      </c>
      <c r="H954" s="1">
        <v>5</v>
      </c>
      <c r="I954" s="1" t="s">
        <v>419</v>
      </c>
      <c r="K954" s="1">
        <v>1</v>
      </c>
      <c r="L954" s="1">
        <v>100</v>
      </c>
    </row>
    <row r="955" spans="1:12" ht="13">
      <c r="A955" s="1" t="s">
        <v>211</v>
      </c>
      <c r="B955" s="1" t="b">
        <v>0</v>
      </c>
      <c r="C955" s="1">
        <v>5</v>
      </c>
      <c r="D955" s="1" t="s">
        <v>418</v>
      </c>
      <c r="E955" s="1" t="s">
        <v>191</v>
      </c>
      <c r="F955" s="1" t="s">
        <v>209</v>
      </c>
      <c r="G955" s="1">
        <v>36.370338621965097</v>
      </c>
      <c r="H955" s="1">
        <v>5</v>
      </c>
      <c r="I955" s="1" t="s">
        <v>419</v>
      </c>
      <c r="K955" s="1">
        <v>1</v>
      </c>
      <c r="L955" s="1">
        <v>100</v>
      </c>
    </row>
    <row r="956" spans="1:12" ht="13">
      <c r="A956" s="1" t="s">
        <v>221</v>
      </c>
      <c r="B956" s="1" t="b">
        <v>0</v>
      </c>
      <c r="C956" s="1">
        <v>10</v>
      </c>
      <c r="D956" s="1" t="s">
        <v>418</v>
      </c>
      <c r="E956" s="1" t="s">
        <v>191</v>
      </c>
      <c r="F956" s="1" t="s">
        <v>209</v>
      </c>
      <c r="G956" s="1">
        <v>35.666256113949601</v>
      </c>
      <c r="H956" s="1">
        <v>10</v>
      </c>
      <c r="I956" s="1" t="s">
        <v>419</v>
      </c>
      <c r="K956" s="1">
        <v>1</v>
      </c>
      <c r="L956" s="1">
        <v>100</v>
      </c>
    </row>
    <row r="957" spans="1:12" ht="13">
      <c r="A957" s="1" t="s">
        <v>222</v>
      </c>
      <c r="B957" s="1" t="b">
        <v>0</v>
      </c>
      <c r="C957" s="1">
        <v>10</v>
      </c>
      <c r="D957" s="1" t="s">
        <v>418</v>
      </c>
      <c r="E957" s="1" t="s">
        <v>191</v>
      </c>
      <c r="F957" s="1" t="s">
        <v>209</v>
      </c>
      <c r="G957" s="1">
        <v>34.373596352799602</v>
      </c>
      <c r="H957" s="1">
        <v>10</v>
      </c>
      <c r="I957" s="1" t="s">
        <v>419</v>
      </c>
      <c r="K957" s="1">
        <v>1</v>
      </c>
      <c r="L957" s="1">
        <v>100</v>
      </c>
    </row>
    <row r="958" spans="1:12" ht="13">
      <c r="A958" s="1" t="s">
        <v>223</v>
      </c>
      <c r="B958" s="1" t="b">
        <v>0</v>
      </c>
      <c r="C958" s="1">
        <v>10</v>
      </c>
      <c r="D958" s="1" t="s">
        <v>418</v>
      </c>
      <c r="E958" s="1" t="s">
        <v>191</v>
      </c>
      <c r="F958" s="1" t="s">
        <v>209</v>
      </c>
      <c r="G958" s="1">
        <v>36.313548376255703</v>
      </c>
      <c r="H958" s="1">
        <v>10</v>
      </c>
      <c r="I958" s="1" t="s">
        <v>419</v>
      </c>
      <c r="K958" s="1">
        <v>1</v>
      </c>
      <c r="L958" s="1">
        <v>100</v>
      </c>
    </row>
    <row r="959" spans="1:12" ht="13">
      <c r="A959" s="1" t="s">
        <v>233</v>
      </c>
      <c r="B959" s="1" t="b">
        <v>0</v>
      </c>
      <c r="C959" s="11">
        <v>100</v>
      </c>
      <c r="D959" s="1" t="s">
        <v>418</v>
      </c>
      <c r="E959" s="1" t="s">
        <v>191</v>
      </c>
      <c r="F959" s="1" t="s">
        <v>209</v>
      </c>
      <c r="G959" s="1">
        <v>31.739987600134</v>
      </c>
      <c r="H959" s="1">
        <v>100</v>
      </c>
      <c r="I959" s="1" t="s">
        <v>419</v>
      </c>
      <c r="K959" s="1">
        <v>1</v>
      </c>
      <c r="L959" s="1">
        <v>100</v>
      </c>
    </row>
    <row r="960" spans="1:12" ht="13">
      <c r="A960" s="1" t="s">
        <v>234</v>
      </c>
      <c r="B960" s="1" t="b">
        <v>0</v>
      </c>
      <c r="C960" s="11">
        <v>100</v>
      </c>
      <c r="D960" s="1" t="s">
        <v>418</v>
      </c>
      <c r="E960" s="1" t="s">
        <v>191</v>
      </c>
      <c r="F960" s="1" t="s">
        <v>209</v>
      </c>
      <c r="G960" s="1">
        <v>31.803608132191201</v>
      </c>
      <c r="H960" s="1">
        <v>100</v>
      </c>
      <c r="I960" s="1" t="s">
        <v>419</v>
      </c>
      <c r="K960" s="1">
        <v>1</v>
      </c>
      <c r="L960" s="1">
        <v>100</v>
      </c>
    </row>
    <row r="961" spans="1:12" ht="13">
      <c r="A961" s="1" t="s">
        <v>235</v>
      </c>
      <c r="B961" s="1" t="b">
        <v>0</v>
      </c>
      <c r="C961" s="11">
        <v>100</v>
      </c>
      <c r="D961" s="1" t="s">
        <v>418</v>
      </c>
      <c r="E961" s="1" t="s">
        <v>191</v>
      </c>
      <c r="F961" s="1" t="s">
        <v>209</v>
      </c>
      <c r="G961" s="1">
        <v>31.644133612530599</v>
      </c>
      <c r="H961" s="1">
        <v>100</v>
      </c>
      <c r="I961" s="1" t="s">
        <v>419</v>
      </c>
      <c r="K961" s="1">
        <v>1</v>
      </c>
      <c r="L961" s="1">
        <v>100</v>
      </c>
    </row>
    <row r="962" spans="1:12" ht="13">
      <c r="A962" s="1" t="s">
        <v>245</v>
      </c>
      <c r="B962" s="1" t="b">
        <v>0</v>
      </c>
      <c r="C962" s="11">
        <v>1000</v>
      </c>
      <c r="D962" s="1" t="s">
        <v>418</v>
      </c>
      <c r="E962" s="1" t="s">
        <v>191</v>
      </c>
      <c r="F962" s="1" t="s">
        <v>209</v>
      </c>
      <c r="G962" s="1">
        <v>28.163724160038701</v>
      </c>
      <c r="H962" s="1">
        <v>1000</v>
      </c>
      <c r="I962" s="1" t="s">
        <v>419</v>
      </c>
      <c r="K962" s="1">
        <v>1</v>
      </c>
      <c r="L962" s="1">
        <v>100</v>
      </c>
    </row>
    <row r="963" spans="1:12" ht="13">
      <c r="A963" s="1" t="s">
        <v>246</v>
      </c>
      <c r="B963" s="1" t="b">
        <v>0</v>
      </c>
      <c r="C963" s="11">
        <v>1000</v>
      </c>
      <c r="D963" s="1" t="s">
        <v>418</v>
      </c>
      <c r="E963" s="1" t="s">
        <v>191</v>
      </c>
      <c r="F963" s="1" t="s">
        <v>209</v>
      </c>
      <c r="G963" s="1">
        <v>28.312065635880401</v>
      </c>
      <c r="H963" s="1">
        <v>1000</v>
      </c>
      <c r="I963" s="1" t="s">
        <v>419</v>
      </c>
      <c r="K963" s="1">
        <v>1</v>
      </c>
      <c r="L963" s="1">
        <v>100</v>
      </c>
    </row>
    <row r="964" spans="1:12" ht="13">
      <c r="A964" s="1" t="s">
        <v>247</v>
      </c>
      <c r="B964" s="1" t="b">
        <v>0</v>
      </c>
      <c r="C964" s="11">
        <v>1000</v>
      </c>
      <c r="D964" s="1" t="s">
        <v>418</v>
      </c>
      <c r="E964" s="1" t="s">
        <v>191</v>
      </c>
      <c r="F964" s="1" t="s">
        <v>209</v>
      </c>
      <c r="G964" s="1">
        <v>28.3738911604935</v>
      </c>
      <c r="H964" s="1">
        <v>1000</v>
      </c>
      <c r="I964" s="1" t="s">
        <v>419</v>
      </c>
      <c r="K964" s="1">
        <v>1</v>
      </c>
      <c r="L964" s="1">
        <v>100</v>
      </c>
    </row>
    <row r="965" spans="1:12" ht="13">
      <c r="A965" s="1" t="s">
        <v>257</v>
      </c>
      <c r="B965" s="1" t="b">
        <v>0</v>
      </c>
      <c r="C965" s="11">
        <v>10000</v>
      </c>
      <c r="D965" s="1" t="s">
        <v>418</v>
      </c>
      <c r="E965" s="1" t="s">
        <v>191</v>
      </c>
      <c r="F965" s="1" t="s">
        <v>209</v>
      </c>
      <c r="G965" s="1">
        <v>24.994723064747401</v>
      </c>
      <c r="H965" s="1">
        <v>10000</v>
      </c>
      <c r="I965" s="1" t="s">
        <v>419</v>
      </c>
      <c r="K965" s="1">
        <v>1</v>
      </c>
      <c r="L965" s="1">
        <v>100</v>
      </c>
    </row>
    <row r="966" spans="1:12" ht="13">
      <c r="A966" s="1" t="s">
        <v>258</v>
      </c>
      <c r="B966" s="1" t="b">
        <v>0</v>
      </c>
      <c r="C966" s="11">
        <v>10000</v>
      </c>
      <c r="D966" s="1" t="s">
        <v>418</v>
      </c>
      <c r="E966" s="1" t="s">
        <v>191</v>
      </c>
      <c r="F966" s="1" t="s">
        <v>209</v>
      </c>
      <c r="G966" s="1">
        <v>25.0825775146015</v>
      </c>
      <c r="H966" s="1">
        <v>10000</v>
      </c>
      <c r="I966" s="1" t="s">
        <v>419</v>
      </c>
      <c r="K966" s="1">
        <v>1</v>
      </c>
      <c r="L966" s="1">
        <v>100</v>
      </c>
    </row>
    <row r="967" spans="1:12" ht="13">
      <c r="A967" s="1" t="s">
        <v>259</v>
      </c>
      <c r="B967" s="1" t="b">
        <v>0</v>
      </c>
      <c r="C967" s="11">
        <v>10000</v>
      </c>
      <c r="D967" s="1" t="s">
        <v>418</v>
      </c>
      <c r="E967" s="1" t="s">
        <v>191</v>
      </c>
      <c r="F967" s="1" t="s">
        <v>209</v>
      </c>
      <c r="G967" s="1">
        <v>25.179689252277399</v>
      </c>
      <c r="H967" s="1">
        <v>10000</v>
      </c>
      <c r="I967" s="1" t="s">
        <v>419</v>
      </c>
      <c r="K967" s="1">
        <v>1</v>
      </c>
      <c r="L967" s="1">
        <v>100</v>
      </c>
    </row>
    <row r="968" spans="1:12" ht="13">
      <c r="A968" s="1" t="s">
        <v>269</v>
      </c>
      <c r="B968" s="1" t="b">
        <v>0</v>
      </c>
      <c r="C968" s="11">
        <v>100000</v>
      </c>
      <c r="D968" s="1" t="s">
        <v>418</v>
      </c>
      <c r="E968" s="1" t="s">
        <v>191</v>
      </c>
      <c r="F968" s="1" t="s">
        <v>209</v>
      </c>
      <c r="G968" s="1">
        <v>20.7929851835767</v>
      </c>
      <c r="H968" s="1">
        <v>100000</v>
      </c>
      <c r="I968" s="1" t="s">
        <v>419</v>
      </c>
      <c r="K968" s="1">
        <v>1</v>
      </c>
      <c r="L968" s="1">
        <v>100</v>
      </c>
    </row>
    <row r="969" spans="1:12" ht="13">
      <c r="A969" s="1" t="s">
        <v>270</v>
      </c>
      <c r="B969" s="1" t="b">
        <v>0</v>
      </c>
      <c r="C969" s="11">
        <v>100000</v>
      </c>
      <c r="D969" s="1" t="s">
        <v>418</v>
      </c>
      <c r="E969" s="1" t="s">
        <v>191</v>
      </c>
      <c r="F969" s="1" t="s">
        <v>209</v>
      </c>
      <c r="G969" s="1">
        <v>20.8716637507871</v>
      </c>
      <c r="H969" s="1">
        <v>100000</v>
      </c>
      <c r="I969" s="1" t="s">
        <v>419</v>
      </c>
      <c r="K969" s="1">
        <v>1</v>
      </c>
      <c r="L969" s="1">
        <v>100</v>
      </c>
    </row>
    <row r="970" spans="1:12" ht="13">
      <c r="A970" s="1" t="s">
        <v>271</v>
      </c>
      <c r="B970" s="1" t="b">
        <v>0</v>
      </c>
      <c r="C970" s="11">
        <v>100000</v>
      </c>
      <c r="D970" s="1" t="s">
        <v>418</v>
      </c>
      <c r="E970" s="1" t="s">
        <v>191</v>
      </c>
      <c r="F970" s="1" t="s">
        <v>209</v>
      </c>
      <c r="G970" s="1">
        <v>20.911240336537301</v>
      </c>
      <c r="H970" s="1">
        <v>100000</v>
      </c>
      <c r="I970" s="1" t="s">
        <v>419</v>
      </c>
      <c r="K970" s="1">
        <v>1</v>
      </c>
      <c r="L970" s="1">
        <v>100</v>
      </c>
    </row>
    <row r="971" spans="1:12" ht="13">
      <c r="A971" s="1" t="s">
        <v>275</v>
      </c>
      <c r="B971" s="1" t="b">
        <v>0</v>
      </c>
      <c r="C971" s="1" t="s">
        <v>276</v>
      </c>
      <c r="D971" s="1" t="s">
        <v>418</v>
      </c>
      <c r="E971" s="1" t="s">
        <v>191</v>
      </c>
      <c r="F971" s="1" t="s">
        <v>198</v>
      </c>
      <c r="G971" s="1" t="s">
        <v>193</v>
      </c>
      <c r="I971" s="1" t="s">
        <v>419</v>
      </c>
      <c r="J971" s="1" t="s">
        <v>20</v>
      </c>
      <c r="K971" s="1">
        <v>1</v>
      </c>
      <c r="L971" s="1">
        <v>100</v>
      </c>
    </row>
    <row r="972" spans="1:12" ht="13">
      <c r="A972" s="1" t="s">
        <v>277</v>
      </c>
      <c r="B972" s="1" t="b">
        <v>0</v>
      </c>
      <c r="C972" s="1" t="s">
        <v>276</v>
      </c>
      <c r="D972" s="1" t="s">
        <v>418</v>
      </c>
      <c r="E972" s="1" t="s">
        <v>191</v>
      </c>
      <c r="F972" s="1" t="s">
        <v>198</v>
      </c>
      <c r="G972" s="1" t="s">
        <v>193</v>
      </c>
      <c r="I972" s="1" t="s">
        <v>419</v>
      </c>
      <c r="J972" s="1" t="s">
        <v>20</v>
      </c>
      <c r="K972" s="1">
        <v>1</v>
      </c>
      <c r="L972" s="1">
        <v>100</v>
      </c>
    </row>
    <row r="973" spans="1:12" ht="13">
      <c r="A973" s="1" t="s">
        <v>278</v>
      </c>
      <c r="B973" s="1" t="b">
        <v>0</v>
      </c>
      <c r="C973" s="1" t="s">
        <v>276</v>
      </c>
      <c r="D973" s="1" t="s">
        <v>418</v>
      </c>
      <c r="E973" s="1" t="s">
        <v>191</v>
      </c>
      <c r="F973" s="1" t="s">
        <v>198</v>
      </c>
      <c r="G973" s="1" t="s">
        <v>193</v>
      </c>
      <c r="I973" s="1" t="s">
        <v>419</v>
      </c>
      <c r="J973" s="1" t="s">
        <v>20</v>
      </c>
      <c r="K973" s="1">
        <v>1</v>
      </c>
      <c r="L973" s="1">
        <v>100</v>
      </c>
    </row>
    <row r="974" spans="1:12" ht="13">
      <c r="A974" s="1" t="s">
        <v>282</v>
      </c>
      <c r="B974" s="1" t="b">
        <v>0</v>
      </c>
      <c r="C974" s="1" t="s">
        <v>283</v>
      </c>
      <c r="D974" s="1" t="s">
        <v>418</v>
      </c>
      <c r="E974" s="1" t="s">
        <v>191</v>
      </c>
      <c r="F974" s="1" t="s">
        <v>198</v>
      </c>
      <c r="G974" s="1" t="s">
        <v>193</v>
      </c>
      <c r="I974" s="1" t="s">
        <v>419</v>
      </c>
      <c r="J974" s="1" t="s">
        <v>20</v>
      </c>
      <c r="K974" s="1">
        <v>1</v>
      </c>
      <c r="L974" s="1">
        <v>100</v>
      </c>
    </row>
    <row r="975" spans="1:12" ht="13">
      <c r="A975" s="1" t="s">
        <v>284</v>
      </c>
      <c r="B975" s="1" t="b">
        <v>0</v>
      </c>
      <c r="C975" s="1" t="s">
        <v>283</v>
      </c>
      <c r="D975" s="1" t="s">
        <v>418</v>
      </c>
      <c r="E975" s="1" t="s">
        <v>191</v>
      </c>
      <c r="F975" s="1" t="s">
        <v>198</v>
      </c>
      <c r="G975" s="1" t="s">
        <v>193</v>
      </c>
      <c r="I975" s="1" t="s">
        <v>419</v>
      </c>
      <c r="J975" s="1" t="s">
        <v>20</v>
      </c>
      <c r="K975" s="1">
        <v>1</v>
      </c>
      <c r="L975" s="1">
        <v>100</v>
      </c>
    </row>
    <row r="976" spans="1:12" ht="13">
      <c r="A976" s="1" t="s">
        <v>285</v>
      </c>
      <c r="B976" s="1" t="b">
        <v>0</v>
      </c>
      <c r="C976" s="1" t="s">
        <v>283</v>
      </c>
      <c r="D976" s="1" t="s">
        <v>418</v>
      </c>
      <c r="E976" s="1" t="s">
        <v>191</v>
      </c>
      <c r="F976" s="1" t="s">
        <v>198</v>
      </c>
      <c r="G976" s="1" t="s">
        <v>193</v>
      </c>
      <c r="I976" s="1" t="s">
        <v>419</v>
      </c>
      <c r="J976" s="1" t="s">
        <v>20</v>
      </c>
      <c r="K976" s="1">
        <v>1</v>
      </c>
      <c r="L976" s="1">
        <v>100</v>
      </c>
    </row>
    <row r="977" spans="1:25" ht="13">
      <c r="A977" s="1" t="s">
        <v>286</v>
      </c>
      <c r="B977" s="1" t="b">
        <v>0</v>
      </c>
      <c r="C977" s="1" t="s">
        <v>287</v>
      </c>
      <c r="D977" s="1" t="s">
        <v>418</v>
      </c>
      <c r="E977" s="1" t="s">
        <v>191</v>
      </c>
      <c r="F977" s="1" t="s">
        <v>198</v>
      </c>
      <c r="G977" s="1" t="s">
        <v>193</v>
      </c>
      <c r="I977" s="1" t="s">
        <v>419</v>
      </c>
      <c r="J977" s="1" t="s">
        <v>20</v>
      </c>
      <c r="K977" s="1">
        <v>1</v>
      </c>
      <c r="L977" s="1">
        <v>100</v>
      </c>
    </row>
    <row r="978" spans="1:25" ht="13">
      <c r="A978" s="1" t="s">
        <v>288</v>
      </c>
      <c r="B978" s="1" t="b">
        <v>0</v>
      </c>
      <c r="C978" s="1" t="s">
        <v>287</v>
      </c>
      <c r="D978" s="1" t="s">
        <v>418</v>
      </c>
      <c r="E978" s="1" t="s">
        <v>191</v>
      </c>
      <c r="F978" s="1" t="s">
        <v>198</v>
      </c>
      <c r="G978" s="1" t="s">
        <v>193</v>
      </c>
      <c r="I978" s="1" t="s">
        <v>419</v>
      </c>
      <c r="J978" s="1" t="s">
        <v>20</v>
      </c>
      <c r="K978" s="1">
        <v>1</v>
      </c>
      <c r="L978" s="1">
        <v>100</v>
      </c>
    </row>
    <row r="979" spans="1:25" ht="13">
      <c r="A979" s="1" t="s">
        <v>289</v>
      </c>
      <c r="B979" s="1" t="b">
        <v>0</v>
      </c>
      <c r="C979" s="1" t="s">
        <v>287</v>
      </c>
      <c r="D979" s="1" t="s">
        <v>418</v>
      </c>
      <c r="E979" s="1" t="s">
        <v>191</v>
      </c>
      <c r="F979" s="1" t="s">
        <v>198</v>
      </c>
      <c r="G979" s="1" t="s">
        <v>193</v>
      </c>
      <c r="I979" s="1" t="s">
        <v>419</v>
      </c>
      <c r="J979" s="1" t="s">
        <v>20</v>
      </c>
      <c r="K979" s="1">
        <v>1</v>
      </c>
      <c r="L979" s="1">
        <v>100</v>
      </c>
    </row>
    <row r="980" spans="1:25" ht="13">
      <c r="A980" s="1" t="s">
        <v>290</v>
      </c>
      <c r="B980" s="1" t="b">
        <v>0</v>
      </c>
      <c r="C980" s="1" t="s">
        <v>291</v>
      </c>
      <c r="D980" s="1" t="s">
        <v>418</v>
      </c>
      <c r="E980" s="1" t="s">
        <v>191</v>
      </c>
      <c r="F980" s="1" t="s">
        <v>198</v>
      </c>
      <c r="G980" s="1" t="s">
        <v>193</v>
      </c>
      <c r="I980" s="1" t="s">
        <v>419</v>
      </c>
      <c r="J980" s="1" t="s">
        <v>20</v>
      </c>
      <c r="K980" s="1">
        <v>1</v>
      </c>
      <c r="L980" s="1">
        <v>100</v>
      </c>
    </row>
    <row r="981" spans="1:25" ht="13">
      <c r="A981" s="1" t="s">
        <v>292</v>
      </c>
      <c r="B981" s="1" t="b">
        <v>0</v>
      </c>
      <c r="C981" s="1" t="s">
        <v>291</v>
      </c>
      <c r="D981" s="1" t="s">
        <v>418</v>
      </c>
      <c r="E981" s="1" t="s">
        <v>191</v>
      </c>
      <c r="F981" s="1" t="s">
        <v>198</v>
      </c>
      <c r="G981" s="1" t="s">
        <v>193</v>
      </c>
      <c r="I981" s="1" t="s">
        <v>419</v>
      </c>
      <c r="J981" s="1" t="s">
        <v>20</v>
      </c>
      <c r="K981" s="1">
        <v>1</v>
      </c>
      <c r="L981" s="1">
        <v>100</v>
      </c>
    </row>
    <row r="982" spans="1:25" ht="13">
      <c r="A982" s="1" t="s">
        <v>293</v>
      </c>
      <c r="B982" s="1" t="b">
        <v>0</v>
      </c>
      <c r="C982" s="1" t="s">
        <v>291</v>
      </c>
      <c r="D982" s="1" t="s">
        <v>418</v>
      </c>
      <c r="E982" s="1" t="s">
        <v>191</v>
      </c>
      <c r="F982" s="1" t="s">
        <v>198</v>
      </c>
      <c r="G982" s="1" t="s">
        <v>193</v>
      </c>
      <c r="I982" s="1" t="s">
        <v>419</v>
      </c>
      <c r="J982" s="1" t="s">
        <v>20</v>
      </c>
      <c r="K982" s="1">
        <v>1</v>
      </c>
      <c r="L982" s="1">
        <v>100</v>
      </c>
    </row>
    <row r="983" spans="1:25" ht="13">
      <c r="A983" s="1" t="s">
        <v>188</v>
      </c>
      <c r="B983" s="1" t="b">
        <v>0</v>
      </c>
      <c r="C983" s="1" t="s">
        <v>189</v>
      </c>
      <c r="D983" s="1" t="s">
        <v>418</v>
      </c>
      <c r="E983" s="1" t="s">
        <v>191</v>
      </c>
      <c r="F983" s="1" t="s">
        <v>192</v>
      </c>
      <c r="G983" s="1" t="s">
        <v>193</v>
      </c>
      <c r="I983" s="1" t="s">
        <v>420</v>
      </c>
      <c r="K983" s="1">
        <v>1</v>
      </c>
      <c r="L983" s="1">
        <v>100</v>
      </c>
    </row>
    <row r="984" spans="1:25" ht="13">
      <c r="A984" s="1" t="s">
        <v>195</v>
      </c>
      <c r="B984" s="1" t="b">
        <v>0</v>
      </c>
      <c r="C984" s="1" t="s">
        <v>189</v>
      </c>
      <c r="D984" s="1" t="s">
        <v>418</v>
      </c>
      <c r="E984" s="1" t="s">
        <v>191</v>
      </c>
      <c r="F984" s="1" t="s">
        <v>192</v>
      </c>
      <c r="G984" s="1" t="s">
        <v>193</v>
      </c>
      <c r="I984" s="1" t="s">
        <v>420</v>
      </c>
      <c r="K984" s="1">
        <v>1</v>
      </c>
      <c r="L984" s="1">
        <v>100</v>
      </c>
    </row>
    <row r="985" spans="1:25" ht="13">
      <c r="A985" s="1" t="s">
        <v>196</v>
      </c>
      <c r="B985" s="1" t="b">
        <v>0</v>
      </c>
      <c r="C985" s="1" t="s">
        <v>189</v>
      </c>
      <c r="D985" s="1" t="s">
        <v>418</v>
      </c>
      <c r="E985" s="1" t="s">
        <v>191</v>
      </c>
      <c r="F985" s="1" t="s">
        <v>192</v>
      </c>
      <c r="G985" s="1" t="s">
        <v>193</v>
      </c>
      <c r="I985" s="1" t="s">
        <v>420</v>
      </c>
      <c r="K985" s="1">
        <v>1</v>
      </c>
      <c r="L985" s="1">
        <v>100</v>
      </c>
    </row>
    <row r="986" spans="1:25" ht="13">
      <c r="A986" s="1" t="s">
        <v>197</v>
      </c>
      <c r="B986" s="1" t="b">
        <v>0</v>
      </c>
      <c r="C986" s="1" t="s">
        <v>310</v>
      </c>
      <c r="D986" s="1" t="s">
        <v>418</v>
      </c>
      <c r="E986" s="1" t="s">
        <v>191</v>
      </c>
      <c r="F986" s="1" t="s">
        <v>198</v>
      </c>
      <c r="G986" s="1" t="s">
        <v>193</v>
      </c>
      <c r="I986" s="1" t="s">
        <v>420</v>
      </c>
      <c r="J986" s="1" t="s">
        <v>20</v>
      </c>
      <c r="K986" s="1">
        <v>1</v>
      </c>
      <c r="L986" s="1">
        <v>100</v>
      </c>
    </row>
    <row r="987" spans="1:25" ht="13">
      <c r="A987" s="1" t="s">
        <v>200</v>
      </c>
      <c r="B987" s="1" t="b">
        <v>0</v>
      </c>
      <c r="C987" s="1" t="s">
        <v>310</v>
      </c>
      <c r="D987" s="1" t="s">
        <v>418</v>
      </c>
      <c r="E987" s="1" t="s">
        <v>191</v>
      </c>
      <c r="F987" s="1" t="s">
        <v>198</v>
      </c>
      <c r="G987" s="1" t="s">
        <v>193</v>
      </c>
      <c r="I987" s="1" t="s">
        <v>420</v>
      </c>
      <c r="J987" s="1" t="s">
        <v>20</v>
      </c>
      <c r="K987" s="1">
        <v>1</v>
      </c>
      <c r="L987" s="1">
        <v>100</v>
      </c>
    </row>
    <row r="988" spans="1:25" ht="13">
      <c r="A988" s="1" t="s">
        <v>201</v>
      </c>
      <c r="B988" s="1" t="b">
        <v>0</v>
      </c>
      <c r="C988" s="1" t="s">
        <v>310</v>
      </c>
      <c r="D988" s="1" t="s">
        <v>418</v>
      </c>
      <c r="E988" s="1" t="s">
        <v>191</v>
      </c>
      <c r="F988" s="1" t="s">
        <v>198</v>
      </c>
      <c r="G988" s="1" t="s">
        <v>193</v>
      </c>
      <c r="I988" s="1" t="s">
        <v>420</v>
      </c>
      <c r="J988" s="1" t="s">
        <v>20</v>
      </c>
      <c r="K988" s="1">
        <v>1</v>
      </c>
      <c r="L988" s="1">
        <v>100</v>
      </c>
    </row>
    <row r="989" spans="1:25" ht="13">
      <c r="A989" s="1" t="s">
        <v>202</v>
      </c>
      <c r="B989" s="1" t="b">
        <v>0</v>
      </c>
      <c r="C989" s="1" t="s">
        <v>311</v>
      </c>
      <c r="D989" s="1" t="s">
        <v>418</v>
      </c>
      <c r="E989" s="1" t="s">
        <v>191</v>
      </c>
      <c r="F989" s="1" t="s">
        <v>198</v>
      </c>
      <c r="G989" s="1" t="s">
        <v>193</v>
      </c>
      <c r="I989" s="1" t="s">
        <v>420</v>
      </c>
      <c r="J989" s="1" t="s">
        <v>20</v>
      </c>
      <c r="K989" s="1">
        <v>1</v>
      </c>
      <c r="L989" s="1">
        <v>100</v>
      </c>
    </row>
    <row r="990" spans="1:25" ht="13">
      <c r="A990" s="1" t="s">
        <v>203</v>
      </c>
      <c r="B990" s="1" t="b">
        <v>0</v>
      </c>
      <c r="C990" s="1" t="s">
        <v>311</v>
      </c>
      <c r="D990" s="1" t="s">
        <v>418</v>
      </c>
      <c r="E990" s="1" t="s">
        <v>191</v>
      </c>
      <c r="F990" s="1" t="s">
        <v>198</v>
      </c>
      <c r="G990" s="1" t="s">
        <v>193</v>
      </c>
      <c r="I990" s="1" t="s">
        <v>420</v>
      </c>
      <c r="J990" s="1" t="s">
        <v>20</v>
      </c>
      <c r="K990" s="1">
        <v>1</v>
      </c>
      <c r="L990" s="1">
        <v>100</v>
      </c>
    </row>
    <row r="991" spans="1:25" ht="13">
      <c r="A991" s="1" t="s">
        <v>204</v>
      </c>
      <c r="B991" s="1" t="b">
        <v>0</v>
      </c>
      <c r="C991" s="1" t="s">
        <v>311</v>
      </c>
      <c r="D991" s="1" t="s">
        <v>418</v>
      </c>
      <c r="E991" s="1" t="s">
        <v>191</v>
      </c>
      <c r="F991" s="1" t="s">
        <v>198</v>
      </c>
      <c r="G991" s="1" t="s">
        <v>193</v>
      </c>
      <c r="I991" s="1" t="s">
        <v>420</v>
      </c>
      <c r="J991" s="1" t="s">
        <v>20</v>
      </c>
      <c r="K991" s="1">
        <v>1</v>
      </c>
      <c r="L991" s="1">
        <v>100</v>
      </c>
    </row>
    <row r="992" spans="1:25" ht="13">
      <c r="A992" s="12" t="s">
        <v>205</v>
      </c>
      <c r="B992" s="12" t="b">
        <v>0</v>
      </c>
      <c r="C992" s="12" t="s">
        <v>312</v>
      </c>
      <c r="D992" s="12" t="s">
        <v>418</v>
      </c>
      <c r="E992" s="12" t="s">
        <v>191</v>
      </c>
      <c r="F992" s="12" t="s">
        <v>198</v>
      </c>
      <c r="G992" s="12">
        <v>36.898698786528897</v>
      </c>
      <c r="H992" s="12">
        <v>1.6768936363411</v>
      </c>
      <c r="I992" s="12" t="s">
        <v>420</v>
      </c>
      <c r="J992" s="1" t="s">
        <v>20</v>
      </c>
      <c r="K992" s="1">
        <v>1</v>
      </c>
      <c r="L992" s="1">
        <v>100</v>
      </c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3">
      <c r="A993" s="12" t="s">
        <v>206</v>
      </c>
      <c r="B993" s="12" t="b">
        <v>0</v>
      </c>
      <c r="C993" s="12" t="s">
        <v>312</v>
      </c>
      <c r="D993" s="12" t="s">
        <v>418</v>
      </c>
      <c r="E993" s="12" t="s">
        <v>191</v>
      </c>
      <c r="F993" s="12" t="s">
        <v>198</v>
      </c>
      <c r="G993" s="12">
        <v>34.153197247248499</v>
      </c>
      <c r="H993" s="12">
        <v>12.1453359340766</v>
      </c>
      <c r="I993" s="12" t="s">
        <v>420</v>
      </c>
      <c r="J993" s="1" t="s">
        <v>20</v>
      </c>
      <c r="K993" s="1">
        <v>1</v>
      </c>
      <c r="L993" s="1">
        <v>100</v>
      </c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3">
      <c r="A994" s="12" t="s">
        <v>207</v>
      </c>
      <c r="B994" s="12" t="b">
        <v>0</v>
      </c>
      <c r="C994" s="12" t="s">
        <v>312</v>
      </c>
      <c r="D994" s="12" t="s">
        <v>418</v>
      </c>
      <c r="E994" s="12" t="s">
        <v>191</v>
      </c>
      <c r="F994" s="12" t="s">
        <v>198</v>
      </c>
      <c r="G994" s="12">
        <v>34.670125405265203</v>
      </c>
      <c r="H994" s="12">
        <v>8.3657560766469796</v>
      </c>
      <c r="I994" s="12" t="s">
        <v>420</v>
      </c>
      <c r="J994" s="1" t="s">
        <v>20</v>
      </c>
      <c r="K994" s="1">
        <v>1</v>
      </c>
      <c r="L994" s="1">
        <v>100</v>
      </c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 ht="13">
      <c r="A995" s="1" t="s">
        <v>208</v>
      </c>
      <c r="B995" s="1" t="b">
        <v>0</v>
      </c>
      <c r="C995" s="1">
        <v>5</v>
      </c>
      <c r="D995" s="1" t="s">
        <v>418</v>
      </c>
      <c r="E995" s="1" t="s">
        <v>191</v>
      </c>
      <c r="F995" s="1" t="s">
        <v>209</v>
      </c>
      <c r="G995" s="1">
        <v>35.927852014451197</v>
      </c>
      <c r="H995" s="1">
        <v>5</v>
      </c>
      <c r="I995" s="1" t="s">
        <v>420</v>
      </c>
      <c r="K995" s="1">
        <v>1</v>
      </c>
      <c r="L995" s="1">
        <v>100</v>
      </c>
    </row>
    <row r="996" spans="1:25" ht="13">
      <c r="A996" s="1" t="s">
        <v>210</v>
      </c>
      <c r="B996" s="1" t="b">
        <v>0</v>
      </c>
      <c r="C996" s="1">
        <v>5</v>
      </c>
      <c r="D996" s="1" t="s">
        <v>418</v>
      </c>
      <c r="E996" s="1" t="s">
        <v>191</v>
      </c>
      <c r="F996" s="1" t="s">
        <v>209</v>
      </c>
      <c r="G996" s="1" t="s">
        <v>193</v>
      </c>
      <c r="H996" s="1">
        <v>5</v>
      </c>
      <c r="I996" s="1" t="s">
        <v>420</v>
      </c>
      <c r="K996" s="1">
        <v>1</v>
      </c>
      <c r="L996" s="1">
        <v>100</v>
      </c>
    </row>
    <row r="997" spans="1:25" ht="13">
      <c r="A997" s="1" t="s">
        <v>211</v>
      </c>
      <c r="B997" s="1" t="b">
        <v>0</v>
      </c>
      <c r="C997" s="1">
        <v>5</v>
      </c>
      <c r="D997" s="1" t="s">
        <v>418</v>
      </c>
      <c r="E997" s="1" t="s">
        <v>191</v>
      </c>
      <c r="F997" s="1" t="s">
        <v>209</v>
      </c>
      <c r="G997" s="1">
        <v>34.556742885658103</v>
      </c>
      <c r="H997" s="1">
        <v>5</v>
      </c>
      <c r="I997" s="1" t="s">
        <v>420</v>
      </c>
      <c r="K997" s="1">
        <v>1</v>
      </c>
      <c r="L997" s="1">
        <v>100</v>
      </c>
    </row>
    <row r="998" spans="1:25" ht="13">
      <c r="A998" s="1" t="s">
        <v>212</v>
      </c>
      <c r="B998" s="1" t="b">
        <v>0</v>
      </c>
      <c r="C998" s="1" t="s">
        <v>313</v>
      </c>
      <c r="D998" s="1" t="s">
        <v>418</v>
      </c>
      <c r="E998" s="1" t="s">
        <v>191</v>
      </c>
      <c r="F998" s="1" t="s">
        <v>198</v>
      </c>
      <c r="G998" s="1" t="s">
        <v>193</v>
      </c>
      <c r="I998" s="1" t="s">
        <v>420</v>
      </c>
      <c r="J998" s="1" t="s">
        <v>20</v>
      </c>
      <c r="K998" s="1">
        <v>1</v>
      </c>
      <c r="L998" s="1">
        <v>100</v>
      </c>
    </row>
    <row r="999" spans="1:25" ht="13">
      <c r="A999" s="1" t="s">
        <v>213</v>
      </c>
      <c r="B999" s="1" t="b">
        <v>0</v>
      </c>
      <c r="C999" s="1" t="s">
        <v>313</v>
      </c>
      <c r="D999" s="1" t="s">
        <v>418</v>
      </c>
      <c r="E999" s="1" t="s">
        <v>191</v>
      </c>
      <c r="F999" s="1" t="s">
        <v>198</v>
      </c>
      <c r="G999" s="1" t="s">
        <v>193</v>
      </c>
      <c r="I999" s="1" t="s">
        <v>420</v>
      </c>
      <c r="J999" s="1" t="s">
        <v>20</v>
      </c>
      <c r="K999" s="1">
        <v>1</v>
      </c>
      <c r="L999" s="1">
        <v>100</v>
      </c>
    </row>
    <row r="1000" spans="1:25" ht="13">
      <c r="A1000" s="1" t="s">
        <v>214</v>
      </c>
      <c r="B1000" s="1" t="b">
        <v>0</v>
      </c>
      <c r="C1000" s="1" t="s">
        <v>313</v>
      </c>
      <c r="D1000" s="1" t="s">
        <v>418</v>
      </c>
      <c r="E1000" s="1" t="s">
        <v>191</v>
      </c>
      <c r="F1000" s="1" t="s">
        <v>198</v>
      </c>
      <c r="G1000" s="1" t="s">
        <v>193</v>
      </c>
      <c r="I1000" s="1" t="s">
        <v>420</v>
      </c>
      <c r="J1000" s="1" t="s">
        <v>20</v>
      </c>
      <c r="K1000" s="1">
        <v>1</v>
      </c>
      <c r="L1000" s="1">
        <v>100</v>
      </c>
    </row>
    <row r="1001" spans="1:25" ht="13">
      <c r="A1001" s="1" t="s">
        <v>215</v>
      </c>
      <c r="B1001" s="1" t="b">
        <v>0</v>
      </c>
      <c r="C1001" s="1" t="s">
        <v>314</v>
      </c>
      <c r="D1001" s="1" t="s">
        <v>418</v>
      </c>
      <c r="E1001" s="1" t="s">
        <v>191</v>
      </c>
      <c r="F1001" s="1" t="s">
        <v>198</v>
      </c>
      <c r="G1001" s="1" t="s">
        <v>193</v>
      </c>
      <c r="I1001" s="1" t="s">
        <v>420</v>
      </c>
      <c r="J1001" s="1" t="s">
        <v>20</v>
      </c>
      <c r="K1001" s="1">
        <v>1</v>
      </c>
      <c r="L1001" s="1">
        <v>100</v>
      </c>
    </row>
    <row r="1002" spans="1:25" ht="13">
      <c r="A1002" s="1" t="s">
        <v>216</v>
      </c>
      <c r="B1002" s="1" t="b">
        <v>0</v>
      </c>
      <c r="C1002" s="1" t="s">
        <v>314</v>
      </c>
      <c r="D1002" s="1" t="s">
        <v>418</v>
      </c>
      <c r="E1002" s="1" t="s">
        <v>191</v>
      </c>
      <c r="F1002" s="1" t="s">
        <v>198</v>
      </c>
      <c r="G1002" s="1" t="s">
        <v>193</v>
      </c>
      <c r="I1002" s="1" t="s">
        <v>420</v>
      </c>
      <c r="J1002" s="1" t="s">
        <v>20</v>
      </c>
      <c r="K1002" s="1">
        <v>1</v>
      </c>
      <c r="L1002" s="1">
        <v>100</v>
      </c>
    </row>
    <row r="1003" spans="1:25" ht="13">
      <c r="A1003" s="1" t="s">
        <v>217</v>
      </c>
      <c r="B1003" s="1" t="b">
        <v>0</v>
      </c>
      <c r="C1003" s="1" t="s">
        <v>314</v>
      </c>
      <c r="D1003" s="1" t="s">
        <v>418</v>
      </c>
      <c r="E1003" s="1" t="s">
        <v>191</v>
      </c>
      <c r="F1003" s="1" t="s">
        <v>198</v>
      </c>
      <c r="G1003" s="1" t="s">
        <v>193</v>
      </c>
      <c r="I1003" s="1" t="s">
        <v>420</v>
      </c>
      <c r="J1003" s="1" t="s">
        <v>20</v>
      </c>
      <c r="K1003" s="1">
        <v>1</v>
      </c>
      <c r="L1003" s="1">
        <v>100</v>
      </c>
    </row>
    <row r="1004" spans="1:25" ht="13">
      <c r="A1004" s="1" t="s">
        <v>218</v>
      </c>
      <c r="B1004" s="1" t="b">
        <v>0</v>
      </c>
      <c r="C1004" s="1" t="s">
        <v>315</v>
      </c>
      <c r="D1004" s="1" t="s">
        <v>418</v>
      </c>
      <c r="E1004" s="1" t="s">
        <v>191</v>
      </c>
      <c r="F1004" s="1" t="s">
        <v>198</v>
      </c>
      <c r="G1004" s="1" t="s">
        <v>193</v>
      </c>
      <c r="I1004" s="1" t="s">
        <v>420</v>
      </c>
      <c r="J1004" s="1" t="s">
        <v>20</v>
      </c>
      <c r="K1004" s="1">
        <v>1</v>
      </c>
      <c r="L1004" s="1">
        <v>100</v>
      </c>
    </row>
    <row r="1005" spans="1:25" ht="13">
      <c r="A1005" s="1" t="s">
        <v>219</v>
      </c>
      <c r="B1005" s="1" t="b">
        <v>0</v>
      </c>
      <c r="C1005" s="1" t="s">
        <v>315</v>
      </c>
      <c r="D1005" s="1" t="s">
        <v>418</v>
      </c>
      <c r="E1005" s="1" t="s">
        <v>191</v>
      </c>
      <c r="F1005" s="1" t="s">
        <v>198</v>
      </c>
      <c r="G1005" s="1" t="s">
        <v>193</v>
      </c>
      <c r="I1005" s="1" t="s">
        <v>420</v>
      </c>
      <c r="J1005" s="1" t="s">
        <v>20</v>
      </c>
      <c r="K1005" s="1">
        <v>1</v>
      </c>
      <c r="L1005" s="1">
        <v>100</v>
      </c>
    </row>
    <row r="1006" spans="1:25" ht="13">
      <c r="A1006" s="1" t="s">
        <v>220</v>
      </c>
      <c r="B1006" s="1" t="b">
        <v>0</v>
      </c>
      <c r="C1006" s="1" t="s">
        <v>315</v>
      </c>
      <c r="D1006" s="1" t="s">
        <v>418</v>
      </c>
      <c r="E1006" s="1" t="s">
        <v>191</v>
      </c>
      <c r="F1006" s="1" t="s">
        <v>198</v>
      </c>
      <c r="G1006" s="1" t="s">
        <v>193</v>
      </c>
      <c r="I1006" s="1" t="s">
        <v>420</v>
      </c>
      <c r="J1006" s="1" t="s">
        <v>20</v>
      </c>
      <c r="K1006" s="1">
        <v>1</v>
      </c>
      <c r="L1006" s="1">
        <v>100</v>
      </c>
    </row>
    <row r="1007" spans="1:25" ht="13">
      <c r="A1007" s="1" t="s">
        <v>221</v>
      </c>
      <c r="B1007" s="1" t="b">
        <v>0</v>
      </c>
      <c r="C1007" s="1">
        <v>10</v>
      </c>
      <c r="D1007" s="1" t="s">
        <v>418</v>
      </c>
      <c r="E1007" s="1" t="s">
        <v>191</v>
      </c>
      <c r="F1007" s="1" t="s">
        <v>209</v>
      </c>
      <c r="G1007" s="1">
        <v>35.919498883858999</v>
      </c>
      <c r="H1007" s="1">
        <v>10</v>
      </c>
      <c r="I1007" s="1" t="s">
        <v>420</v>
      </c>
      <c r="K1007" s="1">
        <v>1</v>
      </c>
      <c r="L1007" s="1">
        <v>100</v>
      </c>
    </row>
    <row r="1008" spans="1:25" ht="13">
      <c r="A1008" s="1" t="s">
        <v>222</v>
      </c>
      <c r="B1008" s="1" t="b">
        <v>0</v>
      </c>
      <c r="C1008" s="1">
        <v>10</v>
      </c>
      <c r="D1008" s="1" t="s">
        <v>418</v>
      </c>
      <c r="E1008" s="1" t="s">
        <v>191</v>
      </c>
      <c r="F1008" s="1" t="s">
        <v>209</v>
      </c>
      <c r="G1008" s="1">
        <v>34.088296826824198</v>
      </c>
      <c r="H1008" s="1">
        <v>10</v>
      </c>
      <c r="I1008" s="1" t="s">
        <v>420</v>
      </c>
      <c r="K1008" s="1">
        <v>1</v>
      </c>
      <c r="L1008" s="1">
        <v>100</v>
      </c>
    </row>
    <row r="1009" spans="1:12" ht="13">
      <c r="A1009" s="1" t="s">
        <v>223</v>
      </c>
      <c r="B1009" s="1" t="b">
        <v>0</v>
      </c>
      <c r="C1009" s="1">
        <v>10</v>
      </c>
      <c r="D1009" s="1" t="s">
        <v>418</v>
      </c>
      <c r="E1009" s="1" t="s">
        <v>191</v>
      </c>
      <c r="F1009" s="1" t="s">
        <v>209</v>
      </c>
      <c r="G1009" s="1">
        <v>34.324472840111</v>
      </c>
      <c r="H1009" s="1">
        <v>10</v>
      </c>
      <c r="I1009" s="1" t="s">
        <v>420</v>
      </c>
      <c r="K1009" s="1">
        <v>1</v>
      </c>
      <c r="L1009" s="1">
        <v>100</v>
      </c>
    </row>
    <row r="1010" spans="1:12" ht="13">
      <c r="A1010" s="1" t="s">
        <v>224</v>
      </c>
      <c r="B1010" s="1" t="b">
        <v>0</v>
      </c>
      <c r="C1010" s="1" t="s">
        <v>316</v>
      </c>
      <c r="D1010" s="1" t="s">
        <v>418</v>
      </c>
      <c r="E1010" s="1" t="s">
        <v>191</v>
      </c>
      <c r="F1010" s="1" t="s">
        <v>198</v>
      </c>
      <c r="G1010" s="1" t="s">
        <v>193</v>
      </c>
      <c r="I1010" s="1" t="s">
        <v>420</v>
      </c>
      <c r="J1010" s="1" t="s">
        <v>20</v>
      </c>
      <c r="K1010" s="1">
        <v>1</v>
      </c>
      <c r="L1010" s="1">
        <v>100</v>
      </c>
    </row>
    <row r="1011" spans="1:12" ht="13">
      <c r="A1011" s="1" t="s">
        <v>225</v>
      </c>
      <c r="B1011" s="1" t="b">
        <v>0</v>
      </c>
      <c r="C1011" s="1" t="s">
        <v>316</v>
      </c>
      <c r="D1011" s="1" t="s">
        <v>418</v>
      </c>
      <c r="E1011" s="1" t="s">
        <v>191</v>
      </c>
      <c r="F1011" s="1" t="s">
        <v>198</v>
      </c>
      <c r="G1011" s="1" t="s">
        <v>193</v>
      </c>
      <c r="I1011" s="1" t="s">
        <v>420</v>
      </c>
      <c r="J1011" s="1" t="s">
        <v>20</v>
      </c>
      <c r="K1011" s="1">
        <v>1</v>
      </c>
      <c r="L1011" s="1">
        <v>100</v>
      </c>
    </row>
    <row r="1012" spans="1:12" ht="13">
      <c r="A1012" s="1" t="s">
        <v>226</v>
      </c>
      <c r="B1012" s="1" t="b">
        <v>0</v>
      </c>
      <c r="C1012" s="1" t="s">
        <v>316</v>
      </c>
      <c r="D1012" s="1" t="s">
        <v>418</v>
      </c>
      <c r="E1012" s="1" t="s">
        <v>191</v>
      </c>
      <c r="F1012" s="1" t="s">
        <v>198</v>
      </c>
      <c r="G1012" s="1">
        <v>38</v>
      </c>
      <c r="H1012" s="1">
        <v>0.75783173660068803</v>
      </c>
      <c r="I1012" s="1" t="s">
        <v>420</v>
      </c>
      <c r="J1012" s="1" t="s">
        <v>20</v>
      </c>
      <c r="K1012" s="1">
        <v>1</v>
      </c>
      <c r="L1012" s="1">
        <v>100</v>
      </c>
    </row>
    <row r="1013" spans="1:12" ht="13">
      <c r="A1013" s="1" t="s">
        <v>227</v>
      </c>
      <c r="B1013" s="1" t="b">
        <v>0</v>
      </c>
      <c r="C1013" s="1" t="s">
        <v>317</v>
      </c>
      <c r="D1013" s="1" t="s">
        <v>418</v>
      </c>
      <c r="E1013" s="1" t="s">
        <v>191</v>
      </c>
      <c r="F1013" s="1" t="s">
        <v>198</v>
      </c>
      <c r="G1013" s="1" t="s">
        <v>193</v>
      </c>
      <c r="I1013" s="1" t="s">
        <v>420</v>
      </c>
      <c r="J1013" s="1" t="s">
        <v>20</v>
      </c>
      <c r="K1013" s="1">
        <v>1</v>
      </c>
      <c r="L1013" s="1">
        <v>100</v>
      </c>
    </row>
    <row r="1014" spans="1:12" ht="13">
      <c r="A1014" s="1" t="s">
        <v>228</v>
      </c>
      <c r="B1014" s="1" t="b">
        <v>0</v>
      </c>
      <c r="C1014" s="1" t="s">
        <v>317</v>
      </c>
      <c r="D1014" s="1" t="s">
        <v>418</v>
      </c>
      <c r="E1014" s="1" t="s">
        <v>191</v>
      </c>
      <c r="F1014" s="1" t="s">
        <v>198</v>
      </c>
      <c r="G1014" s="1" t="s">
        <v>193</v>
      </c>
      <c r="I1014" s="1" t="s">
        <v>420</v>
      </c>
      <c r="J1014" s="1" t="s">
        <v>20</v>
      </c>
      <c r="K1014" s="1">
        <v>1</v>
      </c>
      <c r="L1014" s="1">
        <v>100</v>
      </c>
    </row>
    <row r="1015" spans="1:12" ht="13">
      <c r="A1015" s="1" t="s">
        <v>229</v>
      </c>
      <c r="B1015" s="1" t="b">
        <v>0</v>
      </c>
      <c r="C1015" s="1" t="s">
        <v>317</v>
      </c>
      <c r="D1015" s="1" t="s">
        <v>418</v>
      </c>
      <c r="E1015" s="1" t="s">
        <v>191</v>
      </c>
      <c r="F1015" s="1" t="s">
        <v>198</v>
      </c>
      <c r="G1015" s="1" t="s">
        <v>193</v>
      </c>
      <c r="I1015" s="1" t="s">
        <v>420</v>
      </c>
      <c r="J1015" s="1" t="s">
        <v>20</v>
      </c>
      <c r="K1015" s="1">
        <v>1</v>
      </c>
      <c r="L1015" s="1">
        <v>100</v>
      </c>
    </row>
    <row r="1016" spans="1:12" ht="13">
      <c r="A1016" s="1" t="s">
        <v>230</v>
      </c>
      <c r="B1016" s="1" t="b">
        <v>0</v>
      </c>
      <c r="C1016" s="1" t="s">
        <v>318</v>
      </c>
      <c r="D1016" s="1" t="s">
        <v>418</v>
      </c>
      <c r="E1016" s="1" t="s">
        <v>191</v>
      </c>
      <c r="F1016" s="1" t="s">
        <v>198</v>
      </c>
      <c r="G1016" s="1" t="s">
        <v>193</v>
      </c>
      <c r="I1016" s="1" t="s">
        <v>420</v>
      </c>
      <c r="J1016" s="1" t="s">
        <v>20</v>
      </c>
      <c r="K1016" s="1">
        <v>1</v>
      </c>
      <c r="L1016" s="1">
        <v>100</v>
      </c>
    </row>
    <row r="1017" spans="1:12" ht="13">
      <c r="A1017" s="1" t="s">
        <v>231</v>
      </c>
      <c r="B1017" s="1" t="b">
        <v>0</v>
      </c>
      <c r="C1017" s="1" t="s">
        <v>318</v>
      </c>
      <c r="D1017" s="1" t="s">
        <v>418</v>
      </c>
      <c r="E1017" s="1" t="s">
        <v>191</v>
      </c>
      <c r="F1017" s="1" t="s">
        <v>198</v>
      </c>
      <c r="G1017" s="1" t="s">
        <v>193</v>
      </c>
      <c r="I1017" s="1" t="s">
        <v>420</v>
      </c>
      <c r="J1017" s="1" t="s">
        <v>20</v>
      </c>
      <c r="K1017" s="1">
        <v>1</v>
      </c>
      <c r="L1017" s="1">
        <v>100</v>
      </c>
    </row>
    <row r="1018" spans="1:12" ht="13">
      <c r="A1018" s="1" t="s">
        <v>232</v>
      </c>
      <c r="B1018" s="1" t="b">
        <v>0</v>
      </c>
      <c r="C1018" s="1" t="s">
        <v>318</v>
      </c>
      <c r="D1018" s="1" t="s">
        <v>418</v>
      </c>
      <c r="E1018" s="1" t="s">
        <v>191</v>
      </c>
      <c r="F1018" s="1" t="s">
        <v>198</v>
      </c>
      <c r="G1018" s="1" t="s">
        <v>193</v>
      </c>
      <c r="I1018" s="1" t="s">
        <v>420</v>
      </c>
      <c r="J1018" s="1" t="s">
        <v>20</v>
      </c>
      <c r="K1018" s="1">
        <v>1</v>
      </c>
      <c r="L1018" s="1">
        <v>100</v>
      </c>
    </row>
    <row r="1019" spans="1:12" ht="13">
      <c r="A1019" s="1" t="s">
        <v>233</v>
      </c>
      <c r="B1019" s="1" t="b">
        <v>0</v>
      </c>
      <c r="C1019" s="11">
        <v>100</v>
      </c>
      <c r="D1019" s="1" t="s">
        <v>418</v>
      </c>
      <c r="E1019" s="1" t="s">
        <v>191</v>
      </c>
      <c r="F1019" s="1" t="s">
        <v>209</v>
      </c>
      <c r="G1019" s="1">
        <v>31.0039222947482</v>
      </c>
      <c r="H1019" s="1">
        <v>100</v>
      </c>
      <c r="I1019" s="1" t="s">
        <v>420</v>
      </c>
      <c r="K1019" s="1">
        <v>1</v>
      </c>
      <c r="L1019" s="1">
        <v>100</v>
      </c>
    </row>
    <row r="1020" spans="1:12" ht="13">
      <c r="A1020" s="1" t="s">
        <v>234</v>
      </c>
      <c r="B1020" s="1" t="b">
        <v>0</v>
      </c>
      <c r="C1020" s="11">
        <v>100</v>
      </c>
      <c r="D1020" s="1" t="s">
        <v>418</v>
      </c>
      <c r="E1020" s="1" t="s">
        <v>191</v>
      </c>
      <c r="F1020" s="1" t="s">
        <v>209</v>
      </c>
      <c r="G1020" s="1">
        <v>30.948340894862699</v>
      </c>
      <c r="H1020" s="1">
        <v>100</v>
      </c>
      <c r="I1020" s="1" t="s">
        <v>420</v>
      </c>
      <c r="K1020" s="1">
        <v>1</v>
      </c>
      <c r="L1020" s="1">
        <v>100</v>
      </c>
    </row>
    <row r="1021" spans="1:12" ht="13">
      <c r="A1021" s="1" t="s">
        <v>235</v>
      </c>
      <c r="B1021" s="1" t="b">
        <v>0</v>
      </c>
      <c r="C1021" s="11">
        <v>100</v>
      </c>
      <c r="D1021" s="1" t="s">
        <v>418</v>
      </c>
      <c r="E1021" s="1" t="s">
        <v>191</v>
      </c>
      <c r="F1021" s="1" t="s">
        <v>209</v>
      </c>
      <c r="G1021" s="1">
        <v>31.3790088963001</v>
      </c>
      <c r="H1021" s="1">
        <v>100</v>
      </c>
      <c r="I1021" s="1" t="s">
        <v>420</v>
      </c>
      <c r="K1021" s="1">
        <v>1</v>
      </c>
      <c r="L1021" s="1">
        <v>100</v>
      </c>
    </row>
    <row r="1022" spans="1:12" ht="13">
      <c r="A1022" s="1" t="s">
        <v>236</v>
      </c>
      <c r="B1022" s="1" t="b">
        <v>0</v>
      </c>
      <c r="C1022" s="1" t="s">
        <v>319</v>
      </c>
      <c r="D1022" s="1" t="s">
        <v>418</v>
      </c>
      <c r="E1022" s="1" t="s">
        <v>191</v>
      </c>
      <c r="F1022" s="1" t="s">
        <v>198</v>
      </c>
      <c r="G1022" s="1" t="s">
        <v>193</v>
      </c>
      <c r="I1022" s="1" t="s">
        <v>420</v>
      </c>
      <c r="J1022" s="1" t="s">
        <v>20</v>
      </c>
      <c r="K1022" s="1">
        <v>1</v>
      </c>
      <c r="L1022" s="1">
        <v>100</v>
      </c>
    </row>
    <row r="1023" spans="1:12" ht="13">
      <c r="A1023" s="1" t="s">
        <v>237</v>
      </c>
      <c r="B1023" s="1" t="b">
        <v>0</v>
      </c>
      <c r="C1023" s="1" t="s">
        <v>319</v>
      </c>
      <c r="D1023" s="1" t="s">
        <v>418</v>
      </c>
      <c r="E1023" s="1" t="s">
        <v>191</v>
      </c>
      <c r="F1023" s="1" t="s">
        <v>198</v>
      </c>
      <c r="G1023" s="1" t="s">
        <v>193</v>
      </c>
      <c r="I1023" s="1" t="s">
        <v>420</v>
      </c>
      <c r="J1023" s="1" t="s">
        <v>20</v>
      </c>
      <c r="K1023" s="1">
        <v>1</v>
      </c>
      <c r="L1023" s="1">
        <v>100</v>
      </c>
    </row>
    <row r="1024" spans="1:12" ht="13">
      <c r="A1024" s="1" t="s">
        <v>238</v>
      </c>
      <c r="B1024" s="1" t="b">
        <v>0</v>
      </c>
      <c r="C1024" s="1" t="s">
        <v>319</v>
      </c>
      <c r="D1024" s="1" t="s">
        <v>418</v>
      </c>
      <c r="E1024" s="1" t="s">
        <v>191</v>
      </c>
      <c r="F1024" s="1" t="s">
        <v>198</v>
      </c>
      <c r="G1024" s="1" t="s">
        <v>193</v>
      </c>
      <c r="I1024" s="1" t="s">
        <v>420</v>
      </c>
      <c r="J1024" s="1" t="s">
        <v>20</v>
      </c>
      <c r="K1024" s="1">
        <v>1</v>
      </c>
      <c r="L1024" s="1">
        <v>100</v>
      </c>
    </row>
    <row r="1025" spans="1:12" ht="13">
      <c r="A1025" s="1" t="s">
        <v>239</v>
      </c>
      <c r="B1025" s="1" t="b">
        <v>0</v>
      </c>
      <c r="C1025" s="1" t="s">
        <v>320</v>
      </c>
      <c r="D1025" s="1" t="s">
        <v>418</v>
      </c>
      <c r="E1025" s="1" t="s">
        <v>191</v>
      </c>
      <c r="F1025" s="1" t="s">
        <v>198</v>
      </c>
      <c r="G1025" s="1" t="s">
        <v>193</v>
      </c>
      <c r="I1025" s="1" t="s">
        <v>420</v>
      </c>
      <c r="J1025" s="1" t="s">
        <v>20</v>
      </c>
      <c r="K1025" s="1">
        <v>1</v>
      </c>
      <c r="L1025" s="1">
        <v>100</v>
      </c>
    </row>
    <row r="1026" spans="1:12" ht="13">
      <c r="A1026" s="1" t="s">
        <v>240</v>
      </c>
      <c r="B1026" s="1" t="b">
        <v>0</v>
      </c>
      <c r="C1026" s="1" t="s">
        <v>320</v>
      </c>
      <c r="D1026" s="1" t="s">
        <v>418</v>
      </c>
      <c r="E1026" s="1" t="s">
        <v>191</v>
      </c>
      <c r="F1026" s="1" t="s">
        <v>198</v>
      </c>
      <c r="G1026" s="1" t="s">
        <v>193</v>
      </c>
      <c r="I1026" s="1" t="s">
        <v>420</v>
      </c>
      <c r="J1026" s="1" t="s">
        <v>20</v>
      </c>
      <c r="K1026" s="1">
        <v>1</v>
      </c>
      <c r="L1026" s="1">
        <v>100</v>
      </c>
    </row>
    <row r="1027" spans="1:12" ht="13">
      <c r="A1027" s="1" t="s">
        <v>241</v>
      </c>
      <c r="B1027" s="1" t="b">
        <v>0</v>
      </c>
      <c r="C1027" s="1" t="s">
        <v>320</v>
      </c>
      <c r="D1027" s="1" t="s">
        <v>418</v>
      </c>
      <c r="E1027" s="1" t="s">
        <v>191</v>
      </c>
      <c r="F1027" s="1" t="s">
        <v>198</v>
      </c>
      <c r="G1027" s="1" t="s">
        <v>193</v>
      </c>
      <c r="I1027" s="1" t="s">
        <v>420</v>
      </c>
      <c r="J1027" s="1" t="s">
        <v>20</v>
      </c>
      <c r="K1027" s="1">
        <v>1</v>
      </c>
      <c r="L1027" s="1">
        <v>100</v>
      </c>
    </row>
    <row r="1028" spans="1:12" ht="13">
      <c r="A1028" s="1" t="s">
        <v>242</v>
      </c>
      <c r="B1028" s="1" t="b">
        <v>0</v>
      </c>
      <c r="C1028" s="1" t="s">
        <v>321</v>
      </c>
      <c r="D1028" s="1" t="s">
        <v>418</v>
      </c>
      <c r="E1028" s="1" t="s">
        <v>191</v>
      </c>
      <c r="F1028" s="1" t="s">
        <v>198</v>
      </c>
      <c r="G1028" s="1" t="s">
        <v>193</v>
      </c>
      <c r="I1028" s="1" t="s">
        <v>420</v>
      </c>
      <c r="J1028" s="1" t="s">
        <v>20</v>
      </c>
      <c r="K1028" s="1">
        <v>1</v>
      </c>
      <c r="L1028" s="1">
        <v>100</v>
      </c>
    </row>
    <row r="1029" spans="1:12" ht="13">
      <c r="A1029" s="1" t="s">
        <v>243</v>
      </c>
      <c r="B1029" s="1" t="b">
        <v>0</v>
      </c>
      <c r="C1029" s="1" t="s">
        <v>321</v>
      </c>
      <c r="D1029" s="1" t="s">
        <v>418</v>
      </c>
      <c r="E1029" s="1" t="s">
        <v>191</v>
      </c>
      <c r="F1029" s="1" t="s">
        <v>198</v>
      </c>
      <c r="G1029" s="1" t="s">
        <v>193</v>
      </c>
      <c r="I1029" s="1" t="s">
        <v>420</v>
      </c>
      <c r="J1029" s="1" t="s">
        <v>20</v>
      </c>
      <c r="K1029" s="1">
        <v>1</v>
      </c>
      <c r="L1029" s="1">
        <v>100</v>
      </c>
    </row>
    <row r="1030" spans="1:12" ht="13">
      <c r="A1030" s="1" t="s">
        <v>244</v>
      </c>
      <c r="B1030" s="1" t="b">
        <v>0</v>
      </c>
      <c r="C1030" s="1" t="s">
        <v>321</v>
      </c>
      <c r="D1030" s="1" t="s">
        <v>418</v>
      </c>
      <c r="E1030" s="1" t="s">
        <v>191</v>
      </c>
      <c r="F1030" s="1" t="s">
        <v>198</v>
      </c>
      <c r="G1030" s="1" t="s">
        <v>193</v>
      </c>
      <c r="I1030" s="1" t="s">
        <v>420</v>
      </c>
      <c r="J1030" s="1" t="s">
        <v>20</v>
      </c>
      <c r="K1030" s="1">
        <v>1</v>
      </c>
      <c r="L1030" s="1">
        <v>100</v>
      </c>
    </row>
    <row r="1031" spans="1:12" ht="13">
      <c r="A1031" s="1" t="s">
        <v>245</v>
      </c>
      <c r="B1031" s="1" t="b">
        <v>0</v>
      </c>
      <c r="C1031" s="11">
        <v>1000</v>
      </c>
      <c r="D1031" s="1" t="s">
        <v>418</v>
      </c>
      <c r="E1031" s="1" t="s">
        <v>191</v>
      </c>
      <c r="F1031" s="1" t="s">
        <v>209</v>
      </c>
      <c r="G1031" s="1">
        <v>27.5157668835264</v>
      </c>
      <c r="H1031" s="1">
        <v>1000</v>
      </c>
      <c r="I1031" s="1" t="s">
        <v>420</v>
      </c>
      <c r="K1031" s="1">
        <v>1</v>
      </c>
      <c r="L1031" s="1">
        <v>100</v>
      </c>
    </row>
    <row r="1032" spans="1:12" ht="13">
      <c r="A1032" s="1" t="s">
        <v>246</v>
      </c>
      <c r="B1032" s="1" t="b">
        <v>0</v>
      </c>
      <c r="C1032" s="11">
        <v>1000</v>
      </c>
      <c r="D1032" s="1" t="s">
        <v>418</v>
      </c>
      <c r="E1032" s="1" t="s">
        <v>191</v>
      </c>
      <c r="F1032" s="1" t="s">
        <v>209</v>
      </c>
      <c r="G1032" s="1">
        <v>27.6902341334286</v>
      </c>
      <c r="H1032" s="1">
        <v>1000</v>
      </c>
      <c r="I1032" s="1" t="s">
        <v>420</v>
      </c>
      <c r="K1032" s="1">
        <v>1</v>
      </c>
      <c r="L1032" s="1">
        <v>100</v>
      </c>
    </row>
    <row r="1033" spans="1:12" ht="13">
      <c r="A1033" s="1" t="s">
        <v>247</v>
      </c>
      <c r="B1033" s="1" t="b">
        <v>0</v>
      </c>
      <c r="C1033" s="11">
        <v>1000</v>
      </c>
      <c r="D1033" s="1" t="s">
        <v>418</v>
      </c>
      <c r="E1033" s="1" t="s">
        <v>191</v>
      </c>
      <c r="F1033" s="1" t="s">
        <v>209</v>
      </c>
      <c r="G1033" s="1">
        <v>27.8358918371549</v>
      </c>
      <c r="H1033" s="1">
        <v>1000</v>
      </c>
      <c r="I1033" s="1" t="s">
        <v>420</v>
      </c>
      <c r="K1033" s="1">
        <v>1</v>
      </c>
      <c r="L1033" s="1">
        <v>100</v>
      </c>
    </row>
    <row r="1034" spans="1:12" ht="13">
      <c r="A1034" s="1" t="s">
        <v>248</v>
      </c>
      <c r="B1034" s="1" t="b">
        <v>0</v>
      </c>
      <c r="C1034" s="1" t="s">
        <v>322</v>
      </c>
      <c r="D1034" s="1" t="s">
        <v>418</v>
      </c>
      <c r="E1034" s="1" t="s">
        <v>191</v>
      </c>
      <c r="F1034" s="1" t="s">
        <v>198</v>
      </c>
      <c r="G1034" s="1" t="s">
        <v>193</v>
      </c>
      <c r="I1034" s="1" t="s">
        <v>420</v>
      </c>
      <c r="J1034" s="1" t="s">
        <v>20</v>
      </c>
      <c r="K1034" s="1">
        <v>1</v>
      </c>
      <c r="L1034" s="1">
        <v>100</v>
      </c>
    </row>
    <row r="1035" spans="1:12" ht="13">
      <c r="A1035" s="1" t="s">
        <v>249</v>
      </c>
      <c r="B1035" s="1" t="b">
        <v>0</v>
      </c>
      <c r="C1035" s="1" t="s">
        <v>322</v>
      </c>
      <c r="D1035" s="1" t="s">
        <v>418</v>
      </c>
      <c r="E1035" s="1" t="s">
        <v>191</v>
      </c>
      <c r="F1035" s="1" t="s">
        <v>198</v>
      </c>
      <c r="G1035" s="1" t="s">
        <v>193</v>
      </c>
      <c r="I1035" s="1" t="s">
        <v>420</v>
      </c>
      <c r="J1035" s="1" t="s">
        <v>20</v>
      </c>
      <c r="K1035" s="1">
        <v>1</v>
      </c>
      <c r="L1035" s="1">
        <v>100</v>
      </c>
    </row>
    <row r="1036" spans="1:12" ht="13">
      <c r="A1036" s="1" t="s">
        <v>250</v>
      </c>
      <c r="B1036" s="1" t="b">
        <v>0</v>
      </c>
      <c r="C1036" s="1" t="s">
        <v>322</v>
      </c>
      <c r="D1036" s="1" t="s">
        <v>418</v>
      </c>
      <c r="E1036" s="1" t="s">
        <v>191</v>
      </c>
      <c r="F1036" s="1" t="s">
        <v>198</v>
      </c>
      <c r="G1036" s="1" t="s">
        <v>193</v>
      </c>
      <c r="I1036" s="1" t="s">
        <v>420</v>
      </c>
      <c r="J1036" s="1" t="s">
        <v>20</v>
      </c>
      <c r="K1036" s="1">
        <v>1</v>
      </c>
      <c r="L1036" s="1">
        <v>100</v>
      </c>
    </row>
    <row r="1037" spans="1:12" ht="13">
      <c r="A1037" s="1" t="s">
        <v>251</v>
      </c>
      <c r="B1037" s="1" t="b">
        <v>0</v>
      </c>
      <c r="C1037" s="1" t="s">
        <v>323</v>
      </c>
      <c r="D1037" s="1" t="s">
        <v>418</v>
      </c>
      <c r="E1037" s="1" t="s">
        <v>191</v>
      </c>
      <c r="F1037" s="1" t="s">
        <v>198</v>
      </c>
      <c r="G1037" s="1" t="s">
        <v>193</v>
      </c>
      <c r="I1037" s="1" t="s">
        <v>420</v>
      </c>
      <c r="J1037" s="1" t="s">
        <v>20</v>
      </c>
      <c r="K1037" s="1">
        <v>1</v>
      </c>
      <c r="L1037" s="1">
        <v>100</v>
      </c>
    </row>
    <row r="1038" spans="1:12" ht="13">
      <c r="A1038" s="1" t="s">
        <v>252</v>
      </c>
      <c r="B1038" s="1" t="b">
        <v>0</v>
      </c>
      <c r="C1038" s="1" t="s">
        <v>323</v>
      </c>
      <c r="D1038" s="1" t="s">
        <v>418</v>
      </c>
      <c r="E1038" s="1" t="s">
        <v>191</v>
      </c>
      <c r="F1038" s="1" t="s">
        <v>198</v>
      </c>
      <c r="G1038" s="1" t="s">
        <v>193</v>
      </c>
      <c r="I1038" s="1" t="s">
        <v>420</v>
      </c>
      <c r="J1038" s="1" t="s">
        <v>20</v>
      </c>
      <c r="K1038" s="1">
        <v>1</v>
      </c>
      <c r="L1038" s="1">
        <v>100</v>
      </c>
    </row>
    <row r="1039" spans="1:12" ht="13">
      <c r="A1039" s="1" t="s">
        <v>253</v>
      </c>
      <c r="B1039" s="1" t="b">
        <v>0</v>
      </c>
      <c r="C1039" s="1" t="s">
        <v>323</v>
      </c>
      <c r="D1039" s="1" t="s">
        <v>418</v>
      </c>
      <c r="E1039" s="1" t="s">
        <v>191</v>
      </c>
      <c r="F1039" s="1" t="s">
        <v>198</v>
      </c>
      <c r="G1039" s="1" t="s">
        <v>193</v>
      </c>
      <c r="I1039" s="1" t="s">
        <v>420</v>
      </c>
      <c r="J1039" s="1" t="s">
        <v>20</v>
      </c>
      <c r="K1039" s="1">
        <v>1</v>
      </c>
      <c r="L1039" s="1">
        <v>100</v>
      </c>
    </row>
    <row r="1040" spans="1:12" ht="13">
      <c r="A1040" s="1" t="s">
        <v>254</v>
      </c>
      <c r="B1040" s="1" t="b">
        <v>0</v>
      </c>
      <c r="C1040" s="1" t="s">
        <v>324</v>
      </c>
      <c r="D1040" s="1" t="s">
        <v>418</v>
      </c>
      <c r="E1040" s="1" t="s">
        <v>191</v>
      </c>
      <c r="F1040" s="1" t="s">
        <v>198</v>
      </c>
      <c r="G1040" s="1" t="s">
        <v>193</v>
      </c>
      <c r="I1040" s="1" t="s">
        <v>420</v>
      </c>
      <c r="J1040" s="1" t="s">
        <v>20</v>
      </c>
      <c r="K1040" s="1">
        <v>1</v>
      </c>
      <c r="L1040" s="1">
        <v>100</v>
      </c>
    </row>
    <row r="1041" spans="1:12" ht="13">
      <c r="A1041" s="1" t="s">
        <v>255</v>
      </c>
      <c r="B1041" s="1" t="b">
        <v>0</v>
      </c>
      <c r="C1041" s="1" t="s">
        <v>324</v>
      </c>
      <c r="D1041" s="1" t="s">
        <v>418</v>
      </c>
      <c r="E1041" s="1" t="s">
        <v>191</v>
      </c>
      <c r="F1041" s="1" t="s">
        <v>198</v>
      </c>
      <c r="G1041" s="1" t="s">
        <v>193</v>
      </c>
      <c r="I1041" s="1" t="s">
        <v>420</v>
      </c>
      <c r="J1041" s="1" t="s">
        <v>20</v>
      </c>
      <c r="K1041" s="1">
        <v>1</v>
      </c>
      <c r="L1041" s="1">
        <v>100</v>
      </c>
    </row>
    <row r="1042" spans="1:12" ht="13">
      <c r="A1042" s="1" t="s">
        <v>256</v>
      </c>
      <c r="B1042" s="1" t="b">
        <v>0</v>
      </c>
      <c r="C1042" s="1" t="s">
        <v>324</v>
      </c>
      <c r="D1042" s="1" t="s">
        <v>418</v>
      </c>
      <c r="E1042" s="1" t="s">
        <v>191</v>
      </c>
      <c r="F1042" s="1" t="s">
        <v>198</v>
      </c>
      <c r="G1042" s="1" t="s">
        <v>193</v>
      </c>
      <c r="I1042" s="1" t="s">
        <v>420</v>
      </c>
      <c r="J1042" s="1" t="s">
        <v>20</v>
      </c>
      <c r="K1042" s="1">
        <v>1</v>
      </c>
      <c r="L1042" s="1">
        <v>100</v>
      </c>
    </row>
    <row r="1043" spans="1:12" ht="13">
      <c r="A1043" s="1" t="s">
        <v>257</v>
      </c>
      <c r="B1043" s="1" t="b">
        <v>0</v>
      </c>
      <c r="C1043" s="11">
        <v>10000</v>
      </c>
      <c r="D1043" s="1" t="s">
        <v>418</v>
      </c>
      <c r="E1043" s="1" t="s">
        <v>191</v>
      </c>
      <c r="F1043" s="1" t="s">
        <v>209</v>
      </c>
      <c r="G1043" s="1">
        <v>24.807040614789098</v>
      </c>
      <c r="H1043" s="1">
        <v>10000</v>
      </c>
      <c r="I1043" s="1" t="s">
        <v>420</v>
      </c>
      <c r="K1043" s="1">
        <v>1</v>
      </c>
      <c r="L1043" s="1">
        <v>100</v>
      </c>
    </row>
    <row r="1044" spans="1:12" ht="13">
      <c r="A1044" s="1" t="s">
        <v>258</v>
      </c>
      <c r="B1044" s="1" t="b">
        <v>0</v>
      </c>
      <c r="C1044" s="11">
        <v>10000</v>
      </c>
      <c r="D1044" s="1" t="s">
        <v>418</v>
      </c>
      <c r="E1044" s="1" t="s">
        <v>191</v>
      </c>
      <c r="F1044" s="1" t="s">
        <v>209</v>
      </c>
      <c r="G1044" s="1">
        <v>24.882954619319701</v>
      </c>
      <c r="H1044" s="1">
        <v>10000</v>
      </c>
      <c r="I1044" s="1" t="s">
        <v>420</v>
      </c>
      <c r="K1044" s="1">
        <v>1</v>
      </c>
      <c r="L1044" s="1">
        <v>100</v>
      </c>
    </row>
    <row r="1045" spans="1:12" ht="13">
      <c r="A1045" s="1" t="s">
        <v>259</v>
      </c>
      <c r="B1045" s="1" t="b">
        <v>0</v>
      </c>
      <c r="C1045" s="11">
        <v>10000</v>
      </c>
      <c r="D1045" s="1" t="s">
        <v>418</v>
      </c>
      <c r="E1045" s="1" t="s">
        <v>191</v>
      </c>
      <c r="F1045" s="1" t="s">
        <v>209</v>
      </c>
      <c r="G1045" s="1">
        <v>25.018852839743101</v>
      </c>
      <c r="H1045" s="1">
        <v>10000</v>
      </c>
      <c r="I1045" s="1" t="s">
        <v>420</v>
      </c>
      <c r="K1045" s="1">
        <v>1</v>
      </c>
      <c r="L1045" s="1">
        <v>100</v>
      </c>
    </row>
    <row r="1046" spans="1:12" ht="13">
      <c r="A1046" s="1" t="s">
        <v>260</v>
      </c>
      <c r="B1046" s="1" t="b">
        <v>0</v>
      </c>
      <c r="C1046" s="1" t="s">
        <v>325</v>
      </c>
      <c r="D1046" s="1" t="s">
        <v>418</v>
      </c>
      <c r="E1046" s="1" t="s">
        <v>191</v>
      </c>
      <c r="F1046" s="1" t="s">
        <v>198</v>
      </c>
      <c r="G1046" s="1" t="s">
        <v>193</v>
      </c>
      <c r="I1046" s="1" t="s">
        <v>420</v>
      </c>
      <c r="J1046" s="1" t="s">
        <v>20</v>
      </c>
      <c r="K1046" s="1">
        <v>1</v>
      </c>
      <c r="L1046" s="1">
        <v>100</v>
      </c>
    </row>
    <row r="1047" spans="1:12" ht="13">
      <c r="A1047" s="1" t="s">
        <v>261</v>
      </c>
      <c r="B1047" s="1" t="b">
        <v>0</v>
      </c>
      <c r="C1047" s="1" t="s">
        <v>325</v>
      </c>
      <c r="D1047" s="1" t="s">
        <v>418</v>
      </c>
      <c r="E1047" s="1" t="s">
        <v>191</v>
      </c>
      <c r="F1047" s="1" t="s">
        <v>198</v>
      </c>
      <c r="G1047" s="1" t="s">
        <v>193</v>
      </c>
      <c r="I1047" s="1" t="s">
        <v>420</v>
      </c>
      <c r="J1047" s="1" t="s">
        <v>20</v>
      </c>
      <c r="K1047" s="1">
        <v>1</v>
      </c>
      <c r="L1047" s="1">
        <v>100</v>
      </c>
    </row>
    <row r="1048" spans="1:12" ht="13">
      <c r="A1048" s="1" t="s">
        <v>262</v>
      </c>
      <c r="B1048" s="1" t="b">
        <v>0</v>
      </c>
      <c r="C1048" s="1" t="s">
        <v>325</v>
      </c>
      <c r="D1048" s="1" t="s">
        <v>418</v>
      </c>
      <c r="E1048" s="1" t="s">
        <v>191</v>
      </c>
      <c r="F1048" s="1" t="s">
        <v>198</v>
      </c>
      <c r="G1048" s="1" t="s">
        <v>193</v>
      </c>
      <c r="I1048" s="1" t="s">
        <v>420</v>
      </c>
      <c r="J1048" s="1" t="s">
        <v>20</v>
      </c>
      <c r="K1048" s="1">
        <v>1</v>
      </c>
      <c r="L1048" s="1">
        <v>100</v>
      </c>
    </row>
    <row r="1049" spans="1:12" ht="13">
      <c r="A1049" s="1" t="s">
        <v>263</v>
      </c>
      <c r="B1049" s="1" t="b">
        <v>0</v>
      </c>
      <c r="C1049" s="1" t="s">
        <v>326</v>
      </c>
      <c r="D1049" s="1" t="s">
        <v>418</v>
      </c>
      <c r="E1049" s="1" t="s">
        <v>191</v>
      </c>
      <c r="F1049" s="1" t="s">
        <v>198</v>
      </c>
      <c r="G1049" s="1">
        <v>36.976302821545303</v>
      </c>
      <c r="H1049" s="1">
        <v>1.5856216510089001</v>
      </c>
      <c r="I1049" s="1" t="s">
        <v>420</v>
      </c>
      <c r="J1049" s="1" t="s">
        <v>20</v>
      </c>
      <c r="K1049" s="1">
        <v>1</v>
      </c>
      <c r="L1049" s="1">
        <v>100</v>
      </c>
    </row>
    <row r="1050" spans="1:12" ht="13">
      <c r="A1050" s="1" t="s">
        <v>264</v>
      </c>
      <c r="B1050" s="1" t="b">
        <v>0</v>
      </c>
      <c r="C1050" s="1" t="s">
        <v>326</v>
      </c>
      <c r="D1050" s="1" t="s">
        <v>418</v>
      </c>
      <c r="E1050" s="1" t="s">
        <v>191</v>
      </c>
      <c r="F1050" s="1" t="s">
        <v>198</v>
      </c>
      <c r="G1050" s="1" t="s">
        <v>193</v>
      </c>
      <c r="I1050" s="1" t="s">
        <v>420</v>
      </c>
      <c r="J1050" s="1" t="s">
        <v>20</v>
      </c>
      <c r="K1050" s="1">
        <v>1</v>
      </c>
      <c r="L1050" s="1">
        <v>100</v>
      </c>
    </row>
    <row r="1051" spans="1:12" ht="13">
      <c r="A1051" s="1" t="s">
        <v>265</v>
      </c>
      <c r="B1051" s="1" t="b">
        <v>0</v>
      </c>
      <c r="C1051" s="1" t="s">
        <v>326</v>
      </c>
      <c r="D1051" s="1" t="s">
        <v>418</v>
      </c>
      <c r="E1051" s="1" t="s">
        <v>191</v>
      </c>
      <c r="F1051" s="1" t="s">
        <v>198</v>
      </c>
      <c r="G1051" s="1" t="s">
        <v>193</v>
      </c>
      <c r="I1051" s="1" t="s">
        <v>420</v>
      </c>
      <c r="J1051" s="1" t="s">
        <v>20</v>
      </c>
      <c r="K1051" s="1">
        <v>1</v>
      </c>
      <c r="L1051" s="1">
        <v>100</v>
      </c>
    </row>
    <row r="1052" spans="1:12" ht="13">
      <c r="A1052" s="1" t="s">
        <v>266</v>
      </c>
      <c r="B1052" s="1" t="b">
        <v>0</v>
      </c>
      <c r="C1052" s="1" t="s">
        <v>327</v>
      </c>
      <c r="D1052" s="1" t="s">
        <v>418</v>
      </c>
      <c r="E1052" s="1" t="s">
        <v>191</v>
      </c>
      <c r="F1052" s="1" t="s">
        <v>198</v>
      </c>
      <c r="G1052" s="1" t="s">
        <v>193</v>
      </c>
      <c r="I1052" s="1" t="s">
        <v>420</v>
      </c>
      <c r="J1052" s="1" t="s">
        <v>20</v>
      </c>
      <c r="K1052" s="1">
        <v>1</v>
      </c>
      <c r="L1052" s="1">
        <v>100</v>
      </c>
    </row>
    <row r="1053" spans="1:12" ht="13">
      <c r="A1053" s="1" t="s">
        <v>267</v>
      </c>
      <c r="B1053" s="1" t="b">
        <v>0</v>
      </c>
      <c r="C1053" s="1" t="s">
        <v>327</v>
      </c>
      <c r="D1053" s="1" t="s">
        <v>418</v>
      </c>
      <c r="E1053" s="1" t="s">
        <v>191</v>
      </c>
      <c r="F1053" s="1" t="s">
        <v>198</v>
      </c>
      <c r="G1053" s="1" t="s">
        <v>193</v>
      </c>
      <c r="I1053" s="1" t="s">
        <v>420</v>
      </c>
      <c r="J1053" s="1" t="s">
        <v>20</v>
      </c>
      <c r="K1053" s="1">
        <v>1</v>
      </c>
      <c r="L1053" s="1">
        <v>100</v>
      </c>
    </row>
    <row r="1054" spans="1:12" ht="13">
      <c r="A1054" s="1" t="s">
        <v>268</v>
      </c>
      <c r="B1054" s="1" t="b">
        <v>0</v>
      </c>
      <c r="C1054" s="1" t="s">
        <v>327</v>
      </c>
      <c r="D1054" s="1" t="s">
        <v>418</v>
      </c>
      <c r="E1054" s="1" t="s">
        <v>191</v>
      </c>
      <c r="F1054" s="1" t="s">
        <v>198</v>
      </c>
      <c r="G1054" s="1" t="s">
        <v>193</v>
      </c>
      <c r="I1054" s="1" t="s">
        <v>420</v>
      </c>
      <c r="J1054" s="1" t="s">
        <v>20</v>
      </c>
      <c r="K1054" s="1">
        <v>1</v>
      </c>
      <c r="L1054" s="1">
        <v>100</v>
      </c>
    </row>
    <row r="1055" spans="1:12" ht="13">
      <c r="A1055" s="1" t="s">
        <v>269</v>
      </c>
      <c r="B1055" s="1" t="b">
        <v>0</v>
      </c>
      <c r="C1055" s="11">
        <v>100000</v>
      </c>
      <c r="D1055" s="1" t="s">
        <v>418</v>
      </c>
      <c r="E1055" s="1" t="s">
        <v>191</v>
      </c>
      <c r="F1055" s="1" t="s">
        <v>209</v>
      </c>
      <c r="G1055" s="1">
        <v>21.763937319488999</v>
      </c>
      <c r="H1055" s="1">
        <v>100000</v>
      </c>
      <c r="I1055" s="1" t="s">
        <v>420</v>
      </c>
      <c r="K1055" s="1">
        <v>1</v>
      </c>
      <c r="L1055" s="1">
        <v>100</v>
      </c>
    </row>
    <row r="1056" spans="1:12" ht="13">
      <c r="A1056" s="1" t="s">
        <v>270</v>
      </c>
      <c r="B1056" s="1" t="b">
        <v>0</v>
      </c>
      <c r="C1056" s="11">
        <v>100000</v>
      </c>
      <c r="D1056" s="1" t="s">
        <v>418</v>
      </c>
      <c r="E1056" s="1" t="s">
        <v>191</v>
      </c>
      <c r="F1056" s="1" t="s">
        <v>209</v>
      </c>
      <c r="G1056" s="1">
        <v>21.787230891001599</v>
      </c>
      <c r="H1056" s="1">
        <v>100000</v>
      </c>
      <c r="I1056" s="1" t="s">
        <v>420</v>
      </c>
      <c r="K1056" s="1">
        <v>1</v>
      </c>
      <c r="L1056" s="1">
        <v>100</v>
      </c>
    </row>
    <row r="1057" spans="1:25" ht="13">
      <c r="A1057" s="1" t="s">
        <v>271</v>
      </c>
      <c r="B1057" s="1" t="b">
        <v>0</v>
      </c>
      <c r="C1057" s="11">
        <v>100000</v>
      </c>
      <c r="D1057" s="1" t="s">
        <v>418</v>
      </c>
      <c r="E1057" s="1" t="s">
        <v>191</v>
      </c>
      <c r="F1057" s="1" t="s">
        <v>209</v>
      </c>
      <c r="G1057" s="1">
        <v>21.875132871069098</v>
      </c>
      <c r="H1057" s="1">
        <v>100000</v>
      </c>
      <c r="I1057" s="1" t="s">
        <v>420</v>
      </c>
      <c r="K1057" s="1">
        <v>1</v>
      </c>
      <c r="L1057" s="1">
        <v>100</v>
      </c>
    </row>
    <row r="1058" spans="1:25" ht="13">
      <c r="A1058" s="12" t="s">
        <v>272</v>
      </c>
      <c r="B1058" s="12" t="b">
        <v>0</v>
      </c>
      <c r="C1058" s="12" t="s">
        <v>328</v>
      </c>
      <c r="D1058" s="12" t="s">
        <v>418</v>
      </c>
      <c r="E1058" s="12" t="s">
        <v>191</v>
      </c>
      <c r="F1058" s="12" t="s">
        <v>198</v>
      </c>
      <c r="G1058" s="12">
        <v>36.516014310280703</v>
      </c>
      <c r="H1058" s="12">
        <v>2.20985662288891</v>
      </c>
      <c r="I1058" s="12" t="s">
        <v>420</v>
      </c>
      <c r="J1058" s="1" t="s">
        <v>20</v>
      </c>
      <c r="K1058" s="1">
        <v>1</v>
      </c>
      <c r="L1058" s="1">
        <v>100</v>
      </c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</row>
    <row r="1059" spans="1:25" ht="13">
      <c r="A1059" s="12" t="s">
        <v>273</v>
      </c>
      <c r="B1059" s="12" t="b">
        <v>0</v>
      </c>
      <c r="C1059" s="12" t="s">
        <v>328</v>
      </c>
      <c r="D1059" s="12" t="s">
        <v>418</v>
      </c>
      <c r="E1059" s="12" t="s">
        <v>191</v>
      </c>
      <c r="F1059" s="12" t="s">
        <v>198</v>
      </c>
      <c r="G1059" s="12">
        <v>36.776645973396697</v>
      </c>
      <c r="H1059" s="12">
        <v>1.83118841720357</v>
      </c>
      <c r="I1059" s="12" t="s">
        <v>420</v>
      </c>
      <c r="J1059" s="1" t="s">
        <v>20</v>
      </c>
      <c r="K1059" s="1">
        <v>1</v>
      </c>
      <c r="L1059" s="1">
        <v>100</v>
      </c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</row>
    <row r="1060" spans="1:25" ht="13">
      <c r="A1060" s="12" t="s">
        <v>274</v>
      </c>
      <c r="B1060" s="12" t="b">
        <v>0</v>
      </c>
      <c r="C1060" s="12" t="s">
        <v>328</v>
      </c>
      <c r="D1060" s="12" t="s">
        <v>418</v>
      </c>
      <c r="E1060" s="12" t="s">
        <v>191</v>
      </c>
      <c r="F1060" s="12" t="s">
        <v>198</v>
      </c>
      <c r="G1060" s="12">
        <v>36.497656963669201</v>
      </c>
      <c r="H1060" s="12">
        <v>2.23930734545567</v>
      </c>
      <c r="I1060" s="12" t="s">
        <v>420</v>
      </c>
      <c r="J1060" s="1" t="s">
        <v>20</v>
      </c>
      <c r="K1060" s="1">
        <v>1</v>
      </c>
      <c r="L1060" s="1">
        <v>100</v>
      </c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</row>
    <row r="1061" spans="1:25" ht="13">
      <c r="A1061" s="1" t="s">
        <v>275</v>
      </c>
      <c r="B1061" s="1" t="b">
        <v>0</v>
      </c>
      <c r="C1061" s="1" t="s">
        <v>329</v>
      </c>
      <c r="D1061" s="1" t="s">
        <v>418</v>
      </c>
      <c r="E1061" s="1" t="s">
        <v>191</v>
      </c>
      <c r="F1061" s="1" t="s">
        <v>198</v>
      </c>
      <c r="G1061" s="1" t="s">
        <v>193</v>
      </c>
      <c r="I1061" s="1" t="s">
        <v>420</v>
      </c>
      <c r="J1061" s="1" t="s">
        <v>20</v>
      </c>
      <c r="K1061" s="1">
        <v>1</v>
      </c>
      <c r="L1061" s="1">
        <v>100</v>
      </c>
    </row>
    <row r="1062" spans="1:25" ht="13">
      <c r="A1062" s="1" t="s">
        <v>277</v>
      </c>
      <c r="B1062" s="1" t="b">
        <v>0</v>
      </c>
      <c r="C1062" s="1" t="s">
        <v>329</v>
      </c>
      <c r="D1062" s="1" t="s">
        <v>418</v>
      </c>
      <c r="E1062" s="1" t="s">
        <v>191</v>
      </c>
      <c r="F1062" s="1" t="s">
        <v>198</v>
      </c>
      <c r="G1062" s="1" t="s">
        <v>193</v>
      </c>
      <c r="I1062" s="1" t="s">
        <v>420</v>
      </c>
      <c r="J1062" s="1" t="s">
        <v>20</v>
      </c>
      <c r="K1062" s="1">
        <v>1</v>
      </c>
      <c r="L1062" s="1">
        <v>100</v>
      </c>
    </row>
    <row r="1063" spans="1:25" ht="13">
      <c r="A1063" s="1" t="s">
        <v>278</v>
      </c>
      <c r="B1063" s="1" t="b">
        <v>0</v>
      </c>
      <c r="C1063" s="1" t="s">
        <v>329</v>
      </c>
      <c r="D1063" s="1" t="s">
        <v>418</v>
      </c>
      <c r="E1063" s="1" t="s">
        <v>191</v>
      </c>
      <c r="F1063" s="1" t="s">
        <v>198</v>
      </c>
      <c r="G1063" s="1" t="s">
        <v>193</v>
      </c>
      <c r="I1063" s="1" t="s">
        <v>420</v>
      </c>
      <c r="J1063" s="1" t="s">
        <v>20</v>
      </c>
      <c r="K1063" s="1">
        <v>1</v>
      </c>
      <c r="L1063" s="1">
        <v>100</v>
      </c>
    </row>
    <row r="1064" spans="1:25" ht="13">
      <c r="A1064" s="1" t="s">
        <v>279</v>
      </c>
      <c r="B1064" s="1" t="b">
        <v>0</v>
      </c>
      <c r="C1064" s="1" t="s">
        <v>330</v>
      </c>
      <c r="D1064" s="1" t="s">
        <v>418</v>
      </c>
      <c r="E1064" s="1" t="s">
        <v>191</v>
      </c>
      <c r="F1064" s="1" t="s">
        <v>198</v>
      </c>
      <c r="G1064" s="1" t="s">
        <v>193</v>
      </c>
      <c r="I1064" s="1" t="s">
        <v>420</v>
      </c>
      <c r="J1064" s="1" t="s">
        <v>20</v>
      </c>
      <c r="K1064" s="1">
        <v>1</v>
      </c>
      <c r="L1064" s="1">
        <v>100</v>
      </c>
    </row>
    <row r="1065" spans="1:25" ht="13">
      <c r="A1065" s="1" t="s">
        <v>280</v>
      </c>
      <c r="B1065" s="1" t="b">
        <v>0</v>
      </c>
      <c r="C1065" s="1" t="s">
        <v>330</v>
      </c>
      <c r="D1065" s="1" t="s">
        <v>418</v>
      </c>
      <c r="E1065" s="1" t="s">
        <v>191</v>
      </c>
      <c r="F1065" s="1" t="s">
        <v>198</v>
      </c>
      <c r="G1065" s="1" t="s">
        <v>193</v>
      </c>
      <c r="I1065" s="1" t="s">
        <v>420</v>
      </c>
      <c r="J1065" s="1" t="s">
        <v>20</v>
      </c>
      <c r="K1065" s="1">
        <v>1</v>
      </c>
      <c r="L1065" s="1">
        <v>100</v>
      </c>
    </row>
    <row r="1066" spans="1:25" ht="13">
      <c r="A1066" s="1" t="s">
        <v>281</v>
      </c>
      <c r="B1066" s="1" t="b">
        <v>0</v>
      </c>
      <c r="C1066" s="1" t="s">
        <v>330</v>
      </c>
      <c r="D1066" s="1" t="s">
        <v>418</v>
      </c>
      <c r="E1066" s="1" t="s">
        <v>191</v>
      </c>
      <c r="F1066" s="1" t="s">
        <v>198</v>
      </c>
      <c r="G1066" s="1" t="s">
        <v>193</v>
      </c>
      <c r="I1066" s="1" t="s">
        <v>420</v>
      </c>
      <c r="J1066" s="1" t="s">
        <v>20</v>
      </c>
      <c r="K1066" s="1">
        <v>1</v>
      </c>
      <c r="L1066" s="1">
        <v>100</v>
      </c>
    </row>
    <row r="1067" spans="1:25" ht="13">
      <c r="A1067" s="1" t="s">
        <v>282</v>
      </c>
      <c r="B1067" s="1" t="b">
        <v>0</v>
      </c>
      <c r="C1067" s="1" t="s">
        <v>331</v>
      </c>
      <c r="D1067" s="1" t="s">
        <v>418</v>
      </c>
      <c r="E1067" s="1" t="s">
        <v>191</v>
      </c>
      <c r="F1067" s="1" t="s">
        <v>198</v>
      </c>
      <c r="G1067" s="1" t="s">
        <v>193</v>
      </c>
      <c r="I1067" s="1" t="s">
        <v>420</v>
      </c>
      <c r="J1067" s="1" t="s">
        <v>20</v>
      </c>
      <c r="K1067" s="1">
        <v>1</v>
      </c>
      <c r="L1067" s="1">
        <v>100</v>
      </c>
    </row>
    <row r="1068" spans="1:25" ht="13">
      <c r="A1068" s="1" t="s">
        <v>284</v>
      </c>
      <c r="B1068" s="1" t="b">
        <v>0</v>
      </c>
      <c r="C1068" s="1" t="s">
        <v>331</v>
      </c>
      <c r="D1068" s="1" t="s">
        <v>418</v>
      </c>
      <c r="E1068" s="1" t="s">
        <v>191</v>
      </c>
      <c r="F1068" s="1" t="s">
        <v>198</v>
      </c>
      <c r="G1068" s="1" t="s">
        <v>193</v>
      </c>
      <c r="I1068" s="1" t="s">
        <v>420</v>
      </c>
      <c r="J1068" s="1" t="s">
        <v>20</v>
      </c>
      <c r="K1068" s="1">
        <v>1</v>
      </c>
      <c r="L1068" s="1">
        <v>100</v>
      </c>
    </row>
    <row r="1069" spans="1:25" ht="13">
      <c r="A1069" s="1" t="s">
        <v>285</v>
      </c>
      <c r="B1069" s="1" t="b">
        <v>0</v>
      </c>
      <c r="C1069" s="1" t="s">
        <v>331</v>
      </c>
      <c r="D1069" s="1" t="s">
        <v>418</v>
      </c>
      <c r="E1069" s="1" t="s">
        <v>191</v>
      </c>
      <c r="F1069" s="1" t="s">
        <v>198</v>
      </c>
      <c r="G1069" s="1" t="s">
        <v>193</v>
      </c>
      <c r="I1069" s="1" t="s">
        <v>420</v>
      </c>
      <c r="J1069" s="1" t="s">
        <v>20</v>
      </c>
      <c r="K1069" s="1">
        <v>1</v>
      </c>
      <c r="L1069" s="1">
        <v>100</v>
      </c>
    </row>
    <row r="1070" spans="1:25" ht="13">
      <c r="A1070" s="1" t="s">
        <v>286</v>
      </c>
      <c r="B1070" s="1" t="b">
        <v>0</v>
      </c>
      <c r="C1070" s="1" t="s">
        <v>332</v>
      </c>
      <c r="D1070" s="1" t="s">
        <v>418</v>
      </c>
      <c r="E1070" s="1" t="s">
        <v>191</v>
      </c>
      <c r="F1070" s="1" t="s">
        <v>198</v>
      </c>
      <c r="G1070" s="1" t="s">
        <v>193</v>
      </c>
      <c r="I1070" s="1" t="s">
        <v>420</v>
      </c>
      <c r="J1070" s="1" t="s">
        <v>20</v>
      </c>
      <c r="K1070" s="1">
        <v>1</v>
      </c>
      <c r="L1070" s="1">
        <v>100</v>
      </c>
    </row>
    <row r="1071" spans="1:25" ht="13">
      <c r="A1071" s="1" t="s">
        <v>288</v>
      </c>
      <c r="B1071" s="1" t="b">
        <v>0</v>
      </c>
      <c r="C1071" s="1" t="s">
        <v>332</v>
      </c>
      <c r="D1071" s="1" t="s">
        <v>418</v>
      </c>
      <c r="E1071" s="1" t="s">
        <v>191</v>
      </c>
      <c r="F1071" s="1" t="s">
        <v>198</v>
      </c>
      <c r="G1071" s="1" t="s">
        <v>193</v>
      </c>
      <c r="I1071" s="1" t="s">
        <v>420</v>
      </c>
      <c r="J1071" s="1" t="s">
        <v>20</v>
      </c>
      <c r="K1071" s="1">
        <v>1</v>
      </c>
      <c r="L1071" s="1">
        <v>100</v>
      </c>
    </row>
    <row r="1072" spans="1:25" ht="13">
      <c r="A1072" s="1" t="s">
        <v>289</v>
      </c>
      <c r="B1072" s="1" t="b">
        <v>0</v>
      </c>
      <c r="C1072" s="1" t="s">
        <v>332</v>
      </c>
      <c r="D1072" s="1" t="s">
        <v>418</v>
      </c>
      <c r="E1072" s="1" t="s">
        <v>191</v>
      </c>
      <c r="F1072" s="1" t="s">
        <v>198</v>
      </c>
      <c r="G1072" s="1">
        <v>36.9680328023518</v>
      </c>
      <c r="H1072" s="1">
        <v>1.59510683603166</v>
      </c>
      <c r="I1072" s="1" t="s">
        <v>420</v>
      </c>
      <c r="J1072" s="1" t="s">
        <v>20</v>
      </c>
      <c r="K1072" s="1">
        <v>1</v>
      </c>
      <c r="L1072" s="1">
        <v>100</v>
      </c>
    </row>
    <row r="1073" spans="1:12" ht="13">
      <c r="A1073" s="1" t="s">
        <v>290</v>
      </c>
      <c r="B1073" s="1" t="b">
        <v>0</v>
      </c>
      <c r="C1073" s="1" t="s">
        <v>333</v>
      </c>
      <c r="D1073" s="1" t="s">
        <v>418</v>
      </c>
      <c r="E1073" s="1" t="s">
        <v>191</v>
      </c>
      <c r="F1073" s="1" t="s">
        <v>198</v>
      </c>
      <c r="G1073" s="1" t="s">
        <v>193</v>
      </c>
      <c r="I1073" s="1" t="s">
        <v>420</v>
      </c>
      <c r="J1073" s="1" t="s">
        <v>20</v>
      </c>
      <c r="K1073" s="1">
        <v>1</v>
      </c>
      <c r="L1073" s="1">
        <v>100</v>
      </c>
    </row>
    <row r="1074" spans="1:12" ht="13">
      <c r="A1074" s="1" t="s">
        <v>292</v>
      </c>
      <c r="B1074" s="1" t="b">
        <v>0</v>
      </c>
      <c r="C1074" s="1" t="s">
        <v>333</v>
      </c>
      <c r="D1074" s="1" t="s">
        <v>418</v>
      </c>
      <c r="E1074" s="1" t="s">
        <v>191</v>
      </c>
      <c r="F1074" s="1" t="s">
        <v>198</v>
      </c>
      <c r="G1074" s="1" t="s">
        <v>193</v>
      </c>
      <c r="I1074" s="1" t="s">
        <v>420</v>
      </c>
      <c r="J1074" s="1" t="s">
        <v>20</v>
      </c>
      <c r="K1074" s="1">
        <v>1</v>
      </c>
      <c r="L1074" s="1">
        <v>100</v>
      </c>
    </row>
    <row r="1075" spans="1:12" ht="13">
      <c r="A1075" s="1" t="s">
        <v>293</v>
      </c>
      <c r="B1075" s="1" t="b">
        <v>0</v>
      </c>
      <c r="C1075" s="1" t="s">
        <v>333</v>
      </c>
      <c r="D1075" s="1" t="s">
        <v>418</v>
      </c>
      <c r="E1075" s="1" t="s">
        <v>191</v>
      </c>
      <c r="F1075" s="1" t="s">
        <v>198</v>
      </c>
      <c r="G1075" s="1" t="s">
        <v>193</v>
      </c>
      <c r="I1075" s="1" t="s">
        <v>420</v>
      </c>
      <c r="J1075" s="1" t="s">
        <v>20</v>
      </c>
      <c r="K1075" s="1">
        <v>1</v>
      </c>
      <c r="L1075" s="1">
        <v>100</v>
      </c>
    </row>
    <row r="1076" spans="1:12" ht="13">
      <c r="A1076" s="1" t="s">
        <v>294</v>
      </c>
      <c r="B1076" s="1" t="b">
        <v>0</v>
      </c>
      <c r="C1076" s="1" t="s">
        <v>334</v>
      </c>
      <c r="D1076" s="1" t="s">
        <v>418</v>
      </c>
      <c r="E1076" s="1" t="s">
        <v>191</v>
      </c>
      <c r="F1076" s="1" t="s">
        <v>198</v>
      </c>
      <c r="G1076" s="1" t="s">
        <v>193</v>
      </c>
      <c r="I1076" s="1" t="s">
        <v>420</v>
      </c>
      <c r="J1076" s="1" t="s">
        <v>20</v>
      </c>
      <c r="K1076" s="1">
        <v>1</v>
      </c>
      <c r="L1076" s="1">
        <v>100</v>
      </c>
    </row>
    <row r="1077" spans="1:12" ht="13">
      <c r="A1077" s="1" t="s">
        <v>295</v>
      </c>
      <c r="B1077" s="1" t="b">
        <v>0</v>
      </c>
      <c r="C1077" s="1" t="s">
        <v>334</v>
      </c>
      <c r="D1077" s="1" t="s">
        <v>418</v>
      </c>
      <c r="E1077" s="1" t="s">
        <v>191</v>
      </c>
      <c r="F1077" s="1" t="s">
        <v>198</v>
      </c>
      <c r="G1077" s="1" t="s">
        <v>193</v>
      </c>
      <c r="I1077" s="1" t="s">
        <v>420</v>
      </c>
      <c r="J1077" s="1" t="s">
        <v>20</v>
      </c>
      <c r="K1077" s="1">
        <v>1</v>
      </c>
      <c r="L1077" s="1">
        <v>100</v>
      </c>
    </row>
    <row r="1078" spans="1:12" ht="13">
      <c r="A1078" s="1" t="s">
        <v>296</v>
      </c>
      <c r="B1078" s="1" t="b">
        <v>0</v>
      </c>
      <c r="C1078" s="1" t="s">
        <v>334</v>
      </c>
      <c r="D1078" s="1" t="s">
        <v>418</v>
      </c>
      <c r="E1078" s="1" t="s">
        <v>191</v>
      </c>
      <c r="F1078" s="1" t="s">
        <v>198</v>
      </c>
      <c r="G1078" s="1" t="s">
        <v>193</v>
      </c>
      <c r="I1078" s="1" t="s">
        <v>420</v>
      </c>
      <c r="J1078" s="1" t="s">
        <v>20</v>
      </c>
      <c r="K1078" s="1">
        <v>1</v>
      </c>
      <c r="L1078" s="1">
        <v>100</v>
      </c>
    </row>
    <row r="1079" spans="1:12" ht="13">
      <c r="A1079" s="1" t="s">
        <v>188</v>
      </c>
      <c r="B1079" s="1" t="b">
        <v>0</v>
      </c>
      <c r="C1079" s="1" t="s">
        <v>189</v>
      </c>
      <c r="D1079" s="1" t="s">
        <v>416</v>
      </c>
      <c r="E1079" s="1" t="s">
        <v>298</v>
      </c>
      <c r="F1079" s="1" t="s">
        <v>192</v>
      </c>
      <c r="G1079" s="1" t="s">
        <v>193</v>
      </c>
      <c r="I1079" s="1" t="s">
        <v>421</v>
      </c>
      <c r="J1079" s="1"/>
      <c r="K1079" s="1">
        <v>5</v>
      </c>
      <c r="L1079" s="1">
        <v>100</v>
      </c>
    </row>
    <row r="1080" spans="1:12" ht="13">
      <c r="A1080" s="1" t="s">
        <v>195</v>
      </c>
      <c r="B1080" s="1" t="b">
        <v>0</v>
      </c>
      <c r="C1080" s="1" t="s">
        <v>189</v>
      </c>
      <c r="D1080" s="1" t="s">
        <v>416</v>
      </c>
      <c r="E1080" s="1" t="s">
        <v>298</v>
      </c>
      <c r="F1080" s="1" t="s">
        <v>192</v>
      </c>
      <c r="G1080" s="1" t="s">
        <v>193</v>
      </c>
      <c r="I1080" s="1" t="s">
        <v>421</v>
      </c>
      <c r="J1080" s="1"/>
      <c r="K1080" s="1">
        <v>5</v>
      </c>
      <c r="L1080" s="1">
        <v>100</v>
      </c>
    </row>
    <row r="1081" spans="1:12" ht="13">
      <c r="A1081" s="1" t="s">
        <v>196</v>
      </c>
      <c r="B1081" s="1" t="b">
        <v>0</v>
      </c>
      <c r="C1081" s="1" t="s">
        <v>189</v>
      </c>
      <c r="D1081" s="1" t="s">
        <v>416</v>
      </c>
      <c r="E1081" s="1" t="s">
        <v>298</v>
      </c>
      <c r="F1081" s="1" t="s">
        <v>192</v>
      </c>
      <c r="G1081" s="1" t="s">
        <v>193</v>
      </c>
      <c r="I1081" s="1" t="s">
        <v>421</v>
      </c>
      <c r="J1081" s="1"/>
      <c r="K1081" s="1">
        <v>5</v>
      </c>
      <c r="L1081" s="1">
        <v>100</v>
      </c>
    </row>
    <row r="1082" spans="1:12" ht="13">
      <c r="A1082" s="1" t="s">
        <v>197</v>
      </c>
      <c r="B1082" s="1" t="b">
        <v>0</v>
      </c>
      <c r="C1082" s="1" t="s">
        <v>310</v>
      </c>
      <c r="D1082" s="1" t="s">
        <v>416</v>
      </c>
      <c r="E1082" s="1" t="s">
        <v>298</v>
      </c>
      <c r="F1082" s="1" t="s">
        <v>198</v>
      </c>
      <c r="G1082" s="1" t="s">
        <v>193</v>
      </c>
      <c r="I1082" s="1" t="s">
        <v>421</v>
      </c>
      <c r="J1082" s="1" t="s">
        <v>20</v>
      </c>
      <c r="K1082" s="1">
        <v>5</v>
      </c>
      <c r="L1082" s="1">
        <v>100</v>
      </c>
    </row>
    <row r="1083" spans="1:12" ht="13">
      <c r="A1083" s="1" t="s">
        <v>200</v>
      </c>
      <c r="B1083" s="1" t="b">
        <v>0</v>
      </c>
      <c r="C1083" s="1" t="s">
        <v>310</v>
      </c>
      <c r="D1083" s="1" t="s">
        <v>416</v>
      </c>
      <c r="E1083" s="1" t="s">
        <v>298</v>
      </c>
      <c r="F1083" s="1" t="s">
        <v>198</v>
      </c>
      <c r="G1083" s="1" t="s">
        <v>193</v>
      </c>
      <c r="I1083" s="1" t="s">
        <v>421</v>
      </c>
      <c r="J1083" s="1" t="s">
        <v>20</v>
      </c>
      <c r="K1083" s="1">
        <v>5</v>
      </c>
      <c r="L1083" s="1">
        <v>100</v>
      </c>
    </row>
    <row r="1084" spans="1:12" ht="13">
      <c r="A1084" s="1" t="s">
        <v>201</v>
      </c>
      <c r="B1084" s="1" t="b">
        <v>0</v>
      </c>
      <c r="C1084" s="1" t="s">
        <v>310</v>
      </c>
      <c r="D1084" s="1" t="s">
        <v>416</v>
      </c>
      <c r="E1084" s="1" t="s">
        <v>298</v>
      </c>
      <c r="F1084" s="1" t="s">
        <v>198</v>
      </c>
      <c r="G1084" s="1" t="s">
        <v>193</v>
      </c>
      <c r="I1084" s="1" t="s">
        <v>421</v>
      </c>
      <c r="J1084" s="1" t="s">
        <v>20</v>
      </c>
      <c r="K1084" s="1">
        <v>5</v>
      </c>
      <c r="L1084" s="1">
        <v>100</v>
      </c>
    </row>
    <row r="1085" spans="1:12" ht="13">
      <c r="A1085" s="1" t="s">
        <v>202</v>
      </c>
      <c r="B1085" s="1" t="b">
        <v>0</v>
      </c>
      <c r="C1085" s="1" t="s">
        <v>311</v>
      </c>
      <c r="D1085" s="1" t="s">
        <v>416</v>
      </c>
      <c r="E1085" s="1" t="s">
        <v>298</v>
      </c>
      <c r="F1085" s="1" t="s">
        <v>198</v>
      </c>
      <c r="G1085" s="1" t="s">
        <v>193</v>
      </c>
      <c r="I1085" s="1" t="s">
        <v>421</v>
      </c>
      <c r="J1085" s="1" t="s">
        <v>20</v>
      </c>
      <c r="K1085" s="1">
        <v>5</v>
      </c>
      <c r="L1085" s="1">
        <v>100</v>
      </c>
    </row>
    <row r="1086" spans="1:12" ht="13">
      <c r="A1086" s="1" t="s">
        <v>203</v>
      </c>
      <c r="B1086" s="1" t="b">
        <v>0</v>
      </c>
      <c r="C1086" s="1" t="s">
        <v>311</v>
      </c>
      <c r="D1086" s="1" t="s">
        <v>416</v>
      </c>
      <c r="E1086" s="1" t="s">
        <v>298</v>
      </c>
      <c r="F1086" s="1" t="s">
        <v>198</v>
      </c>
      <c r="G1086" s="1" t="s">
        <v>193</v>
      </c>
      <c r="I1086" s="1" t="s">
        <v>421</v>
      </c>
      <c r="J1086" s="1" t="s">
        <v>20</v>
      </c>
      <c r="K1086" s="1">
        <v>5</v>
      </c>
      <c r="L1086" s="1">
        <v>100</v>
      </c>
    </row>
    <row r="1087" spans="1:12" ht="13">
      <c r="A1087" s="1" t="s">
        <v>204</v>
      </c>
      <c r="B1087" s="1" t="b">
        <v>0</v>
      </c>
      <c r="C1087" s="1" t="s">
        <v>311</v>
      </c>
      <c r="D1087" s="1" t="s">
        <v>416</v>
      </c>
      <c r="E1087" s="1" t="s">
        <v>298</v>
      </c>
      <c r="F1087" s="1" t="s">
        <v>198</v>
      </c>
      <c r="G1087" s="1" t="s">
        <v>193</v>
      </c>
      <c r="I1087" s="1" t="s">
        <v>421</v>
      </c>
      <c r="J1087" s="1" t="s">
        <v>20</v>
      </c>
      <c r="K1087" s="1">
        <v>5</v>
      </c>
      <c r="L1087" s="1">
        <v>100</v>
      </c>
    </row>
    <row r="1088" spans="1:12" ht="13">
      <c r="A1088" s="1" t="s">
        <v>205</v>
      </c>
      <c r="B1088" s="1" t="b">
        <v>0</v>
      </c>
      <c r="C1088" s="1" t="s">
        <v>312</v>
      </c>
      <c r="D1088" s="1" t="s">
        <v>416</v>
      </c>
      <c r="E1088" s="1" t="s">
        <v>298</v>
      </c>
      <c r="F1088" s="1" t="s">
        <v>198</v>
      </c>
      <c r="G1088" s="1" t="s">
        <v>193</v>
      </c>
      <c r="I1088" s="1" t="s">
        <v>421</v>
      </c>
      <c r="J1088" s="1" t="s">
        <v>20</v>
      </c>
      <c r="K1088" s="1">
        <v>5</v>
      </c>
      <c r="L1088" s="1">
        <v>100</v>
      </c>
    </row>
    <row r="1089" spans="1:12" ht="13">
      <c r="A1089" s="1" t="s">
        <v>206</v>
      </c>
      <c r="B1089" s="1" t="b">
        <v>0</v>
      </c>
      <c r="C1089" s="1" t="s">
        <v>312</v>
      </c>
      <c r="D1089" s="1" t="s">
        <v>416</v>
      </c>
      <c r="E1089" s="1" t="s">
        <v>298</v>
      </c>
      <c r="F1089" s="1" t="s">
        <v>198</v>
      </c>
      <c r="G1089" s="1" t="s">
        <v>193</v>
      </c>
      <c r="I1089" s="1" t="s">
        <v>421</v>
      </c>
      <c r="J1089" s="1" t="s">
        <v>20</v>
      </c>
      <c r="K1089" s="1">
        <v>5</v>
      </c>
      <c r="L1089" s="1">
        <v>100</v>
      </c>
    </row>
    <row r="1090" spans="1:12" ht="13">
      <c r="A1090" s="1" t="s">
        <v>207</v>
      </c>
      <c r="B1090" s="1" t="b">
        <v>0</v>
      </c>
      <c r="C1090" s="1" t="s">
        <v>312</v>
      </c>
      <c r="D1090" s="1" t="s">
        <v>416</v>
      </c>
      <c r="E1090" s="1" t="s">
        <v>298</v>
      </c>
      <c r="F1090" s="1" t="s">
        <v>198</v>
      </c>
      <c r="G1090" s="1" t="s">
        <v>193</v>
      </c>
      <c r="I1090" s="1" t="s">
        <v>421</v>
      </c>
      <c r="J1090" s="1" t="s">
        <v>20</v>
      </c>
      <c r="K1090" s="1">
        <v>5</v>
      </c>
      <c r="L1090" s="1">
        <v>100</v>
      </c>
    </row>
    <row r="1091" spans="1:12" ht="13">
      <c r="A1091" s="1" t="s">
        <v>208</v>
      </c>
      <c r="B1091" s="1" t="b">
        <v>0</v>
      </c>
      <c r="C1091" s="1">
        <v>5</v>
      </c>
      <c r="D1091" s="1" t="s">
        <v>416</v>
      </c>
      <c r="E1091" s="1" t="s">
        <v>298</v>
      </c>
      <c r="F1091" s="1" t="s">
        <v>209</v>
      </c>
      <c r="G1091" s="1">
        <v>35.149380660717199</v>
      </c>
      <c r="H1091" s="1">
        <v>5</v>
      </c>
      <c r="I1091" s="1" t="s">
        <v>421</v>
      </c>
      <c r="J1091" s="1"/>
      <c r="K1091" s="1">
        <v>5</v>
      </c>
      <c r="L1091" s="1">
        <v>100</v>
      </c>
    </row>
    <row r="1092" spans="1:12" ht="13">
      <c r="A1092" s="1" t="s">
        <v>210</v>
      </c>
      <c r="B1092" s="1" t="b">
        <v>0</v>
      </c>
      <c r="C1092" s="1">
        <v>5</v>
      </c>
      <c r="D1092" s="1" t="s">
        <v>416</v>
      </c>
      <c r="E1092" s="1" t="s">
        <v>298</v>
      </c>
      <c r="F1092" s="1" t="s">
        <v>209</v>
      </c>
      <c r="G1092" s="1">
        <v>33.881788053535303</v>
      </c>
      <c r="H1092" s="1">
        <v>5</v>
      </c>
      <c r="I1092" s="1" t="s">
        <v>421</v>
      </c>
      <c r="J1092" s="1"/>
      <c r="K1092" s="1">
        <v>5</v>
      </c>
      <c r="L1092" s="1">
        <v>100</v>
      </c>
    </row>
    <row r="1093" spans="1:12" ht="13">
      <c r="A1093" s="1" t="s">
        <v>211</v>
      </c>
      <c r="B1093" s="1" t="b">
        <v>0</v>
      </c>
      <c r="C1093" s="1">
        <v>5</v>
      </c>
      <c r="D1093" s="1" t="s">
        <v>416</v>
      </c>
      <c r="E1093" s="1" t="s">
        <v>298</v>
      </c>
      <c r="F1093" s="1" t="s">
        <v>209</v>
      </c>
      <c r="G1093" s="1" t="s">
        <v>193</v>
      </c>
      <c r="H1093" s="1">
        <v>5</v>
      </c>
      <c r="I1093" s="1" t="s">
        <v>421</v>
      </c>
      <c r="J1093" s="1"/>
      <c r="K1093" s="1">
        <v>5</v>
      </c>
      <c r="L1093" s="1">
        <v>100</v>
      </c>
    </row>
    <row r="1094" spans="1:12" ht="13">
      <c r="A1094" s="1" t="s">
        <v>212</v>
      </c>
      <c r="B1094" s="1" t="b">
        <v>0</v>
      </c>
      <c r="C1094" s="1" t="s">
        <v>313</v>
      </c>
      <c r="D1094" s="1" t="s">
        <v>416</v>
      </c>
      <c r="E1094" s="1" t="s">
        <v>298</v>
      </c>
      <c r="F1094" s="1" t="s">
        <v>198</v>
      </c>
      <c r="G1094" s="1" t="s">
        <v>193</v>
      </c>
      <c r="I1094" s="1" t="s">
        <v>421</v>
      </c>
      <c r="J1094" s="1" t="s">
        <v>20</v>
      </c>
      <c r="K1094" s="1">
        <v>5</v>
      </c>
      <c r="L1094" s="1">
        <v>100</v>
      </c>
    </row>
    <row r="1095" spans="1:12" ht="13">
      <c r="A1095" s="1" t="s">
        <v>213</v>
      </c>
      <c r="B1095" s="1" t="b">
        <v>0</v>
      </c>
      <c r="C1095" s="1" t="s">
        <v>313</v>
      </c>
      <c r="D1095" s="1" t="s">
        <v>416</v>
      </c>
      <c r="E1095" s="1" t="s">
        <v>298</v>
      </c>
      <c r="F1095" s="1" t="s">
        <v>198</v>
      </c>
      <c r="G1095" s="1" t="s">
        <v>193</v>
      </c>
      <c r="I1095" s="1" t="s">
        <v>421</v>
      </c>
      <c r="J1095" s="1" t="s">
        <v>20</v>
      </c>
      <c r="K1095" s="1">
        <v>5</v>
      </c>
      <c r="L1095" s="1">
        <v>100</v>
      </c>
    </row>
    <row r="1096" spans="1:12" ht="13">
      <c r="A1096" s="1" t="s">
        <v>214</v>
      </c>
      <c r="B1096" s="1" t="b">
        <v>0</v>
      </c>
      <c r="C1096" s="1" t="s">
        <v>313</v>
      </c>
      <c r="D1096" s="1" t="s">
        <v>416</v>
      </c>
      <c r="E1096" s="1" t="s">
        <v>298</v>
      </c>
      <c r="F1096" s="1" t="s">
        <v>198</v>
      </c>
      <c r="G1096" s="1" t="s">
        <v>193</v>
      </c>
      <c r="I1096" s="1" t="s">
        <v>421</v>
      </c>
      <c r="J1096" s="1" t="s">
        <v>20</v>
      </c>
      <c r="K1096" s="1">
        <v>5</v>
      </c>
      <c r="L1096" s="1">
        <v>100</v>
      </c>
    </row>
    <row r="1097" spans="1:12" ht="13">
      <c r="A1097" s="1" t="s">
        <v>215</v>
      </c>
      <c r="B1097" s="1" t="b">
        <v>0</v>
      </c>
      <c r="C1097" s="1" t="s">
        <v>314</v>
      </c>
      <c r="D1097" s="1" t="s">
        <v>416</v>
      </c>
      <c r="E1097" s="1" t="s">
        <v>298</v>
      </c>
      <c r="F1097" s="1" t="s">
        <v>198</v>
      </c>
      <c r="G1097" s="1">
        <v>36.833655697882399</v>
      </c>
      <c r="H1097" s="1">
        <v>1.2501474147896501</v>
      </c>
      <c r="I1097" s="1" t="s">
        <v>421</v>
      </c>
      <c r="J1097" s="1" t="s">
        <v>20</v>
      </c>
      <c r="K1097" s="1">
        <v>5</v>
      </c>
      <c r="L1097" s="1">
        <v>100</v>
      </c>
    </row>
    <row r="1098" spans="1:12" ht="13">
      <c r="A1098" s="1" t="s">
        <v>216</v>
      </c>
      <c r="B1098" s="1" t="b">
        <v>0</v>
      </c>
      <c r="C1098" s="1" t="s">
        <v>314</v>
      </c>
      <c r="D1098" s="1" t="s">
        <v>416</v>
      </c>
      <c r="E1098" s="1" t="s">
        <v>298</v>
      </c>
      <c r="F1098" s="1" t="s">
        <v>198</v>
      </c>
      <c r="G1098" s="1">
        <v>37.406885080374302</v>
      </c>
      <c r="H1098" s="1">
        <v>0.85059326459597495</v>
      </c>
      <c r="I1098" s="1" t="s">
        <v>421</v>
      </c>
      <c r="J1098" s="1" t="s">
        <v>20</v>
      </c>
      <c r="K1098" s="1">
        <v>5</v>
      </c>
      <c r="L1098" s="1">
        <v>100</v>
      </c>
    </row>
    <row r="1099" spans="1:12" ht="13">
      <c r="A1099" s="1" t="s">
        <v>217</v>
      </c>
      <c r="B1099" s="1" t="b">
        <v>0</v>
      </c>
      <c r="C1099" s="1" t="s">
        <v>314</v>
      </c>
      <c r="D1099" s="1" t="s">
        <v>416</v>
      </c>
      <c r="E1099" s="1" t="s">
        <v>298</v>
      </c>
      <c r="F1099" s="1" t="s">
        <v>198</v>
      </c>
      <c r="G1099" s="1">
        <v>39.468721246740301</v>
      </c>
      <c r="H1099" s="1">
        <v>0.212903411963624</v>
      </c>
      <c r="I1099" s="1" t="s">
        <v>421</v>
      </c>
      <c r="J1099" s="1" t="s">
        <v>20</v>
      </c>
      <c r="K1099" s="1">
        <v>5</v>
      </c>
      <c r="L1099" s="1">
        <v>100</v>
      </c>
    </row>
    <row r="1100" spans="1:12" ht="13">
      <c r="A1100" s="1" t="s">
        <v>218</v>
      </c>
      <c r="B1100" s="1" t="b">
        <v>0</v>
      </c>
      <c r="C1100" s="1" t="s">
        <v>315</v>
      </c>
      <c r="D1100" s="1" t="s">
        <v>416</v>
      </c>
      <c r="E1100" s="1" t="s">
        <v>298</v>
      </c>
      <c r="F1100" s="1" t="s">
        <v>198</v>
      </c>
      <c r="G1100" s="1" t="s">
        <v>193</v>
      </c>
      <c r="I1100" s="1" t="s">
        <v>421</v>
      </c>
      <c r="J1100" s="1" t="s">
        <v>20</v>
      </c>
      <c r="K1100" s="1">
        <v>5</v>
      </c>
      <c r="L1100" s="1">
        <v>100</v>
      </c>
    </row>
    <row r="1101" spans="1:12" ht="13">
      <c r="A1101" s="1" t="s">
        <v>219</v>
      </c>
      <c r="B1101" s="1" t="b">
        <v>0</v>
      </c>
      <c r="C1101" s="1" t="s">
        <v>315</v>
      </c>
      <c r="D1101" s="1" t="s">
        <v>416</v>
      </c>
      <c r="E1101" s="1" t="s">
        <v>298</v>
      </c>
      <c r="F1101" s="1" t="s">
        <v>198</v>
      </c>
      <c r="G1101" s="1" t="s">
        <v>193</v>
      </c>
      <c r="I1101" s="1" t="s">
        <v>421</v>
      </c>
      <c r="J1101" s="1" t="s">
        <v>20</v>
      </c>
      <c r="K1101" s="1">
        <v>5</v>
      </c>
      <c r="L1101" s="1">
        <v>100</v>
      </c>
    </row>
    <row r="1102" spans="1:12" ht="13">
      <c r="A1102" s="1" t="s">
        <v>220</v>
      </c>
      <c r="B1102" s="1" t="b">
        <v>0</v>
      </c>
      <c r="C1102" s="1" t="s">
        <v>315</v>
      </c>
      <c r="D1102" s="1" t="s">
        <v>416</v>
      </c>
      <c r="E1102" s="1" t="s">
        <v>298</v>
      </c>
      <c r="F1102" s="1" t="s">
        <v>198</v>
      </c>
      <c r="G1102" s="1" t="s">
        <v>193</v>
      </c>
      <c r="I1102" s="1" t="s">
        <v>421</v>
      </c>
      <c r="J1102" s="1" t="s">
        <v>20</v>
      </c>
      <c r="K1102" s="1">
        <v>5</v>
      </c>
      <c r="L1102" s="1">
        <v>100</v>
      </c>
    </row>
    <row r="1103" spans="1:12" ht="13">
      <c r="A1103" s="1" t="s">
        <v>221</v>
      </c>
      <c r="B1103" s="1" t="b">
        <v>0</v>
      </c>
      <c r="C1103" s="1">
        <v>10</v>
      </c>
      <c r="D1103" s="1" t="s">
        <v>416</v>
      </c>
      <c r="E1103" s="1" t="s">
        <v>298</v>
      </c>
      <c r="F1103" s="1" t="s">
        <v>209</v>
      </c>
      <c r="G1103" s="1">
        <v>32.861602581740598</v>
      </c>
      <c r="H1103" s="1">
        <v>10</v>
      </c>
      <c r="I1103" s="1" t="s">
        <v>421</v>
      </c>
      <c r="J1103" s="1"/>
      <c r="K1103" s="1">
        <v>5</v>
      </c>
      <c r="L1103" s="1">
        <v>100</v>
      </c>
    </row>
    <row r="1104" spans="1:12" ht="13">
      <c r="A1104" s="1" t="s">
        <v>222</v>
      </c>
      <c r="B1104" s="1" t="b">
        <v>0</v>
      </c>
      <c r="C1104" s="1">
        <v>10</v>
      </c>
      <c r="D1104" s="1" t="s">
        <v>416</v>
      </c>
      <c r="E1104" s="1" t="s">
        <v>298</v>
      </c>
      <c r="F1104" s="1" t="s">
        <v>209</v>
      </c>
      <c r="G1104" s="1">
        <v>34.399000274148797</v>
      </c>
      <c r="H1104" s="1">
        <v>10</v>
      </c>
      <c r="I1104" s="1" t="s">
        <v>421</v>
      </c>
      <c r="J1104" s="1"/>
      <c r="K1104" s="1">
        <v>5</v>
      </c>
      <c r="L1104" s="1">
        <v>100</v>
      </c>
    </row>
    <row r="1105" spans="1:12" ht="13">
      <c r="A1105" s="1" t="s">
        <v>223</v>
      </c>
      <c r="B1105" s="1" t="b">
        <v>0</v>
      </c>
      <c r="C1105" s="1">
        <v>10</v>
      </c>
      <c r="D1105" s="1" t="s">
        <v>416</v>
      </c>
      <c r="E1105" s="1" t="s">
        <v>298</v>
      </c>
      <c r="F1105" s="1" t="s">
        <v>209</v>
      </c>
      <c r="G1105" s="1">
        <v>33.836985850667702</v>
      </c>
      <c r="H1105" s="1">
        <v>10</v>
      </c>
      <c r="I1105" s="1" t="s">
        <v>421</v>
      </c>
      <c r="J1105" s="1"/>
      <c r="K1105" s="1">
        <v>5</v>
      </c>
      <c r="L1105" s="1">
        <v>100</v>
      </c>
    </row>
    <row r="1106" spans="1:12" ht="13">
      <c r="A1106" s="1" t="s">
        <v>224</v>
      </c>
      <c r="B1106" s="1" t="b">
        <v>0</v>
      </c>
      <c r="C1106" s="1" t="s">
        <v>316</v>
      </c>
      <c r="D1106" s="1" t="s">
        <v>416</v>
      </c>
      <c r="E1106" s="1" t="s">
        <v>298</v>
      </c>
      <c r="F1106" s="1" t="s">
        <v>198</v>
      </c>
      <c r="G1106" s="1" t="s">
        <v>193</v>
      </c>
      <c r="I1106" s="1" t="s">
        <v>421</v>
      </c>
      <c r="J1106" s="1" t="s">
        <v>20</v>
      </c>
      <c r="K1106" s="1">
        <v>5</v>
      </c>
      <c r="L1106" s="1">
        <v>100</v>
      </c>
    </row>
    <row r="1107" spans="1:12" ht="13">
      <c r="A1107" s="1" t="s">
        <v>225</v>
      </c>
      <c r="B1107" s="1" t="b">
        <v>0</v>
      </c>
      <c r="C1107" s="1" t="s">
        <v>316</v>
      </c>
      <c r="D1107" s="1" t="s">
        <v>416</v>
      </c>
      <c r="E1107" s="1" t="s">
        <v>298</v>
      </c>
      <c r="F1107" s="1" t="s">
        <v>198</v>
      </c>
      <c r="G1107" s="1" t="s">
        <v>193</v>
      </c>
      <c r="I1107" s="1" t="s">
        <v>421</v>
      </c>
      <c r="J1107" s="1" t="s">
        <v>20</v>
      </c>
      <c r="K1107" s="1">
        <v>5</v>
      </c>
      <c r="L1107" s="1">
        <v>100</v>
      </c>
    </row>
    <row r="1108" spans="1:12" ht="13">
      <c r="A1108" s="1" t="s">
        <v>226</v>
      </c>
      <c r="B1108" s="1" t="b">
        <v>0</v>
      </c>
      <c r="C1108" s="1" t="s">
        <v>316</v>
      </c>
      <c r="D1108" s="1" t="s">
        <v>416</v>
      </c>
      <c r="E1108" s="1" t="s">
        <v>298</v>
      </c>
      <c r="F1108" s="1" t="s">
        <v>198</v>
      </c>
      <c r="G1108" s="1" t="s">
        <v>193</v>
      </c>
      <c r="I1108" s="1" t="s">
        <v>421</v>
      </c>
      <c r="J1108" s="1" t="s">
        <v>20</v>
      </c>
      <c r="K1108" s="1">
        <v>5</v>
      </c>
      <c r="L1108" s="1">
        <v>100</v>
      </c>
    </row>
    <row r="1109" spans="1:12" ht="13">
      <c r="A1109" s="1" t="s">
        <v>227</v>
      </c>
      <c r="B1109" s="1" t="b">
        <v>0</v>
      </c>
      <c r="C1109" s="1" t="s">
        <v>317</v>
      </c>
      <c r="D1109" s="1" t="s">
        <v>416</v>
      </c>
      <c r="E1109" s="1" t="s">
        <v>298</v>
      </c>
      <c r="F1109" s="1" t="s">
        <v>198</v>
      </c>
      <c r="G1109" s="1" t="s">
        <v>193</v>
      </c>
      <c r="I1109" s="1" t="s">
        <v>421</v>
      </c>
      <c r="J1109" s="1" t="s">
        <v>20</v>
      </c>
      <c r="K1109" s="1">
        <v>5</v>
      </c>
      <c r="L1109" s="1">
        <v>100</v>
      </c>
    </row>
    <row r="1110" spans="1:12" ht="13">
      <c r="A1110" s="1" t="s">
        <v>228</v>
      </c>
      <c r="B1110" s="1" t="b">
        <v>0</v>
      </c>
      <c r="C1110" s="1" t="s">
        <v>317</v>
      </c>
      <c r="D1110" s="1" t="s">
        <v>416</v>
      </c>
      <c r="E1110" s="1" t="s">
        <v>298</v>
      </c>
      <c r="F1110" s="1" t="s">
        <v>198</v>
      </c>
      <c r="G1110" s="1" t="s">
        <v>193</v>
      </c>
      <c r="I1110" s="1" t="s">
        <v>421</v>
      </c>
      <c r="J1110" s="1" t="s">
        <v>20</v>
      </c>
      <c r="K1110" s="1">
        <v>5</v>
      </c>
      <c r="L1110" s="1">
        <v>100</v>
      </c>
    </row>
    <row r="1111" spans="1:12" ht="13">
      <c r="A1111" s="1" t="s">
        <v>229</v>
      </c>
      <c r="B1111" s="1" t="b">
        <v>0</v>
      </c>
      <c r="C1111" s="1" t="s">
        <v>317</v>
      </c>
      <c r="D1111" s="1" t="s">
        <v>416</v>
      </c>
      <c r="E1111" s="1" t="s">
        <v>298</v>
      </c>
      <c r="F1111" s="1" t="s">
        <v>198</v>
      </c>
      <c r="G1111" s="1" t="s">
        <v>193</v>
      </c>
      <c r="I1111" s="1" t="s">
        <v>421</v>
      </c>
      <c r="J1111" s="1" t="s">
        <v>20</v>
      </c>
      <c r="K1111" s="1">
        <v>5</v>
      </c>
      <c r="L1111" s="1">
        <v>100</v>
      </c>
    </row>
    <row r="1112" spans="1:12" ht="13">
      <c r="A1112" s="1" t="s">
        <v>230</v>
      </c>
      <c r="B1112" s="1" t="b">
        <v>0</v>
      </c>
      <c r="C1112" s="1" t="s">
        <v>318</v>
      </c>
      <c r="D1112" s="1" t="s">
        <v>416</v>
      </c>
      <c r="E1112" s="1" t="s">
        <v>298</v>
      </c>
      <c r="F1112" s="1" t="s">
        <v>198</v>
      </c>
      <c r="G1112" s="1">
        <v>39.292947800871403</v>
      </c>
      <c r="H1112" s="1">
        <v>0.23958763817575399</v>
      </c>
      <c r="I1112" s="1" t="s">
        <v>421</v>
      </c>
      <c r="J1112" s="1" t="s">
        <v>20</v>
      </c>
      <c r="K1112" s="1">
        <v>5</v>
      </c>
      <c r="L1112" s="1">
        <v>100</v>
      </c>
    </row>
    <row r="1113" spans="1:12" ht="13">
      <c r="A1113" s="1" t="s">
        <v>231</v>
      </c>
      <c r="B1113" s="1" t="b">
        <v>0</v>
      </c>
      <c r="C1113" s="1" t="s">
        <v>318</v>
      </c>
      <c r="D1113" s="1" t="s">
        <v>416</v>
      </c>
      <c r="E1113" s="1" t="s">
        <v>298</v>
      </c>
      <c r="F1113" s="1" t="s">
        <v>198</v>
      </c>
      <c r="G1113" s="1">
        <v>37.242579663131202</v>
      </c>
      <c r="H1113" s="1">
        <v>0.94985635927789003</v>
      </c>
      <c r="I1113" s="1" t="s">
        <v>421</v>
      </c>
      <c r="J1113" s="1" t="s">
        <v>20</v>
      </c>
      <c r="K1113" s="1">
        <v>5</v>
      </c>
      <c r="L1113" s="1">
        <v>100</v>
      </c>
    </row>
    <row r="1114" spans="1:12" ht="13">
      <c r="A1114" s="1" t="s">
        <v>232</v>
      </c>
      <c r="B1114" s="1" t="b">
        <v>0</v>
      </c>
      <c r="C1114" s="1" t="s">
        <v>318</v>
      </c>
      <c r="D1114" s="1" t="s">
        <v>416</v>
      </c>
      <c r="E1114" s="1" t="s">
        <v>298</v>
      </c>
      <c r="F1114" s="1" t="s">
        <v>198</v>
      </c>
      <c r="G1114" s="1">
        <v>36.972360105189701</v>
      </c>
      <c r="H1114" s="1">
        <v>1.13892285830022</v>
      </c>
      <c r="I1114" s="1" t="s">
        <v>421</v>
      </c>
      <c r="J1114" s="1" t="s">
        <v>20</v>
      </c>
      <c r="K1114" s="1">
        <v>5</v>
      </c>
      <c r="L1114" s="1">
        <v>100</v>
      </c>
    </row>
    <row r="1115" spans="1:12" ht="13">
      <c r="A1115" s="1" t="s">
        <v>233</v>
      </c>
      <c r="B1115" s="1" t="b">
        <v>0</v>
      </c>
      <c r="C1115" s="11">
        <v>100</v>
      </c>
      <c r="D1115" s="1" t="s">
        <v>416</v>
      </c>
      <c r="E1115" s="1" t="s">
        <v>298</v>
      </c>
      <c r="F1115" s="1" t="s">
        <v>209</v>
      </c>
      <c r="G1115" s="1">
        <v>30.949010983779701</v>
      </c>
      <c r="H1115" s="1">
        <v>100</v>
      </c>
      <c r="I1115" s="1" t="s">
        <v>421</v>
      </c>
      <c r="J1115" s="1"/>
      <c r="K1115" s="1">
        <v>5</v>
      </c>
      <c r="L1115" s="1">
        <v>100</v>
      </c>
    </row>
    <row r="1116" spans="1:12" ht="13">
      <c r="A1116" s="1" t="s">
        <v>234</v>
      </c>
      <c r="B1116" s="1" t="b">
        <v>0</v>
      </c>
      <c r="C1116" s="11">
        <v>100</v>
      </c>
      <c r="D1116" s="1" t="s">
        <v>416</v>
      </c>
      <c r="E1116" s="1" t="s">
        <v>298</v>
      </c>
      <c r="F1116" s="1" t="s">
        <v>209</v>
      </c>
      <c r="G1116" s="1">
        <v>30.051355319472702</v>
      </c>
      <c r="H1116" s="1">
        <v>100</v>
      </c>
      <c r="I1116" s="1" t="s">
        <v>421</v>
      </c>
      <c r="J1116" s="1"/>
      <c r="K1116" s="1">
        <v>5</v>
      </c>
      <c r="L1116" s="1">
        <v>100</v>
      </c>
    </row>
    <row r="1117" spans="1:12" ht="13">
      <c r="A1117" s="1" t="s">
        <v>235</v>
      </c>
      <c r="B1117" s="1" t="b">
        <v>0</v>
      </c>
      <c r="C1117" s="11">
        <v>100</v>
      </c>
      <c r="D1117" s="1" t="s">
        <v>416</v>
      </c>
      <c r="E1117" s="1" t="s">
        <v>298</v>
      </c>
      <c r="F1117" s="1" t="s">
        <v>209</v>
      </c>
      <c r="G1117" s="1">
        <v>30.761692238133001</v>
      </c>
      <c r="H1117" s="1">
        <v>100</v>
      </c>
      <c r="I1117" s="1" t="s">
        <v>421</v>
      </c>
      <c r="J1117" s="1"/>
      <c r="K1117" s="1">
        <v>5</v>
      </c>
      <c r="L1117" s="1">
        <v>100</v>
      </c>
    </row>
    <row r="1118" spans="1:12" ht="13">
      <c r="A1118" s="1" t="s">
        <v>236</v>
      </c>
      <c r="B1118" s="1" t="b">
        <v>0</v>
      </c>
      <c r="C1118" s="1" t="s">
        <v>319</v>
      </c>
      <c r="D1118" s="1" t="s">
        <v>416</v>
      </c>
      <c r="E1118" s="1" t="s">
        <v>298</v>
      </c>
      <c r="F1118" s="1" t="s">
        <v>198</v>
      </c>
      <c r="G1118" s="1" t="s">
        <v>193</v>
      </c>
      <c r="I1118" s="1" t="s">
        <v>421</v>
      </c>
      <c r="J1118" s="1" t="s">
        <v>20</v>
      </c>
      <c r="K1118" s="1">
        <v>5</v>
      </c>
      <c r="L1118" s="1">
        <v>100</v>
      </c>
    </row>
    <row r="1119" spans="1:12" ht="13">
      <c r="A1119" s="1" t="s">
        <v>237</v>
      </c>
      <c r="B1119" s="1" t="b">
        <v>0</v>
      </c>
      <c r="C1119" s="1" t="s">
        <v>319</v>
      </c>
      <c r="D1119" s="1" t="s">
        <v>416</v>
      </c>
      <c r="E1119" s="1" t="s">
        <v>298</v>
      </c>
      <c r="F1119" s="1" t="s">
        <v>198</v>
      </c>
      <c r="G1119" s="1" t="s">
        <v>193</v>
      </c>
      <c r="I1119" s="1" t="s">
        <v>421</v>
      </c>
      <c r="J1119" s="1" t="s">
        <v>20</v>
      </c>
      <c r="K1119" s="1">
        <v>5</v>
      </c>
      <c r="L1119" s="1">
        <v>100</v>
      </c>
    </row>
    <row r="1120" spans="1:12" ht="13">
      <c r="A1120" s="1" t="s">
        <v>238</v>
      </c>
      <c r="B1120" s="1" t="b">
        <v>0</v>
      </c>
      <c r="C1120" s="1" t="s">
        <v>319</v>
      </c>
      <c r="D1120" s="1" t="s">
        <v>416</v>
      </c>
      <c r="E1120" s="1" t="s">
        <v>298</v>
      </c>
      <c r="F1120" s="1" t="s">
        <v>198</v>
      </c>
      <c r="G1120" s="1" t="s">
        <v>193</v>
      </c>
      <c r="I1120" s="1" t="s">
        <v>421</v>
      </c>
      <c r="J1120" s="1" t="s">
        <v>20</v>
      </c>
      <c r="K1120" s="1">
        <v>5</v>
      </c>
      <c r="L1120" s="1">
        <v>100</v>
      </c>
    </row>
    <row r="1121" spans="1:12" ht="13">
      <c r="A1121" s="1" t="s">
        <v>239</v>
      </c>
      <c r="B1121" s="1" t="b">
        <v>0</v>
      </c>
      <c r="C1121" s="1" t="s">
        <v>320</v>
      </c>
      <c r="D1121" s="1" t="s">
        <v>416</v>
      </c>
      <c r="E1121" s="1" t="s">
        <v>298</v>
      </c>
      <c r="F1121" s="1" t="s">
        <v>198</v>
      </c>
      <c r="G1121" s="1" t="s">
        <v>193</v>
      </c>
      <c r="I1121" s="1" t="s">
        <v>421</v>
      </c>
      <c r="J1121" s="1" t="s">
        <v>20</v>
      </c>
      <c r="K1121" s="1">
        <v>5</v>
      </c>
      <c r="L1121" s="1">
        <v>100</v>
      </c>
    </row>
    <row r="1122" spans="1:12" ht="13">
      <c r="A1122" s="1" t="s">
        <v>240</v>
      </c>
      <c r="B1122" s="1" t="b">
        <v>0</v>
      </c>
      <c r="C1122" s="1" t="s">
        <v>320</v>
      </c>
      <c r="D1122" s="1" t="s">
        <v>416</v>
      </c>
      <c r="E1122" s="1" t="s">
        <v>298</v>
      </c>
      <c r="F1122" s="1" t="s">
        <v>198</v>
      </c>
      <c r="G1122" s="1" t="s">
        <v>193</v>
      </c>
      <c r="I1122" s="1" t="s">
        <v>421</v>
      </c>
      <c r="J1122" s="1" t="s">
        <v>20</v>
      </c>
      <c r="K1122" s="1">
        <v>5</v>
      </c>
      <c r="L1122" s="1">
        <v>100</v>
      </c>
    </row>
    <row r="1123" spans="1:12" ht="13">
      <c r="A1123" s="1" t="s">
        <v>241</v>
      </c>
      <c r="B1123" s="1" t="b">
        <v>0</v>
      </c>
      <c r="C1123" s="1" t="s">
        <v>320</v>
      </c>
      <c r="D1123" s="1" t="s">
        <v>416</v>
      </c>
      <c r="E1123" s="1" t="s">
        <v>298</v>
      </c>
      <c r="F1123" s="1" t="s">
        <v>198</v>
      </c>
      <c r="G1123" s="1" t="s">
        <v>193</v>
      </c>
      <c r="I1123" s="1" t="s">
        <v>421</v>
      </c>
      <c r="J1123" s="1" t="s">
        <v>20</v>
      </c>
      <c r="K1123" s="1">
        <v>5</v>
      </c>
      <c r="L1123" s="1">
        <v>100</v>
      </c>
    </row>
    <row r="1124" spans="1:12" ht="13">
      <c r="A1124" s="1" t="s">
        <v>242</v>
      </c>
      <c r="B1124" s="1" t="b">
        <v>0</v>
      </c>
      <c r="C1124" s="1" t="s">
        <v>321</v>
      </c>
      <c r="D1124" s="1" t="s">
        <v>416</v>
      </c>
      <c r="E1124" s="1" t="s">
        <v>298</v>
      </c>
      <c r="F1124" s="1" t="s">
        <v>198</v>
      </c>
      <c r="G1124" s="1" t="s">
        <v>193</v>
      </c>
      <c r="I1124" s="1" t="s">
        <v>421</v>
      </c>
      <c r="J1124" s="1" t="s">
        <v>20</v>
      </c>
      <c r="K1124" s="1">
        <v>5</v>
      </c>
      <c r="L1124" s="1">
        <v>100</v>
      </c>
    </row>
    <row r="1125" spans="1:12" ht="13">
      <c r="A1125" s="1" t="s">
        <v>243</v>
      </c>
      <c r="B1125" s="1" t="b">
        <v>0</v>
      </c>
      <c r="C1125" s="1" t="s">
        <v>321</v>
      </c>
      <c r="D1125" s="1" t="s">
        <v>416</v>
      </c>
      <c r="E1125" s="1" t="s">
        <v>298</v>
      </c>
      <c r="F1125" s="1" t="s">
        <v>198</v>
      </c>
      <c r="G1125" s="1" t="s">
        <v>193</v>
      </c>
      <c r="I1125" s="1" t="s">
        <v>421</v>
      </c>
      <c r="J1125" s="1" t="s">
        <v>20</v>
      </c>
      <c r="K1125" s="1">
        <v>5</v>
      </c>
      <c r="L1125" s="1">
        <v>100</v>
      </c>
    </row>
    <row r="1126" spans="1:12" ht="13">
      <c r="A1126" s="1" t="s">
        <v>244</v>
      </c>
      <c r="B1126" s="1" t="b">
        <v>0</v>
      </c>
      <c r="C1126" s="1" t="s">
        <v>321</v>
      </c>
      <c r="D1126" s="1" t="s">
        <v>416</v>
      </c>
      <c r="E1126" s="1" t="s">
        <v>298</v>
      </c>
      <c r="F1126" s="1" t="s">
        <v>198</v>
      </c>
      <c r="G1126" s="1" t="s">
        <v>193</v>
      </c>
      <c r="I1126" s="1" t="s">
        <v>421</v>
      </c>
      <c r="J1126" s="1" t="s">
        <v>20</v>
      </c>
      <c r="K1126" s="1">
        <v>5</v>
      </c>
      <c r="L1126" s="1">
        <v>100</v>
      </c>
    </row>
    <row r="1127" spans="1:12" ht="13">
      <c r="A1127" s="1" t="s">
        <v>245</v>
      </c>
      <c r="B1127" s="1" t="b">
        <v>0</v>
      </c>
      <c r="C1127" s="11">
        <v>1000</v>
      </c>
      <c r="D1127" s="1" t="s">
        <v>416</v>
      </c>
      <c r="E1127" s="1" t="s">
        <v>298</v>
      </c>
      <c r="F1127" s="1" t="s">
        <v>209</v>
      </c>
      <c r="G1127" s="1">
        <v>26.843663868207599</v>
      </c>
      <c r="H1127" s="1">
        <v>1000</v>
      </c>
      <c r="I1127" s="1" t="s">
        <v>421</v>
      </c>
      <c r="J1127" s="1"/>
      <c r="K1127" s="1">
        <v>5</v>
      </c>
      <c r="L1127" s="1">
        <v>100</v>
      </c>
    </row>
    <row r="1128" spans="1:12" ht="13">
      <c r="A1128" s="1" t="s">
        <v>246</v>
      </c>
      <c r="B1128" s="1" t="b">
        <v>0</v>
      </c>
      <c r="C1128" s="11">
        <v>1000</v>
      </c>
      <c r="D1128" s="1" t="s">
        <v>416</v>
      </c>
      <c r="E1128" s="1" t="s">
        <v>298</v>
      </c>
      <c r="F1128" s="1" t="s">
        <v>209</v>
      </c>
      <c r="G1128" s="1">
        <v>26.779608633975201</v>
      </c>
      <c r="H1128" s="1">
        <v>1000</v>
      </c>
      <c r="I1128" s="1" t="s">
        <v>421</v>
      </c>
      <c r="J1128" s="1"/>
      <c r="K1128" s="1">
        <v>5</v>
      </c>
      <c r="L1128" s="1">
        <v>100</v>
      </c>
    </row>
    <row r="1129" spans="1:12" ht="13">
      <c r="A1129" s="1" t="s">
        <v>247</v>
      </c>
      <c r="B1129" s="1" t="b">
        <v>0</v>
      </c>
      <c r="C1129" s="11">
        <v>1000</v>
      </c>
      <c r="D1129" s="1" t="s">
        <v>416</v>
      </c>
      <c r="E1129" s="1" t="s">
        <v>298</v>
      </c>
      <c r="F1129" s="1" t="s">
        <v>209</v>
      </c>
      <c r="G1129" s="1">
        <v>26.904826364318399</v>
      </c>
      <c r="H1129" s="1">
        <v>1000</v>
      </c>
      <c r="I1129" s="1" t="s">
        <v>421</v>
      </c>
      <c r="J1129" s="1"/>
      <c r="K1129" s="1">
        <v>5</v>
      </c>
      <c r="L1129" s="1">
        <v>100</v>
      </c>
    </row>
    <row r="1130" spans="1:12" ht="13">
      <c r="A1130" s="1" t="s">
        <v>248</v>
      </c>
      <c r="B1130" s="1" t="b">
        <v>0</v>
      </c>
      <c r="C1130" s="1" t="s">
        <v>322</v>
      </c>
      <c r="D1130" s="1" t="s">
        <v>416</v>
      </c>
      <c r="E1130" s="1" t="s">
        <v>298</v>
      </c>
      <c r="F1130" s="1" t="s">
        <v>198</v>
      </c>
      <c r="G1130" s="1" t="s">
        <v>193</v>
      </c>
      <c r="I1130" s="1" t="s">
        <v>421</v>
      </c>
      <c r="J1130" s="1" t="s">
        <v>20</v>
      </c>
      <c r="K1130" s="1">
        <v>5</v>
      </c>
      <c r="L1130" s="1">
        <v>100</v>
      </c>
    </row>
    <row r="1131" spans="1:12" ht="13">
      <c r="A1131" s="1" t="s">
        <v>249</v>
      </c>
      <c r="B1131" s="1" t="b">
        <v>0</v>
      </c>
      <c r="C1131" s="1" t="s">
        <v>322</v>
      </c>
      <c r="D1131" s="1" t="s">
        <v>416</v>
      </c>
      <c r="E1131" s="1" t="s">
        <v>298</v>
      </c>
      <c r="F1131" s="1" t="s">
        <v>198</v>
      </c>
      <c r="G1131" s="1" t="s">
        <v>193</v>
      </c>
      <c r="I1131" s="1" t="s">
        <v>421</v>
      </c>
      <c r="J1131" s="1" t="s">
        <v>20</v>
      </c>
      <c r="K1131" s="1">
        <v>5</v>
      </c>
      <c r="L1131" s="1">
        <v>100</v>
      </c>
    </row>
    <row r="1132" spans="1:12" ht="13">
      <c r="A1132" s="1" t="s">
        <v>250</v>
      </c>
      <c r="B1132" s="1" t="b">
        <v>0</v>
      </c>
      <c r="C1132" s="1" t="s">
        <v>322</v>
      </c>
      <c r="D1132" s="1" t="s">
        <v>416</v>
      </c>
      <c r="E1132" s="1" t="s">
        <v>298</v>
      </c>
      <c r="F1132" s="1" t="s">
        <v>198</v>
      </c>
      <c r="G1132" s="1">
        <v>37.796460643189299</v>
      </c>
      <c r="H1132" s="1">
        <v>0.65473194397463097</v>
      </c>
      <c r="I1132" s="1" t="s">
        <v>421</v>
      </c>
      <c r="J1132" s="1" t="s">
        <v>20</v>
      </c>
      <c r="K1132" s="1">
        <v>5</v>
      </c>
      <c r="L1132" s="1">
        <v>100</v>
      </c>
    </row>
    <row r="1133" spans="1:12" ht="13">
      <c r="A1133" s="1" t="s">
        <v>251</v>
      </c>
      <c r="B1133" s="1" t="b">
        <v>0</v>
      </c>
      <c r="C1133" s="1" t="s">
        <v>323</v>
      </c>
      <c r="D1133" s="1" t="s">
        <v>416</v>
      </c>
      <c r="E1133" s="1" t="s">
        <v>298</v>
      </c>
      <c r="F1133" s="1" t="s">
        <v>198</v>
      </c>
      <c r="G1133" s="1" t="s">
        <v>193</v>
      </c>
      <c r="I1133" s="1" t="s">
        <v>421</v>
      </c>
      <c r="J1133" s="1" t="s">
        <v>20</v>
      </c>
      <c r="K1133" s="1">
        <v>5</v>
      </c>
      <c r="L1133" s="1">
        <v>100</v>
      </c>
    </row>
    <row r="1134" spans="1:12" ht="13">
      <c r="A1134" s="1" t="s">
        <v>252</v>
      </c>
      <c r="B1134" s="1" t="b">
        <v>0</v>
      </c>
      <c r="C1134" s="1" t="s">
        <v>323</v>
      </c>
      <c r="D1134" s="1" t="s">
        <v>416</v>
      </c>
      <c r="E1134" s="1" t="s">
        <v>298</v>
      </c>
      <c r="F1134" s="1" t="s">
        <v>198</v>
      </c>
      <c r="G1134" s="1" t="s">
        <v>193</v>
      </c>
      <c r="I1134" s="1" t="s">
        <v>421</v>
      </c>
      <c r="J1134" s="1" t="s">
        <v>20</v>
      </c>
      <c r="K1134" s="1">
        <v>5</v>
      </c>
      <c r="L1134" s="1">
        <v>100</v>
      </c>
    </row>
    <row r="1135" spans="1:12" ht="13">
      <c r="A1135" s="1" t="s">
        <v>253</v>
      </c>
      <c r="B1135" s="1" t="b">
        <v>0</v>
      </c>
      <c r="C1135" s="1" t="s">
        <v>323</v>
      </c>
      <c r="D1135" s="1" t="s">
        <v>416</v>
      </c>
      <c r="E1135" s="1" t="s">
        <v>298</v>
      </c>
      <c r="F1135" s="1" t="s">
        <v>198</v>
      </c>
      <c r="G1135" s="1" t="s">
        <v>193</v>
      </c>
      <c r="I1135" s="1" t="s">
        <v>421</v>
      </c>
      <c r="J1135" s="1" t="s">
        <v>20</v>
      </c>
      <c r="K1135" s="1">
        <v>5</v>
      </c>
      <c r="L1135" s="1">
        <v>100</v>
      </c>
    </row>
    <row r="1136" spans="1:12" ht="13">
      <c r="A1136" s="1" t="s">
        <v>254</v>
      </c>
      <c r="B1136" s="1" t="b">
        <v>0</v>
      </c>
      <c r="C1136" s="1" t="s">
        <v>324</v>
      </c>
      <c r="D1136" s="1" t="s">
        <v>416</v>
      </c>
      <c r="E1136" s="1" t="s">
        <v>298</v>
      </c>
      <c r="F1136" s="1" t="s">
        <v>198</v>
      </c>
      <c r="G1136" s="1" t="s">
        <v>193</v>
      </c>
      <c r="I1136" s="1" t="s">
        <v>421</v>
      </c>
      <c r="J1136" s="1" t="s">
        <v>20</v>
      </c>
      <c r="K1136" s="1">
        <v>5</v>
      </c>
      <c r="L1136" s="1">
        <v>100</v>
      </c>
    </row>
    <row r="1137" spans="1:12" ht="13">
      <c r="A1137" s="1" t="s">
        <v>255</v>
      </c>
      <c r="B1137" s="1" t="b">
        <v>0</v>
      </c>
      <c r="C1137" s="1" t="s">
        <v>324</v>
      </c>
      <c r="D1137" s="1" t="s">
        <v>416</v>
      </c>
      <c r="E1137" s="1" t="s">
        <v>298</v>
      </c>
      <c r="F1137" s="1" t="s">
        <v>198</v>
      </c>
      <c r="G1137" s="1" t="s">
        <v>193</v>
      </c>
      <c r="I1137" s="1" t="s">
        <v>421</v>
      </c>
      <c r="J1137" s="1" t="s">
        <v>20</v>
      </c>
      <c r="K1137" s="1">
        <v>5</v>
      </c>
      <c r="L1137" s="1">
        <v>100</v>
      </c>
    </row>
    <row r="1138" spans="1:12" ht="13">
      <c r="A1138" s="1" t="s">
        <v>256</v>
      </c>
      <c r="B1138" s="1" t="b">
        <v>0</v>
      </c>
      <c r="C1138" s="1" t="s">
        <v>324</v>
      </c>
      <c r="D1138" s="1" t="s">
        <v>416</v>
      </c>
      <c r="E1138" s="1" t="s">
        <v>298</v>
      </c>
      <c r="F1138" s="1" t="s">
        <v>198</v>
      </c>
      <c r="G1138" s="1" t="s">
        <v>193</v>
      </c>
      <c r="I1138" s="1" t="s">
        <v>421</v>
      </c>
      <c r="J1138" s="1" t="s">
        <v>20</v>
      </c>
      <c r="K1138" s="1">
        <v>5</v>
      </c>
      <c r="L1138" s="1">
        <v>100</v>
      </c>
    </row>
    <row r="1139" spans="1:12" ht="13">
      <c r="A1139" s="1" t="s">
        <v>257</v>
      </c>
      <c r="B1139" s="1" t="b">
        <v>0</v>
      </c>
      <c r="C1139" s="11">
        <v>10000</v>
      </c>
      <c r="D1139" s="1" t="s">
        <v>416</v>
      </c>
      <c r="E1139" s="1" t="s">
        <v>298</v>
      </c>
      <c r="F1139" s="1" t="s">
        <v>209</v>
      </c>
      <c r="G1139" s="1">
        <v>23.377692207989998</v>
      </c>
      <c r="H1139" s="1">
        <v>10000</v>
      </c>
      <c r="I1139" s="1" t="s">
        <v>421</v>
      </c>
      <c r="J1139" s="1"/>
      <c r="K1139" s="1">
        <v>5</v>
      </c>
      <c r="L1139" s="1">
        <v>100</v>
      </c>
    </row>
    <row r="1140" spans="1:12" ht="13">
      <c r="A1140" s="1" t="s">
        <v>258</v>
      </c>
      <c r="B1140" s="1" t="b">
        <v>0</v>
      </c>
      <c r="C1140" s="11">
        <v>10000</v>
      </c>
      <c r="D1140" s="1" t="s">
        <v>416</v>
      </c>
      <c r="E1140" s="1" t="s">
        <v>298</v>
      </c>
      <c r="F1140" s="1" t="s">
        <v>209</v>
      </c>
      <c r="G1140" s="1">
        <v>23.884820547509499</v>
      </c>
      <c r="H1140" s="1">
        <v>10000</v>
      </c>
      <c r="I1140" s="1" t="s">
        <v>421</v>
      </c>
      <c r="J1140" s="1"/>
      <c r="K1140" s="1">
        <v>5</v>
      </c>
      <c r="L1140" s="1">
        <v>100</v>
      </c>
    </row>
    <row r="1141" spans="1:12" ht="13">
      <c r="A1141" s="1" t="s">
        <v>259</v>
      </c>
      <c r="B1141" s="1" t="b">
        <v>0</v>
      </c>
      <c r="C1141" s="11">
        <v>10000</v>
      </c>
      <c r="D1141" s="1" t="s">
        <v>416</v>
      </c>
      <c r="E1141" s="1" t="s">
        <v>298</v>
      </c>
      <c r="F1141" s="1" t="s">
        <v>209</v>
      </c>
      <c r="G1141" s="1">
        <v>23.522842547755999</v>
      </c>
      <c r="H1141" s="1">
        <v>10000</v>
      </c>
      <c r="I1141" s="1" t="s">
        <v>421</v>
      </c>
      <c r="J1141" s="1"/>
      <c r="K1141" s="1">
        <v>5</v>
      </c>
      <c r="L1141" s="1">
        <v>100</v>
      </c>
    </row>
    <row r="1142" spans="1:12" ht="13">
      <c r="A1142" s="1" t="s">
        <v>260</v>
      </c>
      <c r="B1142" s="1" t="b">
        <v>0</v>
      </c>
      <c r="C1142" s="1" t="s">
        <v>325</v>
      </c>
      <c r="D1142" s="1" t="s">
        <v>416</v>
      </c>
      <c r="E1142" s="1" t="s">
        <v>298</v>
      </c>
      <c r="F1142" s="1" t="s">
        <v>198</v>
      </c>
      <c r="G1142" s="1" t="s">
        <v>193</v>
      </c>
      <c r="I1142" s="1" t="s">
        <v>421</v>
      </c>
      <c r="J1142" s="1" t="s">
        <v>20</v>
      </c>
      <c r="K1142" s="1">
        <v>5</v>
      </c>
      <c r="L1142" s="1">
        <v>100</v>
      </c>
    </row>
    <row r="1143" spans="1:12" ht="13">
      <c r="A1143" s="1" t="s">
        <v>261</v>
      </c>
      <c r="B1143" s="1" t="b">
        <v>0</v>
      </c>
      <c r="C1143" s="1" t="s">
        <v>325</v>
      </c>
      <c r="D1143" s="1" t="s">
        <v>416</v>
      </c>
      <c r="E1143" s="1" t="s">
        <v>298</v>
      </c>
      <c r="F1143" s="1" t="s">
        <v>198</v>
      </c>
      <c r="G1143" s="1" t="s">
        <v>193</v>
      </c>
      <c r="I1143" s="1" t="s">
        <v>421</v>
      </c>
      <c r="J1143" s="1" t="s">
        <v>20</v>
      </c>
      <c r="K1143" s="1">
        <v>5</v>
      </c>
      <c r="L1143" s="1">
        <v>100</v>
      </c>
    </row>
    <row r="1144" spans="1:12" ht="13">
      <c r="A1144" s="1" t="s">
        <v>262</v>
      </c>
      <c r="B1144" s="1" t="b">
        <v>0</v>
      </c>
      <c r="C1144" s="1" t="s">
        <v>325</v>
      </c>
      <c r="D1144" s="1" t="s">
        <v>416</v>
      </c>
      <c r="E1144" s="1" t="s">
        <v>298</v>
      </c>
      <c r="F1144" s="1" t="s">
        <v>198</v>
      </c>
      <c r="G1144" s="1" t="s">
        <v>193</v>
      </c>
      <c r="I1144" s="1" t="s">
        <v>421</v>
      </c>
      <c r="J1144" s="1" t="s">
        <v>20</v>
      </c>
      <c r="K1144" s="1">
        <v>5</v>
      </c>
      <c r="L1144" s="1">
        <v>100</v>
      </c>
    </row>
    <row r="1145" spans="1:12" ht="13">
      <c r="A1145" s="1" t="s">
        <v>263</v>
      </c>
      <c r="B1145" s="1" t="b">
        <v>0</v>
      </c>
      <c r="C1145" s="1" t="s">
        <v>326</v>
      </c>
      <c r="D1145" s="1" t="s">
        <v>416</v>
      </c>
      <c r="E1145" s="1" t="s">
        <v>298</v>
      </c>
      <c r="F1145" s="1" t="s">
        <v>198</v>
      </c>
      <c r="G1145" s="1">
        <v>37.126632247316003</v>
      </c>
      <c r="H1145" s="1">
        <v>1.0267991853341201</v>
      </c>
      <c r="I1145" s="1" t="s">
        <v>421</v>
      </c>
      <c r="J1145" s="1" t="s">
        <v>20</v>
      </c>
      <c r="K1145" s="1">
        <v>5</v>
      </c>
      <c r="L1145" s="1">
        <v>100</v>
      </c>
    </row>
    <row r="1146" spans="1:12" ht="13">
      <c r="A1146" s="1" t="s">
        <v>264</v>
      </c>
      <c r="B1146" s="1" t="b">
        <v>0</v>
      </c>
      <c r="C1146" s="1" t="s">
        <v>326</v>
      </c>
      <c r="D1146" s="1" t="s">
        <v>416</v>
      </c>
      <c r="E1146" s="1" t="s">
        <v>298</v>
      </c>
      <c r="F1146" s="1" t="s">
        <v>198</v>
      </c>
      <c r="G1146" s="1">
        <v>39.317791454839401</v>
      </c>
      <c r="H1146" s="1">
        <v>0.23562224355558201</v>
      </c>
      <c r="I1146" s="1" t="s">
        <v>421</v>
      </c>
      <c r="J1146" s="1" t="s">
        <v>20</v>
      </c>
      <c r="K1146" s="1">
        <v>5</v>
      </c>
      <c r="L1146" s="1">
        <v>100</v>
      </c>
    </row>
    <row r="1147" spans="1:12" ht="13">
      <c r="A1147" s="1" t="s">
        <v>265</v>
      </c>
      <c r="B1147" s="1" t="b">
        <v>0</v>
      </c>
      <c r="C1147" s="1" t="s">
        <v>326</v>
      </c>
      <c r="D1147" s="1" t="s">
        <v>416</v>
      </c>
      <c r="E1147" s="1" t="s">
        <v>298</v>
      </c>
      <c r="F1147" s="1" t="s">
        <v>198</v>
      </c>
      <c r="G1147" s="1">
        <v>37.965524823908801</v>
      </c>
      <c r="H1147" s="1">
        <v>0.584438973271318</v>
      </c>
      <c r="I1147" s="1" t="s">
        <v>421</v>
      </c>
      <c r="J1147" s="1" t="s">
        <v>20</v>
      </c>
      <c r="K1147" s="1">
        <v>5</v>
      </c>
      <c r="L1147" s="1">
        <v>100</v>
      </c>
    </row>
    <row r="1148" spans="1:12" ht="13">
      <c r="A1148" s="1" t="s">
        <v>266</v>
      </c>
      <c r="B1148" s="1" t="b">
        <v>0</v>
      </c>
      <c r="C1148" s="1" t="s">
        <v>327</v>
      </c>
      <c r="D1148" s="1" t="s">
        <v>416</v>
      </c>
      <c r="E1148" s="1" t="s">
        <v>298</v>
      </c>
      <c r="F1148" s="1" t="s">
        <v>198</v>
      </c>
      <c r="G1148" s="1" t="s">
        <v>193</v>
      </c>
      <c r="I1148" s="1" t="s">
        <v>421</v>
      </c>
      <c r="J1148" s="1" t="s">
        <v>20</v>
      </c>
      <c r="K1148" s="1">
        <v>5</v>
      </c>
      <c r="L1148" s="1">
        <v>100</v>
      </c>
    </row>
    <row r="1149" spans="1:12" ht="13">
      <c r="A1149" s="1" t="s">
        <v>267</v>
      </c>
      <c r="B1149" s="1" t="b">
        <v>0</v>
      </c>
      <c r="C1149" s="1" t="s">
        <v>327</v>
      </c>
      <c r="D1149" s="1" t="s">
        <v>416</v>
      </c>
      <c r="E1149" s="1" t="s">
        <v>298</v>
      </c>
      <c r="F1149" s="1" t="s">
        <v>198</v>
      </c>
      <c r="G1149" s="1" t="s">
        <v>193</v>
      </c>
      <c r="I1149" s="1" t="s">
        <v>421</v>
      </c>
      <c r="J1149" s="1" t="s">
        <v>20</v>
      </c>
      <c r="K1149" s="1">
        <v>5</v>
      </c>
      <c r="L1149" s="1">
        <v>100</v>
      </c>
    </row>
    <row r="1150" spans="1:12" ht="13">
      <c r="A1150" s="1" t="s">
        <v>268</v>
      </c>
      <c r="B1150" s="1" t="b">
        <v>0</v>
      </c>
      <c r="C1150" s="1" t="s">
        <v>327</v>
      </c>
      <c r="D1150" s="1" t="s">
        <v>416</v>
      </c>
      <c r="E1150" s="1" t="s">
        <v>298</v>
      </c>
      <c r="F1150" s="1" t="s">
        <v>198</v>
      </c>
      <c r="G1150" s="1" t="s">
        <v>193</v>
      </c>
      <c r="I1150" s="1" t="s">
        <v>421</v>
      </c>
      <c r="J1150" s="1" t="s">
        <v>20</v>
      </c>
      <c r="K1150" s="1">
        <v>5</v>
      </c>
      <c r="L1150" s="1">
        <v>100</v>
      </c>
    </row>
    <row r="1151" spans="1:12" ht="13">
      <c r="A1151" s="1" t="s">
        <v>269</v>
      </c>
      <c r="B1151" s="1" t="b">
        <v>0</v>
      </c>
      <c r="C1151" s="11">
        <v>100000</v>
      </c>
      <c r="D1151" s="1" t="s">
        <v>416</v>
      </c>
      <c r="E1151" s="1" t="s">
        <v>298</v>
      </c>
      <c r="F1151" s="1" t="s">
        <v>209</v>
      </c>
      <c r="G1151" s="1">
        <v>19.800047939403001</v>
      </c>
      <c r="H1151" s="1">
        <v>100000</v>
      </c>
      <c r="I1151" s="1" t="s">
        <v>421</v>
      </c>
      <c r="J1151" s="1"/>
      <c r="K1151" s="1">
        <v>5</v>
      </c>
      <c r="L1151" s="1">
        <v>100</v>
      </c>
    </row>
    <row r="1152" spans="1:12" ht="13">
      <c r="A1152" s="1" t="s">
        <v>270</v>
      </c>
      <c r="B1152" s="1" t="b">
        <v>0</v>
      </c>
      <c r="C1152" s="11">
        <v>100000</v>
      </c>
      <c r="D1152" s="1" t="s">
        <v>416</v>
      </c>
      <c r="E1152" s="1" t="s">
        <v>298</v>
      </c>
      <c r="F1152" s="1" t="s">
        <v>209</v>
      </c>
      <c r="G1152" s="1">
        <v>20.115713042936001</v>
      </c>
      <c r="H1152" s="1">
        <v>100000</v>
      </c>
      <c r="I1152" s="1" t="s">
        <v>421</v>
      </c>
      <c r="J1152" s="1"/>
      <c r="K1152" s="1">
        <v>5</v>
      </c>
      <c r="L1152" s="1">
        <v>100</v>
      </c>
    </row>
    <row r="1153" spans="1:12" ht="13">
      <c r="A1153" s="1" t="s">
        <v>271</v>
      </c>
      <c r="B1153" s="1" t="b">
        <v>0</v>
      </c>
      <c r="C1153" s="11">
        <v>100000</v>
      </c>
      <c r="D1153" s="1" t="s">
        <v>416</v>
      </c>
      <c r="E1153" s="1" t="s">
        <v>298</v>
      </c>
      <c r="F1153" s="1" t="s">
        <v>209</v>
      </c>
      <c r="G1153" s="1">
        <v>19.670604179980199</v>
      </c>
      <c r="H1153" s="1">
        <v>100000</v>
      </c>
      <c r="I1153" s="1" t="s">
        <v>421</v>
      </c>
      <c r="J1153" s="1"/>
      <c r="K1153" s="1">
        <v>5</v>
      </c>
      <c r="L1153" s="1">
        <v>100</v>
      </c>
    </row>
    <row r="1154" spans="1:12" ht="13">
      <c r="A1154" s="1" t="s">
        <v>272</v>
      </c>
      <c r="B1154" s="1" t="b">
        <v>0</v>
      </c>
      <c r="C1154" s="1" t="s">
        <v>328</v>
      </c>
      <c r="D1154" s="1" t="s">
        <v>416</v>
      </c>
      <c r="E1154" s="1" t="s">
        <v>298</v>
      </c>
      <c r="F1154" s="1" t="s">
        <v>198</v>
      </c>
      <c r="G1154" s="1" t="s">
        <v>193</v>
      </c>
      <c r="I1154" s="1" t="s">
        <v>421</v>
      </c>
      <c r="J1154" s="1" t="s">
        <v>20</v>
      </c>
      <c r="K1154" s="1">
        <v>5</v>
      </c>
      <c r="L1154" s="1">
        <v>100</v>
      </c>
    </row>
    <row r="1155" spans="1:12" ht="13">
      <c r="A1155" s="1" t="s">
        <v>273</v>
      </c>
      <c r="B1155" s="1" t="b">
        <v>0</v>
      </c>
      <c r="C1155" s="1" t="s">
        <v>328</v>
      </c>
      <c r="D1155" s="1" t="s">
        <v>416</v>
      </c>
      <c r="E1155" s="1" t="s">
        <v>298</v>
      </c>
      <c r="F1155" s="1" t="s">
        <v>198</v>
      </c>
      <c r="G1155" s="1" t="s">
        <v>193</v>
      </c>
      <c r="I1155" s="1" t="s">
        <v>421</v>
      </c>
      <c r="J1155" s="1" t="s">
        <v>20</v>
      </c>
      <c r="K1155" s="1">
        <v>5</v>
      </c>
      <c r="L1155" s="1">
        <v>100</v>
      </c>
    </row>
    <row r="1156" spans="1:12" ht="13">
      <c r="A1156" s="1" t="s">
        <v>274</v>
      </c>
      <c r="B1156" s="1" t="b">
        <v>0</v>
      </c>
      <c r="C1156" s="1" t="s">
        <v>328</v>
      </c>
      <c r="D1156" s="1" t="s">
        <v>416</v>
      </c>
      <c r="E1156" s="1" t="s">
        <v>298</v>
      </c>
      <c r="F1156" s="1" t="s">
        <v>198</v>
      </c>
      <c r="G1156" s="1">
        <v>39.885213016872299</v>
      </c>
      <c r="H1156" s="1">
        <v>0.16094275341556799</v>
      </c>
      <c r="I1156" s="1" t="s">
        <v>421</v>
      </c>
      <c r="J1156" s="1" t="s">
        <v>20</v>
      </c>
      <c r="K1156" s="1">
        <v>5</v>
      </c>
      <c r="L1156" s="1">
        <v>100</v>
      </c>
    </row>
    <row r="1157" spans="1:12" ht="13">
      <c r="A1157" s="1" t="s">
        <v>275</v>
      </c>
      <c r="B1157" s="1" t="b">
        <v>0</v>
      </c>
      <c r="C1157" s="1" t="s">
        <v>329</v>
      </c>
      <c r="D1157" s="1" t="s">
        <v>416</v>
      </c>
      <c r="E1157" s="1" t="s">
        <v>298</v>
      </c>
      <c r="F1157" s="1" t="s">
        <v>198</v>
      </c>
      <c r="G1157" s="1" t="s">
        <v>193</v>
      </c>
      <c r="I1157" s="1" t="s">
        <v>421</v>
      </c>
      <c r="J1157" s="1" t="s">
        <v>20</v>
      </c>
      <c r="K1157" s="1">
        <v>5</v>
      </c>
      <c r="L1157" s="1">
        <v>100</v>
      </c>
    </row>
    <row r="1158" spans="1:12" ht="13">
      <c r="A1158" s="1" t="s">
        <v>277</v>
      </c>
      <c r="B1158" s="1" t="b">
        <v>0</v>
      </c>
      <c r="C1158" s="1" t="s">
        <v>329</v>
      </c>
      <c r="D1158" s="1" t="s">
        <v>416</v>
      </c>
      <c r="E1158" s="1" t="s">
        <v>298</v>
      </c>
      <c r="F1158" s="1" t="s">
        <v>198</v>
      </c>
      <c r="G1158" s="1" t="s">
        <v>193</v>
      </c>
      <c r="I1158" s="1" t="s">
        <v>421</v>
      </c>
      <c r="J1158" s="1" t="s">
        <v>20</v>
      </c>
      <c r="K1158" s="1">
        <v>5</v>
      </c>
      <c r="L1158" s="1">
        <v>100</v>
      </c>
    </row>
    <row r="1159" spans="1:12" ht="13">
      <c r="A1159" s="1" t="s">
        <v>278</v>
      </c>
      <c r="B1159" s="1" t="b">
        <v>0</v>
      </c>
      <c r="C1159" s="1" t="s">
        <v>329</v>
      </c>
      <c r="D1159" s="1" t="s">
        <v>416</v>
      </c>
      <c r="E1159" s="1" t="s">
        <v>298</v>
      </c>
      <c r="F1159" s="1" t="s">
        <v>198</v>
      </c>
      <c r="G1159" s="1" t="s">
        <v>193</v>
      </c>
      <c r="I1159" s="1" t="s">
        <v>421</v>
      </c>
      <c r="J1159" s="1" t="s">
        <v>20</v>
      </c>
      <c r="K1159" s="1">
        <v>5</v>
      </c>
      <c r="L1159" s="1">
        <v>100</v>
      </c>
    </row>
    <row r="1160" spans="1:12" ht="13">
      <c r="A1160" s="1" t="s">
        <v>279</v>
      </c>
      <c r="B1160" s="1" t="b">
        <v>0</v>
      </c>
      <c r="C1160" s="1" t="s">
        <v>330</v>
      </c>
      <c r="D1160" s="1" t="s">
        <v>416</v>
      </c>
      <c r="E1160" s="1" t="s">
        <v>298</v>
      </c>
      <c r="F1160" s="1" t="s">
        <v>198</v>
      </c>
      <c r="G1160" s="1" t="s">
        <v>193</v>
      </c>
      <c r="I1160" s="1" t="s">
        <v>421</v>
      </c>
      <c r="J1160" s="1" t="s">
        <v>20</v>
      </c>
      <c r="K1160" s="1">
        <v>5</v>
      </c>
      <c r="L1160" s="1">
        <v>100</v>
      </c>
    </row>
    <row r="1161" spans="1:12" ht="13">
      <c r="A1161" s="1" t="s">
        <v>280</v>
      </c>
      <c r="B1161" s="1" t="b">
        <v>0</v>
      </c>
      <c r="C1161" s="1" t="s">
        <v>330</v>
      </c>
      <c r="D1161" s="1" t="s">
        <v>416</v>
      </c>
      <c r="E1161" s="1" t="s">
        <v>298</v>
      </c>
      <c r="F1161" s="1" t="s">
        <v>198</v>
      </c>
      <c r="G1161" s="1" t="s">
        <v>193</v>
      </c>
      <c r="I1161" s="1" t="s">
        <v>421</v>
      </c>
      <c r="J1161" s="1" t="s">
        <v>20</v>
      </c>
      <c r="K1161" s="1">
        <v>5</v>
      </c>
      <c r="L1161" s="1">
        <v>100</v>
      </c>
    </row>
    <row r="1162" spans="1:12" ht="13">
      <c r="A1162" s="1" t="s">
        <v>281</v>
      </c>
      <c r="B1162" s="1" t="b">
        <v>0</v>
      </c>
      <c r="C1162" s="1" t="s">
        <v>330</v>
      </c>
      <c r="D1162" s="1" t="s">
        <v>416</v>
      </c>
      <c r="E1162" s="1" t="s">
        <v>298</v>
      </c>
      <c r="F1162" s="1" t="s">
        <v>198</v>
      </c>
      <c r="G1162" s="1" t="s">
        <v>193</v>
      </c>
      <c r="I1162" s="1" t="s">
        <v>421</v>
      </c>
      <c r="J1162" s="1" t="s">
        <v>20</v>
      </c>
      <c r="K1162" s="1">
        <v>5</v>
      </c>
      <c r="L1162" s="1">
        <v>100</v>
      </c>
    </row>
    <row r="1163" spans="1:12" ht="13">
      <c r="A1163" s="1" t="s">
        <v>282</v>
      </c>
      <c r="B1163" s="1" t="b">
        <v>0</v>
      </c>
      <c r="C1163" s="1" t="s">
        <v>331</v>
      </c>
      <c r="D1163" s="1" t="s">
        <v>416</v>
      </c>
      <c r="E1163" s="1" t="s">
        <v>298</v>
      </c>
      <c r="F1163" s="1" t="s">
        <v>198</v>
      </c>
      <c r="G1163" s="1">
        <v>37.040588442422496</v>
      </c>
      <c r="H1163" s="1">
        <v>1.0878994013437999</v>
      </c>
      <c r="I1163" s="1" t="s">
        <v>421</v>
      </c>
      <c r="J1163" s="1" t="s">
        <v>20</v>
      </c>
      <c r="K1163" s="1">
        <v>5</v>
      </c>
      <c r="L1163" s="1">
        <v>100</v>
      </c>
    </row>
    <row r="1164" spans="1:12" ht="13">
      <c r="A1164" s="1" t="s">
        <v>284</v>
      </c>
      <c r="B1164" s="1" t="b">
        <v>0</v>
      </c>
      <c r="C1164" s="1" t="s">
        <v>331</v>
      </c>
      <c r="D1164" s="1" t="s">
        <v>416</v>
      </c>
      <c r="E1164" s="1" t="s">
        <v>298</v>
      </c>
      <c r="F1164" s="1" t="s">
        <v>198</v>
      </c>
      <c r="G1164" s="1" t="s">
        <v>193</v>
      </c>
      <c r="I1164" s="1" t="s">
        <v>421</v>
      </c>
      <c r="J1164" s="1" t="s">
        <v>20</v>
      </c>
      <c r="K1164" s="1">
        <v>5</v>
      </c>
      <c r="L1164" s="1">
        <v>100</v>
      </c>
    </row>
    <row r="1165" spans="1:12" ht="13">
      <c r="A1165" s="1" t="s">
        <v>285</v>
      </c>
      <c r="B1165" s="1" t="b">
        <v>0</v>
      </c>
      <c r="C1165" s="1" t="s">
        <v>331</v>
      </c>
      <c r="D1165" s="1" t="s">
        <v>416</v>
      </c>
      <c r="E1165" s="1" t="s">
        <v>298</v>
      </c>
      <c r="F1165" s="1" t="s">
        <v>198</v>
      </c>
      <c r="G1165" s="1">
        <v>38.300292598123001</v>
      </c>
      <c r="H1165" s="1">
        <v>0.46673556551762502</v>
      </c>
      <c r="I1165" s="1" t="s">
        <v>421</v>
      </c>
      <c r="J1165" s="1" t="s">
        <v>20</v>
      </c>
      <c r="K1165" s="1">
        <v>5</v>
      </c>
      <c r="L1165" s="1">
        <v>100</v>
      </c>
    </row>
    <row r="1166" spans="1:12" ht="13">
      <c r="A1166" s="1" t="s">
        <v>286</v>
      </c>
      <c r="B1166" s="1" t="b">
        <v>0</v>
      </c>
      <c r="C1166" s="1" t="s">
        <v>332</v>
      </c>
      <c r="D1166" s="1" t="s">
        <v>416</v>
      </c>
      <c r="E1166" s="1" t="s">
        <v>298</v>
      </c>
      <c r="F1166" s="1" t="s">
        <v>198</v>
      </c>
      <c r="G1166" s="1" t="s">
        <v>193</v>
      </c>
      <c r="I1166" s="1" t="s">
        <v>421</v>
      </c>
      <c r="J1166" s="1" t="s">
        <v>20</v>
      </c>
      <c r="K1166" s="1">
        <v>5</v>
      </c>
      <c r="L1166" s="1">
        <v>100</v>
      </c>
    </row>
    <row r="1167" spans="1:12" ht="13">
      <c r="A1167" s="1" t="s">
        <v>288</v>
      </c>
      <c r="B1167" s="1" t="b">
        <v>0</v>
      </c>
      <c r="C1167" s="1" t="s">
        <v>332</v>
      </c>
      <c r="D1167" s="1" t="s">
        <v>416</v>
      </c>
      <c r="E1167" s="1" t="s">
        <v>298</v>
      </c>
      <c r="F1167" s="1" t="s">
        <v>198</v>
      </c>
      <c r="G1167" s="1" t="s">
        <v>193</v>
      </c>
      <c r="I1167" s="1" t="s">
        <v>421</v>
      </c>
      <c r="J1167" s="1" t="s">
        <v>20</v>
      </c>
      <c r="K1167" s="1">
        <v>5</v>
      </c>
      <c r="L1167" s="1">
        <v>100</v>
      </c>
    </row>
    <row r="1168" spans="1:12" ht="13">
      <c r="A1168" s="1" t="s">
        <v>289</v>
      </c>
      <c r="B1168" s="1" t="b">
        <v>0</v>
      </c>
      <c r="C1168" s="1" t="s">
        <v>332</v>
      </c>
      <c r="D1168" s="1" t="s">
        <v>416</v>
      </c>
      <c r="E1168" s="1" t="s">
        <v>298</v>
      </c>
      <c r="F1168" s="1" t="s">
        <v>198</v>
      </c>
      <c r="G1168" s="1" t="s">
        <v>193</v>
      </c>
      <c r="I1168" s="1" t="s">
        <v>421</v>
      </c>
      <c r="J1168" s="1" t="s">
        <v>20</v>
      </c>
      <c r="K1168" s="1">
        <v>5</v>
      </c>
      <c r="L1168" s="1">
        <v>100</v>
      </c>
    </row>
    <row r="1169" spans="1:12" ht="13">
      <c r="A1169" s="1" t="s">
        <v>290</v>
      </c>
      <c r="B1169" s="1" t="b">
        <v>0</v>
      </c>
      <c r="C1169" s="1" t="s">
        <v>333</v>
      </c>
      <c r="D1169" s="1" t="s">
        <v>416</v>
      </c>
      <c r="E1169" s="1" t="s">
        <v>298</v>
      </c>
      <c r="F1169" s="1" t="s">
        <v>198</v>
      </c>
      <c r="G1169" s="1" t="s">
        <v>193</v>
      </c>
      <c r="I1169" s="1" t="s">
        <v>421</v>
      </c>
      <c r="J1169" s="1" t="s">
        <v>20</v>
      </c>
      <c r="K1169" s="1">
        <v>5</v>
      </c>
      <c r="L1169" s="1">
        <v>100</v>
      </c>
    </row>
    <row r="1170" spans="1:12" ht="13">
      <c r="A1170" s="1" t="s">
        <v>292</v>
      </c>
      <c r="B1170" s="1" t="b">
        <v>0</v>
      </c>
      <c r="C1170" s="1" t="s">
        <v>333</v>
      </c>
      <c r="D1170" s="1" t="s">
        <v>416</v>
      </c>
      <c r="E1170" s="1" t="s">
        <v>298</v>
      </c>
      <c r="F1170" s="1" t="s">
        <v>198</v>
      </c>
      <c r="G1170" s="1" t="s">
        <v>193</v>
      </c>
      <c r="I1170" s="1" t="s">
        <v>421</v>
      </c>
      <c r="J1170" s="1" t="s">
        <v>20</v>
      </c>
      <c r="K1170" s="1">
        <v>5</v>
      </c>
      <c r="L1170" s="1">
        <v>100</v>
      </c>
    </row>
    <row r="1171" spans="1:12" ht="13">
      <c r="A1171" s="1" t="s">
        <v>293</v>
      </c>
      <c r="B1171" s="1" t="b">
        <v>0</v>
      </c>
      <c r="C1171" s="1" t="s">
        <v>333</v>
      </c>
      <c r="D1171" s="1" t="s">
        <v>416</v>
      </c>
      <c r="E1171" s="1" t="s">
        <v>298</v>
      </c>
      <c r="F1171" s="1" t="s">
        <v>198</v>
      </c>
      <c r="G1171" s="1" t="s">
        <v>193</v>
      </c>
      <c r="I1171" s="1" t="s">
        <v>421</v>
      </c>
      <c r="J1171" s="1" t="s">
        <v>20</v>
      </c>
      <c r="K1171" s="1">
        <v>5</v>
      </c>
      <c r="L1171" s="1">
        <v>100</v>
      </c>
    </row>
    <row r="1172" spans="1:12" ht="13">
      <c r="A1172" s="1" t="s">
        <v>294</v>
      </c>
      <c r="B1172" s="1" t="b">
        <v>0</v>
      </c>
      <c r="C1172" s="1" t="s">
        <v>334</v>
      </c>
      <c r="D1172" s="1" t="s">
        <v>416</v>
      </c>
      <c r="E1172" s="1" t="s">
        <v>298</v>
      </c>
      <c r="F1172" s="1" t="s">
        <v>198</v>
      </c>
      <c r="G1172" s="1" t="s">
        <v>193</v>
      </c>
      <c r="I1172" s="1" t="s">
        <v>421</v>
      </c>
      <c r="J1172" s="1" t="s">
        <v>20</v>
      </c>
      <c r="K1172" s="1">
        <v>5</v>
      </c>
      <c r="L1172" s="1">
        <v>100</v>
      </c>
    </row>
    <row r="1173" spans="1:12" ht="13">
      <c r="A1173" s="1" t="s">
        <v>295</v>
      </c>
      <c r="B1173" s="1" t="b">
        <v>0</v>
      </c>
      <c r="C1173" s="1" t="s">
        <v>334</v>
      </c>
      <c r="D1173" s="1" t="s">
        <v>416</v>
      </c>
      <c r="E1173" s="1" t="s">
        <v>298</v>
      </c>
      <c r="F1173" s="1" t="s">
        <v>198</v>
      </c>
      <c r="G1173" s="1" t="s">
        <v>193</v>
      </c>
      <c r="I1173" s="1" t="s">
        <v>421</v>
      </c>
      <c r="J1173" s="1" t="s">
        <v>20</v>
      </c>
      <c r="K1173" s="1">
        <v>5</v>
      </c>
      <c r="L1173" s="1">
        <v>100</v>
      </c>
    </row>
    <row r="1174" spans="1:12" ht="13">
      <c r="A1174" s="1" t="s">
        <v>296</v>
      </c>
      <c r="B1174" s="1" t="b">
        <v>0</v>
      </c>
      <c r="C1174" s="1" t="s">
        <v>334</v>
      </c>
      <c r="D1174" s="1" t="s">
        <v>416</v>
      </c>
      <c r="E1174" s="1" t="s">
        <v>298</v>
      </c>
      <c r="F1174" s="1" t="s">
        <v>198</v>
      </c>
      <c r="G1174" s="1" t="s">
        <v>193</v>
      </c>
      <c r="I1174" s="1" t="s">
        <v>421</v>
      </c>
      <c r="J1174" s="1" t="s">
        <v>20</v>
      </c>
      <c r="K1174" s="1">
        <v>5</v>
      </c>
      <c r="L1174" s="1">
        <v>100</v>
      </c>
    </row>
    <row r="1175" spans="1:12" ht="13">
      <c r="A1175" s="1" t="s">
        <v>188</v>
      </c>
      <c r="B1175" s="1" t="b">
        <v>0</v>
      </c>
      <c r="C1175" s="1" t="s">
        <v>189</v>
      </c>
      <c r="D1175" s="1" t="s">
        <v>416</v>
      </c>
      <c r="E1175" s="1" t="s">
        <v>298</v>
      </c>
      <c r="F1175" s="1" t="s">
        <v>192</v>
      </c>
      <c r="G1175" s="1" t="s">
        <v>193</v>
      </c>
      <c r="I1175" s="1" t="s">
        <v>422</v>
      </c>
      <c r="J1175" s="1"/>
      <c r="K1175" s="1">
        <v>5</v>
      </c>
      <c r="L1175" s="1">
        <v>100</v>
      </c>
    </row>
    <row r="1176" spans="1:12" ht="13">
      <c r="A1176" s="1" t="s">
        <v>195</v>
      </c>
      <c r="B1176" s="1" t="b">
        <v>0</v>
      </c>
      <c r="C1176" s="1" t="s">
        <v>189</v>
      </c>
      <c r="D1176" s="1" t="s">
        <v>416</v>
      </c>
      <c r="E1176" s="1" t="s">
        <v>298</v>
      </c>
      <c r="F1176" s="1" t="s">
        <v>192</v>
      </c>
      <c r="G1176" s="1" t="s">
        <v>193</v>
      </c>
      <c r="I1176" s="1" t="s">
        <v>422</v>
      </c>
      <c r="J1176" s="1"/>
      <c r="K1176" s="1">
        <v>5</v>
      </c>
      <c r="L1176" s="1">
        <v>100</v>
      </c>
    </row>
    <row r="1177" spans="1:12" ht="13">
      <c r="A1177" s="1" t="s">
        <v>196</v>
      </c>
      <c r="B1177" s="1" t="b">
        <v>0</v>
      </c>
      <c r="C1177" s="1" t="s">
        <v>189</v>
      </c>
      <c r="D1177" s="1" t="s">
        <v>416</v>
      </c>
      <c r="E1177" s="1" t="s">
        <v>298</v>
      </c>
      <c r="F1177" s="1" t="s">
        <v>192</v>
      </c>
      <c r="G1177" s="1" t="s">
        <v>193</v>
      </c>
      <c r="I1177" s="1" t="s">
        <v>422</v>
      </c>
      <c r="J1177" s="1"/>
      <c r="K1177" s="1">
        <v>5</v>
      </c>
      <c r="L1177" s="1">
        <v>100</v>
      </c>
    </row>
    <row r="1178" spans="1:12" ht="13">
      <c r="A1178" s="1" t="s">
        <v>197</v>
      </c>
      <c r="B1178" s="1" t="b">
        <v>0</v>
      </c>
      <c r="C1178" s="1" t="s">
        <v>337</v>
      </c>
      <c r="D1178" s="1" t="s">
        <v>416</v>
      </c>
      <c r="E1178" s="1" t="s">
        <v>298</v>
      </c>
      <c r="F1178" s="1" t="s">
        <v>198</v>
      </c>
      <c r="G1178" s="1" t="s">
        <v>193</v>
      </c>
      <c r="I1178" s="1" t="s">
        <v>422</v>
      </c>
      <c r="J1178" s="1" t="s">
        <v>20</v>
      </c>
      <c r="K1178" s="1">
        <v>5</v>
      </c>
      <c r="L1178" s="1">
        <v>100</v>
      </c>
    </row>
    <row r="1179" spans="1:12" ht="13">
      <c r="A1179" s="1" t="s">
        <v>200</v>
      </c>
      <c r="B1179" s="1" t="b">
        <v>0</v>
      </c>
      <c r="C1179" s="1" t="s">
        <v>337</v>
      </c>
      <c r="D1179" s="1" t="s">
        <v>416</v>
      </c>
      <c r="E1179" s="1" t="s">
        <v>298</v>
      </c>
      <c r="F1179" s="1" t="s">
        <v>198</v>
      </c>
      <c r="G1179" s="1" t="s">
        <v>193</v>
      </c>
      <c r="I1179" s="1" t="s">
        <v>422</v>
      </c>
      <c r="J1179" s="1" t="s">
        <v>20</v>
      </c>
      <c r="K1179" s="1">
        <v>5</v>
      </c>
      <c r="L1179" s="1">
        <v>100</v>
      </c>
    </row>
    <row r="1180" spans="1:12" ht="13">
      <c r="A1180" s="1" t="s">
        <v>201</v>
      </c>
      <c r="B1180" s="1" t="b">
        <v>0</v>
      </c>
      <c r="C1180" s="1" t="s">
        <v>337</v>
      </c>
      <c r="D1180" s="1" t="s">
        <v>416</v>
      </c>
      <c r="E1180" s="1" t="s">
        <v>298</v>
      </c>
      <c r="F1180" s="1" t="s">
        <v>198</v>
      </c>
      <c r="G1180" s="1" t="s">
        <v>193</v>
      </c>
      <c r="I1180" s="1" t="s">
        <v>422</v>
      </c>
      <c r="J1180" s="1" t="s">
        <v>20</v>
      </c>
      <c r="K1180" s="1">
        <v>5</v>
      </c>
      <c r="L1180" s="1">
        <v>100</v>
      </c>
    </row>
    <row r="1181" spans="1:12" ht="13">
      <c r="A1181" s="1" t="s">
        <v>202</v>
      </c>
      <c r="B1181" s="1" t="b">
        <v>0</v>
      </c>
      <c r="C1181" s="1" t="s">
        <v>338</v>
      </c>
      <c r="D1181" s="1" t="s">
        <v>416</v>
      </c>
      <c r="E1181" s="1" t="s">
        <v>298</v>
      </c>
      <c r="F1181" s="1" t="s">
        <v>198</v>
      </c>
      <c r="G1181" s="1" t="s">
        <v>193</v>
      </c>
      <c r="I1181" s="1" t="s">
        <v>422</v>
      </c>
      <c r="J1181" s="1" t="s">
        <v>20</v>
      </c>
      <c r="K1181" s="1">
        <v>5</v>
      </c>
      <c r="L1181" s="1">
        <v>100</v>
      </c>
    </row>
    <row r="1182" spans="1:12" ht="13">
      <c r="A1182" s="1" t="s">
        <v>203</v>
      </c>
      <c r="B1182" s="1" t="b">
        <v>0</v>
      </c>
      <c r="C1182" s="1" t="s">
        <v>338</v>
      </c>
      <c r="D1182" s="1" t="s">
        <v>416</v>
      </c>
      <c r="E1182" s="1" t="s">
        <v>298</v>
      </c>
      <c r="F1182" s="1" t="s">
        <v>198</v>
      </c>
      <c r="G1182" s="1" t="s">
        <v>193</v>
      </c>
      <c r="I1182" s="1" t="s">
        <v>422</v>
      </c>
      <c r="J1182" s="1" t="s">
        <v>20</v>
      </c>
      <c r="K1182" s="1">
        <v>5</v>
      </c>
      <c r="L1182" s="1">
        <v>100</v>
      </c>
    </row>
    <row r="1183" spans="1:12" ht="13">
      <c r="A1183" s="1" t="s">
        <v>204</v>
      </c>
      <c r="B1183" s="1" t="b">
        <v>0</v>
      </c>
      <c r="C1183" s="1" t="s">
        <v>338</v>
      </c>
      <c r="D1183" s="1" t="s">
        <v>416</v>
      </c>
      <c r="E1183" s="1" t="s">
        <v>298</v>
      </c>
      <c r="F1183" s="1" t="s">
        <v>198</v>
      </c>
      <c r="G1183" s="1" t="s">
        <v>193</v>
      </c>
      <c r="I1183" s="1" t="s">
        <v>422</v>
      </c>
      <c r="J1183" s="1" t="s">
        <v>20</v>
      </c>
      <c r="K1183" s="1">
        <v>5</v>
      </c>
      <c r="L1183" s="1">
        <v>100</v>
      </c>
    </row>
    <row r="1184" spans="1:12" ht="13">
      <c r="A1184" s="1" t="s">
        <v>205</v>
      </c>
      <c r="B1184" s="1" t="b">
        <v>0</v>
      </c>
      <c r="C1184" s="1" t="s">
        <v>339</v>
      </c>
      <c r="D1184" s="1" t="s">
        <v>416</v>
      </c>
      <c r="E1184" s="1" t="s">
        <v>298</v>
      </c>
      <c r="F1184" s="1" t="s">
        <v>198</v>
      </c>
      <c r="G1184" s="1" t="s">
        <v>193</v>
      </c>
      <c r="I1184" s="1" t="s">
        <v>422</v>
      </c>
      <c r="J1184" s="1" t="s">
        <v>20</v>
      </c>
      <c r="K1184" s="1">
        <v>5</v>
      </c>
      <c r="L1184" s="1">
        <v>100</v>
      </c>
    </row>
    <row r="1185" spans="1:12" ht="13">
      <c r="A1185" s="1" t="s">
        <v>206</v>
      </c>
      <c r="B1185" s="1" t="b">
        <v>0</v>
      </c>
      <c r="C1185" s="1" t="s">
        <v>339</v>
      </c>
      <c r="D1185" s="1" t="s">
        <v>416</v>
      </c>
      <c r="E1185" s="1" t="s">
        <v>298</v>
      </c>
      <c r="F1185" s="1" t="s">
        <v>198</v>
      </c>
      <c r="G1185" s="1" t="s">
        <v>193</v>
      </c>
      <c r="I1185" s="1" t="s">
        <v>422</v>
      </c>
      <c r="J1185" s="1" t="s">
        <v>20</v>
      </c>
      <c r="K1185" s="1">
        <v>5</v>
      </c>
      <c r="L1185" s="1">
        <v>100</v>
      </c>
    </row>
    <row r="1186" spans="1:12" ht="13">
      <c r="A1186" s="1" t="s">
        <v>207</v>
      </c>
      <c r="B1186" s="1" t="b">
        <v>0</v>
      </c>
      <c r="C1186" s="1" t="s">
        <v>339</v>
      </c>
      <c r="D1186" s="1" t="s">
        <v>416</v>
      </c>
      <c r="E1186" s="1" t="s">
        <v>298</v>
      </c>
      <c r="F1186" s="1" t="s">
        <v>198</v>
      </c>
      <c r="G1186" s="1" t="s">
        <v>193</v>
      </c>
      <c r="I1186" s="1" t="s">
        <v>422</v>
      </c>
      <c r="J1186" s="1" t="s">
        <v>20</v>
      </c>
      <c r="K1186" s="1">
        <v>5</v>
      </c>
      <c r="L1186" s="1">
        <v>100</v>
      </c>
    </row>
    <row r="1187" spans="1:12" ht="13">
      <c r="A1187" s="1" t="s">
        <v>208</v>
      </c>
      <c r="B1187" s="1" t="b">
        <v>0</v>
      </c>
      <c r="C1187" s="1">
        <v>5</v>
      </c>
      <c r="D1187" s="1" t="s">
        <v>416</v>
      </c>
      <c r="E1187" s="1" t="s">
        <v>298</v>
      </c>
      <c r="F1187" s="1" t="s">
        <v>209</v>
      </c>
      <c r="G1187" s="1" t="s">
        <v>193</v>
      </c>
      <c r="H1187" s="1">
        <v>5</v>
      </c>
      <c r="I1187" s="1" t="s">
        <v>422</v>
      </c>
      <c r="J1187" s="1"/>
      <c r="K1187" s="1">
        <v>5</v>
      </c>
      <c r="L1187" s="1">
        <v>100</v>
      </c>
    </row>
    <row r="1188" spans="1:12" ht="13">
      <c r="A1188" s="1" t="s">
        <v>210</v>
      </c>
      <c r="B1188" s="1" t="b">
        <v>0</v>
      </c>
      <c r="C1188" s="1">
        <v>5</v>
      </c>
      <c r="D1188" s="1" t="s">
        <v>416</v>
      </c>
      <c r="E1188" s="1" t="s">
        <v>298</v>
      </c>
      <c r="F1188" s="1" t="s">
        <v>209</v>
      </c>
      <c r="G1188" s="1">
        <v>35.652965907857499</v>
      </c>
      <c r="H1188" s="1">
        <v>5</v>
      </c>
      <c r="I1188" s="1" t="s">
        <v>422</v>
      </c>
      <c r="J1188" s="1"/>
      <c r="K1188" s="1">
        <v>5</v>
      </c>
      <c r="L1188" s="1">
        <v>100</v>
      </c>
    </row>
    <row r="1189" spans="1:12" ht="13">
      <c r="A1189" s="1" t="s">
        <v>211</v>
      </c>
      <c r="B1189" s="1" t="b">
        <v>0</v>
      </c>
      <c r="C1189" s="1">
        <v>5</v>
      </c>
      <c r="D1189" s="1" t="s">
        <v>416</v>
      </c>
      <c r="E1189" s="1" t="s">
        <v>298</v>
      </c>
      <c r="F1189" s="1" t="s">
        <v>209</v>
      </c>
      <c r="G1189" s="1" t="s">
        <v>193</v>
      </c>
      <c r="H1189" s="1">
        <v>5</v>
      </c>
      <c r="I1189" s="1" t="s">
        <v>422</v>
      </c>
      <c r="J1189" s="1"/>
      <c r="K1189" s="1">
        <v>5</v>
      </c>
      <c r="L1189" s="1">
        <v>100</v>
      </c>
    </row>
    <row r="1190" spans="1:12" ht="13">
      <c r="A1190" s="1" t="s">
        <v>212</v>
      </c>
      <c r="B1190" s="1" t="b">
        <v>0</v>
      </c>
      <c r="C1190" s="1" t="s">
        <v>340</v>
      </c>
      <c r="D1190" s="1" t="s">
        <v>416</v>
      </c>
      <c r="E1190" s="1" t="s">
        <v>298</v>
      </c>
      <c r="F1190" s="1" t="s">
        <v>198</v>
      </c>
      <c r="G1190" s="1">
        <v>35.84725962676</v>
      </c>
      <c r="H1190" s="1">
        <v>5.3349705355907604</v>
      </c>
      <c r="I1190" s="1" t="s">
        <v>422</v>
      </c>
      <c r="J1190" s="1" t="s">
        <v>20</v>
      </c>
      <c r="K1190" s="1">
        <v>5</v>
      </c>
      <c r="L1190" s="1">
        <v>100</v>
      </c>
    </row>
    <row r="1191" spans="1:12" ht="13">
      <c r="A1191" s="1" t="s">
        <v>213</v>
      </c>
      <c r="B1191" s="1" t="b">
        <v>0</v>
      </c>
      <c r="C1191" s="1" t="s">
        <v>340</v>
      </c>
      <c r="D1191" s="1" t="s">
        <v>416</v>
      </c>
      <c r="E1191" s="1" t="s">
        <v>298</v>
      </c>
      <c r="F1191" s="1" t="s">
        <v>198</v>
      </c>
      <c r="G1191" s="1">
        <v>36.728070665466603</v>
      </c>
      <c r="H1191" s="1">
        <v>2.96892442795559</v>
      </c>
      <c r="I1191" s="1" t="s">
        <v>422</v>
      </c>
      <c r="J1191" s="1" t="s">
        <v>20</v>
      </c>
      <c r="K1191" s="1">
        <v>5</v>
      </c>
      <c r="L1191" s="1">
        <v>100</v>
      </c>
    </row>
    <row r="1192" spans="1:12" ht="13">
      <c r="A1192" s="1" t="s">
        <v>214</v>
      </c>
      <c r="B1192" s="1" t="b">
        <v>0</v>
      </c>
      <c r="C1192" s="1" t="s">
        <v>340</v>
      </c>
      <c r="D1192" s="1" t="s">
        <v>416</v>
      </c>
      <c r="E1192" s="1" t="s">
        <v>298</v>
      </c>
      <c r="F1192" s="1" t="s">
        <v>198</v>
      </c>
      <c r="G1192" s="1">
        <v>36.571087780817301</v>
      </c>
      <c r="H1192" s="1">
        <v>3.2958190787117201</v>
      </c>
      <c r="I1192" s="1" t="s">
        <v>422</v>
      </c>
      <c r="J1192" s="1" t="s">
        <v>20</v>
      </c>
      <c r="K1192" s="1">
        <v>5</v>
      </c>
      <c r="L1192" s="1">
        <v>100</v>
      </c>
    </row>
    <row r="1193" spans="1:12" ht="13">
      <c r="A1193" s="1" t="s">
        <v>215</v>
      </c>
      <c r="B1193" s="1" t="b">
        <v>0</v>
      </c>
      <c r="C1193" s="1" t="s">
        <v>341</v>
      </c>
      <c r="D1193" s="1" t="s">
        <v>416</v>
      </c>
      <c r="E1193" s="1" t="s">
        <v>298</v>
      </c>
      <c r="F1193" s="1" t="s">
        <v>198</v>
      </c>
      <c r="G1193" s="1" t="s">
        <v>193</v>
      </c>
      <c r="I1193" s="1" t="s">
        <v>422</v>
      </c>
      <c r="J1193" s="1" t="s">
        <v>20</v>
      </c>
      <c r="K1193" s="1">
        <v>5</v>
      </c>
      <c r="L1193" s="1">
        <v>100</v>
      </c>
    </row>
    <row r="1194" spans="1:12" ht="13">
      <c r="A1194" s="1" t="s">
        <v>216</v>
      </c>
      <c r="B1194" s="1" t="b">
        <v>0</v>
      </c>
      <c r="C1194" s="1" t="s">
        <v>341</v>
      </c>
      <c r="D1194" s="1" t="s">
        <v>416</v>
      </c>
      <c r="E1194" s="1" t="s">
        <v>298</v>
      </c>
      <c r="F1194" s="1" t="s">
        <v>198</v>
      </c>
      <c r="G1194" s="1" t="s">
        <v>193</v>
      </c>
      <c r="I1194" s="1" t="s">
        <v>422</v>
      </c>
      <c r="J1194" s="1" t="s">
        <v>20</v>
      </c>
      <c r="K1194" s="1">
        <v>5</v>
      </c>
      <c r="L1194" s="1">
        <v>100</v>
      </c>
    </row>
    <row r="1195" spans="1:12" ht="13">
      <c r="A1195" s="1" t="s">
        <v>217</v>
      </c>
      <c r="B1195" s="1" t="b">
        <v>0</v>
      </c>
      <c r="C1195" s="1" t="s">
        <v>341</v>
      </c>
      <c r="D1195" s="1" t="s">
        <v>416</v>
      </c>
      <c r="E1195" s="1" t="s">
        <v>298</v>
      </c>
      <c r="F1195" s="1" t="s">
        <v>198</v>
      </c>
      <c r="G1195" s="1" t="s">
        <v>193</v>
      </c>
      <c r="I1195" s="1" t="s">
        <v>422</v>
      </c>
      <c r="J1195" s="1" t="s">
        <v>20</v>
      </c>
      <c r="K1195" s="1">
        <v>5</v>
      </c>
      <c r="L1195" s="1">
        <v>100</v>
      </c>
    </row>
    <row r="1196" spans="1:12" ht="13">
      <c r="A1196" s="1" t="s">
        <v>218</v>
      </c>
      <c r="B1196" s="1" t="b">
        <v>0</v>
      </c>
      <c r="C1196" s="1" t="s">
        <v>342</v>
      </c>
      <c r="D1196" s="1" t="s">
        <v>416</v>
      </c>
      <c r="E1196" s="1" t="s">
        <v>298</v>
      </c>
      <c r="F1196" s="1" t="s">
        <v>198</v>
      </c>
      <c r="G1196" s="1" t="s">
        <v>193</v>
      </c>
      <c r="I1196" s="1" t="s">
        <v>422</v>
      </c>
      <c r="J1196" s="1" t="s">
        <v>20</v>
      </c>
      <c r="K1196" s="1">
        <v>5</v>
      </c>
      <c r="L1196" s="1">
        <v>100</v>
      </c>
    </row>
    <row r="1197" spans="1:12" ht="13">
      <c r="A1197" s="1" t="s">
        <v>219</v>
      </c>
      <c r="B1197" s="1" t="b">
        <v>0</v>
      </c>
      <c r="C1197" s="1" t="s">
        <v>342</v>
      </c>
      <c r="D1197" s="1" t="s">
        <v>416</v>
      </c>
      <c r="E1197" s="1" t="s">
        <v>298</v>
      </c>
      <c r="F1197" s="1" t="s">
        <v>198</v>
      </c>
      <c r="G1197" s="1" t="s">
        <v>193</v>
      </c>
      <c r="I1197" s="1" t="s">
        <v>422</v>
      </c>
      <c r="J1197" s="1" t="s">
        <v>20</v>
      </c>
      <c r="K1197" s="1">
        <v>5</v>
      </c>
      <c r="L1197" s="1">
        <v>100</v>
      </c>
    </row>
    <row r="1198" spans="1:12" ht="13">
      <c r="A1198" s="1" t="s">
        <v>220</v>
      </c>
      <c r="B1198" s="1" t="b">
        <v>0</v>
      </c>
      <c r="C1198" s="1" t="s">
        <v>342</v>
      </c>
      <c r="D1198" s="1" t="s">
        <v>416</v>
      </c>
      <c r="E1198" s="1" t="s">
        <v>298</v>
      </c>
      <c r="F1198" s="1" t="s">
        <v>198</v>
      </c>
      <c r="G1198" s="1" t="s">
        <v>193</v>
      </c>
      <c r="I1198" s="1" t="s">
        <v>422</v>
      </c>
      <c r="J1198" s="1" t="s">
        <v>20</v>
      </c>
      <c r="K1198" s="1">
        <v>5</v>
      </c>
      <c r="L1198" s="1">
        <v>100</v>
      </c>
    </row>
    <row r="1199" spans="1:12" ht="13">
      <c r="A1199" s="1" t="s">
        <v>221</v>
      </c>
      <c r="B1199" s="1" t="b">
        <v>0</v>
      </c>
      <c r="C1199" s="1">
        <v>10</v>
      </c>
      <c r="D1199" s="1" t="s">
        <v>416</v>
      </c>
      <c r="E1199" s="1" t="s">
        <v>298</v>
      </c>
      <c r="F1199" s="1" t="s">
        <v>209</v>
      </c>
      <c r="G1199" s="1">
        <v>35.537542795221199</v>
      </c>
      <c r="H1199" s="1">
        <v>10</v>
      </c>
      <c r="I1199" s="1" t="s">
        <v>422</v>
      </c>
      <c r="J1199" s="1"/>
      <c r="K1199" s="1">
        <v>5</v>
      </c>
      <c r="L1199" s="1">
        <v>100</v>
      </c>
    </row>
    <row r="1200" spans="1:12" ht="13">
      <c r="A1200" s="1" t="s">
        <v>222</v>
      </c>
      <c r="B1200" s="1" t="b">
        <v>0</v>
      </c>
      <c r="C1200" s="1">
        <v>10</v>
      </c>
      <c r="D1200" s="1" t="s">
        <v>416</v>
      </c>
      <c r="E1200" s="1" t="s">
        <v>298</v>
      </c>
      <c r="F1200" s="1" t="s">
        <v>209</v>
      </c>
      <c r="G1200" s="1">
        <v>35.343757849644099</v>
      </c>
      <c r="H1200" s="1">
        <v>10</v>
      </c>
      <c r="I1200" s="1" t="s">
        <v>422</v>
      </c>
      <c r="J1200" s="1"/>
      <c r="K1200" s="1">
        <v>5</v>
      </c>
      <c r="L1200" s="1">
        <v>100</v>
      </c>
    </row>
    <row r="1201" spans="1:12" ht="13">
      <c r="A1201" s="1" t="s">
        <v>223</v>
      </c>
      <c r="B1201" s="1" t="b">
        <v>0</v>
      </c>
      <c r="C1201" s="1">
        <v>10</v>
      </c>
      <c r="D1201" s="1" t="s">
        <v>416</v>
      </c>
      <c r="E1201" s="1" t="s">
        <v>298</v>
      </c>
      <c r="F1201" s="1" t="s">
        <v>209</v>
      </c>
      <c r="G1201" s="1">
        <v>34.492875670127603</v>
      </c>
      <c r="H1201" s="1">
        <v>10</v>
      </c>
      <c r="I1201" s="1" t="s">
        <v>422</v>
      </c>
      <c r="J1201" s="1"/>
      <c r="K1201" s="1">
        <v>5</v>
      </c>
      <c r="L1201" s="1">
        <v>100</v>
      </c>
    </row>
    <row r="1202" spans="1:12" ht="13">
      <c r="A1202" s="1" t="s">
        <v>224</v>
      </c>
      <c r="B1202" s="1" t="b">
        <v>0</v>
      </c>
      <c r="C1202" s="1" t="s">
        <v>343</v>
      </c>
      <c r="D1202" s="1" t="s">
        <v>416</v>
      </c>
      <c r="E1202" s="1" t="s">
        <v>298</v>
      </c>
      <c r="F1202" s="1" t="s">
        <v>198</v>
      </c>
      <c r="G1202" s="1" t="s">
        <v>193</v>
      </c>
      <c r="I1202" s="1" t="s">
        <v>422</v>
      </c>
      <c r="J1202" s="1" t="s">
        <v>20</v>
      </c>
      <c r="K1202" s="1">
        <v>5</v>
      </c>
      <c r="L1202" s="1">
        <v>100</v>
      </c>
    </row>
    <row r="1203" spans="1:12" ht="13">
      <c r="A1203" s="1" t="s">
        <v>225</v>
      </c>
      <c r="B1203" s="1" t="b">
        <v>0</v>
      </c>
      <c r="C1203" s="1" t="s">
        <v>343</v>
      </c>
      <c r="D1203" s="1" t="s">
        <v>416</v>
      </c>
      <c r="E1203" s="1" t="s">
        <v>298</v>
      </c>
      <c r="F1203" s="1" t="s">
        <v>198</v>
      </c>
      <c r="G1203" s="1" t="s">
        <v>193</v>
      </c>
      <c r="I1203" s="1" t="s">
        <v>422</v>
      </c>
      <c r="J1203" s="1" t="s">
        <v>20</v>
      </c>
      <c r="K1203" s="1">
        <v>5</v>
      </c>
      <c r="L1203" s="1">
        <v>100</v>
      </c>
    </row>
    <row r="1204" spans="1:12" ht="13">
      <c r="A1204" s="1" t="s">
        <v>226</v>
      </c>
      <c r="B1204" s="1" t="b">
        <v>0</v>
      </c>
      <c r="C1204" s="1" t="s">
        <v>343</v>
      </c>
      <c r="D1204" s="1" t="s">
        <v>416</v>
      </c>
      <c r="E1204" s="1" t="s">
        <v>298</v>
      </c>
      <c r="F1204" s="1" t="s">
        <v>198</v>
      </c>
      <c r="G1204" s="1" t="s">
        <v>193</v>
      </c>
      <c r="I1204" s="1" t="s">
        <v>422</v>
      </c>
      <c r="J1204" s="1" t="s">
        <v>20</v>
      </c>
      <c r="K1204" s="1">
        <v>5</v>
      </c>
      <c r="L1204" s="1">
        <v>100</v>
      </c>
    </row>
    <row r="1205" spans="1:12" ht="13">
      <c r="A1205" s="1" t="s">
        <v>227</v>
      </c>
      <c r="B1205" s="1" t="b">
        <v>0</v>
      </c>
      <c r="C1205" s="1" t="s">
        <v>344</v>
      </c>
      <c r="D1205" s="1" t="s">
        <v>416</v>
      </c>
      <c r="E1205" s="1" t="s">
        <v>298</v>
      </c>
      <c r="F1205" s="1" t="s">
        <v>198</v>
      </c>
      <c r="G1205" s="1" t="s">
        <v>193</v>
      </c>
      <c r="I1205" s="1" t="s">
        <v>422</v>
      </c>
      <c r="J1205" s="1" t="s">
        <v>20</v>
      </c>
      <c r="K1205" s="1">
        <v>5</v>
      </c>
      <c r="L1205" s="1">
        <v>100</v>
      </c>
    </row>
    <row r="1206" spans="1:12" ht="13">
      <c r="A1206" s="1" t="s">
        <v>228</v>
      </c>
      <c r="B1206" s="1" t="b">
        <v>0</v>
      </c>
      <c r="C1206" s="1" t="s">
        <v>344</v>
      </c>
      <c r="D1206" s="1" t="s">
        <v>416</v>
      </c>
      <c r="E1206" s="1" t="s">
        <v>298</v>
      </c>
      <c r="F1206" s="1" t="s">
        <v>198</v>
      </c>
      <c r="G1206" s="1" t="s">
        <v>193</v>
      </c>
      <c r="I1206" s="1" t="s">
        <v>422</v>
      </c>
      <c r="J1206" s="1" t="s">
        <v>20</v>
      </c>
      <c r="K1206" s="1">
        <v>5</v>
      </c>
      <c r="L1206" s="1">
        <v>100</v>
      </c>
    </row>
    <row r="1207" spans="1:12" ht="13">
      <c r="A1207" s="1" t="s">
        <v>229</v>
      </c>
      <c r="B1207" s="1" t="b">
        <v>0</v>
      </c>
      <c r="C1207" s="1" t="s">
        <v>344</v>
      </c>
      <c r="D1207" s="1" t="s">
        <v>416</v>
      </c>
      <c r="E1207" s="1" t="s">
        <v>298</v>
      </c>
      <c r="F1207" s="1" t="s">
        <v>198</v>
      </c>
      <c r="G1207" s="1" t="s">
        <v>193</v>
      </c>
      <c r="I1207" s="1" t="s">
        <v>422</v>
      </c>
      <c r="J1207" s="1" t="s">
        <v>20</v>
      </c>
      <c r="K1207" s="1">
        <v>5</v>
      </c>
      <c r="L1207" s="1">
        <v>100</v>
      </c>
    </row>
    <row r="1208" spans="1:12" ht="13">
      <c r="A1208" s="1" t="s">
        <v>230</v>
      </c>
      <c r="B1208" s="1" t="b">
        <v>0</v>
      </c>
      <c r="C1208" s="1" t="s">
        <v>345</v>
      </c>
      <c r="D1208" s="1" t="s">
        <v>416</v>
      </c>
      <c r="E1208" s="1" t="s">
        <v>298</v>
      </c>
      <c r="F1208" s="1" t="s">
        <v>198</v>
      </c>
      <c r="G1208" s="1" t="s">
        <v>193</v>
      </c>
      <c r="I1208" s="1" t="s">
        <v>422</v>
      </c>
      <c r="J1208" s="1" t="s">
        <v>20</v>
      </c>
      <c r="K1208" s="1">
        <v>5</v>
      </c>
      <c r="L1208" s="1">
        <v>100</v>
      </c>
    </row>
    <row r="1209" spans="1:12" ht="13">
      <c r="A1209" s="1" t="s">
        <v>231</v>
      </c>
      <c r="B1209" s="1" t="b">
        <v>0</v>
      </c>
      <c r="C1209" s="1" t="s">
        <v>345</v>
      </c>
      <c r="D1209" s="1" t="s">
        <v>416</v>
      </c>
      <c r="E1209" s="1" t="s">
        <v>298</v>
      </c>
      <c r="F1209" s="1" t="s">
        <v>198</v>
      </c>
      <c r="G1209" s="1" t="s">
        <v>193</v>
      </c>
      <c r="I1209" s="1" t="s">
        <v>422</v>
      </c>
      <c r="J1209" s="1" t="s">
        <v>20</v>
      </c>
      <c r="K1209" s="1">
        <v>5</v>
      </c>
      <c r="L1209" s="1">
        <v>100</v>
      </c>
    </row>
    <row r="1210" spans="1:12" ht="13">
      <c r="A1210" s="1" t="s">
        <v>232</v>
      </c>
      <c r="B1210" s="1" t="b">
        <v>0</v>
      </c>
      <c r="C1210" s="1" t="s">
        <v>345</v>
      </c>
      <c r="D1210" s="1" t="s">
        <v>416</v>
      </c>
      <c r="E1210" s="1" t="s">
        <v>298</v>
      </c>
      <c r="F1210" s="1" t="s">
        <v>198</v>
      </c>
      <c r="G1210" s="1">
        <v>39.922038592976698</v>
      </c>
      <c r="H1210" s="1">
        <v>0.35450339910192502</v>
      </c>
      <c r="I1210" s="1" t="s">
        <v>422</v>
      </c>
      <c r="J1210" s="1" t="s">
        <v>20</v>
      </c>
      <c r="K1210" s="1">
        <v>5</v>
      </c>
      <c r="L1210" s="1">
        <v>100</v>
      </c>
    </row>
    <row r="1211" spans="1:12" ht="13">
      <c r="A1211" s="1" t="s">
        <v>233</v>
      </c>
      <c r="B1211" s="1" t="b">
        <v>0</v>
      </c>
      <c r="C1211" s="11">
        <v>100</v>
      </c>
      <c r="D1211" s="1" t="s">
        <v>416</v>
      </c>
      <c r="E1211" s="1" t="s">
        <v>298</v>
      </c>
      <c r="F1211" s="1" t="s">
        <v>209</v>
      </c>
      <c r="G1211" s="1">
        <v>31.008629673534202</v>
      </c>
      <c r="H1211" s="1">
        <v>100</v>
      </c>
      <c r="I1211" s="1" t="s">
        <v>422</v>
      </c>
      <c r="J1211" s="1"/>
      <c r="K1211" s="1">
        <v>5</v>
      </c>
      <c r="L1211" s="1">
        <v>100</v>
      </c>
    </row>
    <row r="1212" spans="1:12" ht="13">
      <c r="A1212" s="1" t="s">
        <v>234</v>
      </c>
      <c r="B1212" s="1" t="b">
        <v>0</v>
      </c>
      <c r="C1212" s="11">
        <v>100</v>
      </c>
      <c r="D1212" s="1" t="s">
        <v>416</v>
      </c>
      <c r="E1212" s="1" t="s">
        <v>298</v>
      </c>
      <c r="F1212" s="1" t="s">
        <v>209</v>
      </c>
      <c r="G1212" s="1">
        <v>31.5002903828019</v>
      </c>
      <c r="H1212" s="1">
        <v>100</v>
      </c>
      <c r="I1212" s="1" t="s">
        <v>422</v>
      </c>
      <c r="J1212" s="1"/>
      <c r="K1212" s="1">
        <v>5</v>
      </c>
      <c r="L1212" s="1">
        <v>100</v>
      </c>
    </row>
    <row r="1213" spans="1:12" ht="13">
      <c r="A1213" s="1" t="s">
        <v>235</v>
      </c>
      <c r="B1213" s="1" t="b">
        <v>0</v>
      </c>
      <c r="C1213" s="11">
        <v>100</v>
      </c>
      <c r="D1213" s="1" t="s">
        <v>416</v>
      </c>
      <c r="E1213" s="1" t="s">
        <v>298</v>
      </c>
      <c r="F1213" s="1" t="s">
        <v>209</v>
      </c>
      <c r="G1213" s="1">
        <v>31.0423596322882</v>
      </c>
      <c r="H1213" s="1">
        <v>100</v>
      </c>
      <c r="I1213" s="1" t="s">
        <v>422</v>
      </c>
      <c r="J1213" s="1"/>
      <c r="K1213" s="1">
        <v>5</v>
      </c>
      <c r="L1213" s="1">
        <v>100</v>
      </c>
    </row>
    <row r="1214" spans="1:12" ht="13">
      <c r="A1214" s="1" t="s">
        <v>236</v>
      </c>
      <c r="B1214" s="1" t="b">
        <v>0</v>
      </c>
      <c r="C1214" s="1" t="s">
        <v>346</v>
      </c>
      <c r="D1214" s="1" t="s">
        <v>416</v>
      </c>
      <c r="E1214" s="1" t="s">
        <v>298</v>
      </c>
      <c r="F1214" s="1" t="s">
        <v>198</v>
      </c>
      <c r="G1214" s="1" t="s">
        <v>193</v>
      </c>
      <c r="I1214" s="1" t="s">
        <v>422</v>
      </c>
      <c r="J1214" s="1" t="s">
        <v>20</v>
      </c>
      <c r="K1214" s="1">
        <v>5</v>
      </c>
      <c r="L1214" s="1">
        <v>100</v>
      </c>
    </row>
    <row r="1215" spans="1:12" ht="13">
      <c r="A1215" s="1" t="s">
        <v>237</v>
      </c>
      <c r="B1215" s="1" t="b">
        <v>0</v>
      </c>
      <c r="C1215" s="1" t="s">
        <v>346</v>
      </c>
      <c r="D1215" s="1" t="s">
        <v>416</v>
      </c>
      <c r="E1215" s="1" t="s">
        <v>298</v>
      </c>
      <c r="F1215" s="1" t="s">
        <v>198</v>
      </c>
      <c r="G1215" s="1" t="s">
        <v>193</v>
      </c>
      <c r="I1215" s="1" t="s">
        <v>422</v>
      </c>
      <c r="J1215" s="1" t="s">
        <v>20</v>
      </c>
      <c r="K1215" s="1">
        <v>5</v>
      </c>
      <c r="L1215" s="1">
        <v>100</v>
      </c>
    </row>
    <row r="1216" spans="1:12" ht="13">
      <c r="A1216" s="1" t="s">
        <v>238</v>
      </c>
      <c r="B1216" s="1" t="b">
        <v>0</v>
      </c>
      <c r="C1216" s="1" t="s">
        <v>346</v>
      </c>
      <c r="D1216" s="1" t="s">
        <v>416</v>
      </c>
      <c r="E1216" s="1" t="s">
        <v>298</v>
      </c>
      <c r="F1216" s="1" t="s">
        <v>198</v>
      </c>
      <c r="G1216" s="1" t="s">
        <v>193</v>
      </c>
      <c r="I1216" s="1" t="s">
        <v>422</v>
      </c>
      <c r="J1216" s="1" t="s">
        <v>20</v>
      </c>
      <c r="K1216" s="1">
        <v>5</v>
      </c>
      <c r="L1216" s="1">
        <v>100</v>
      </c>
    </row>
    <row r="1217" spans="1:12" ht="13">
      <c r="A1217" s="1" t="s">
        <v>239</v>
      </c>
      <c r="B1217" s="1" t="b">
        <v>0</v>
      </c>
      <c r="C1217" s="1" t="s">
        <v>347</v>
      </c>
      <c r="D1217" s="1" t="s">
        <v>416</v>
      </c>
      <c r="E1217" s="1" t="s">
        <v>298</v>
      </c>
      <c r="F1217" s="1" t="s">
        <v>198</v>
      </c>
      <c r="G1217" s="1">
        <v>36.971044761556797</v>
      </c>
      <c r="H1217" s="1">
        <v>2.5257220884232101</v>
      </c>
      <c r="I1217" s="1" t="s">
        <v>422</v>
      </c>
      <c r="J1217" s="1" t="s">
        <v>20</v>
      </c>
      <c r="K1217" s="1">
        <v>5</v>
      </c>
      <c r="L1217" s="1">
        <v>100</v>
      </c>
    </row>
    <row r="1218" spans="1:12" ht="13">
      <c r="A1218" s="1" t="s">
        <v>240</v>
      </c>
      <c r="B1218" s="1" t="b">
        <v>0</v>
      </c>
      <c r="C1218" s="1" t="s">
        <v>347</v>
      </c>
      <c r="D1218" s="1" t="s">
        <v>416</v>
      </c>
      <c r="E1218" s="1" t="s">
        <v>298</v>
      </c>
      <c r="F1218" s="1" t="s">
        <v>198</v>
      </c>
      <c r="G1218" s="1">
        <v>36.264567682217802</v>
      </c>
      <c r="H1218" s="1">
        <v>4.04147770367672</v>
      </c>
      <c r="I1218" s="1" t="s">
        <v>422</v>
      </c>
      <c r="J1218" s="1" t="s">
        <v>20</v>
      </c>
      <c r="K1218" s="1">
        <v>5</v>
      </c>
      <c r="L1218" s="1">
        <v>100</v>
      </c>
    </row>
    <row r="1219" spans="1:12" ht="13">
      <c r="A1219" s="1" t="s">
        <v>241</v>
      </c>
      <c r="B1219" s="1" t="b">
        <v>0</v>
      </c>
      <c r="C1219" s="1" t="s">
        <v>347</v>
      </c>
      <c r="D1219" s="1" t="s">
        <v>416</v>
      </c>
      <c r="E1219" s="1" t="s">
        <v>298</v>
      </c>
      <c r="F1219" s="1" t="s">
        <v>198</v>
      </c>
      <c r="G1219" s="1">
        <v>35.881054529324302</v>
      </c>
      <c r="H1219" s="1">
        <v>5.2163427951413599</v>
      </c>
      <c r="I1219" s="1" t="s">
        <v>422</v>
      </c>
      <c r="J1219" s="1" t="s">
        <v>20</v>
      </c>
      <c r="K1219" s="1">
        <v>5</v>
      </c>
      <c r="L1219" s="1">
        <v>100</v>
      </c>
    </row>
    <row r="1220" spans="1:12" ht="13">
      <c r="A1220" s="1" t="s">
        <v>242</v>
      </c>
      <c r="B1220" s="1" t="b">
        <v>0</v>
      </c>
      <c r="C1220" s="1" t="s">
        <v>348</v>
      </c>
      <c r="D1220" s="1" t="s">
        <v>416</v>
      </c>
      <c r="E1220" s="1" t="s">
        <v>298</v>
      </c>
      <c r="F1220" s="1" t="s">
        <v>198</v>
      </c>
      <c r="G1220" s="1" t="s">
        <v>193</v>
      </c>
      <c r="I1220" s="1" t="s">
        <v>422</v>
      </c>
      <c r="J1220" s="1" t="s">
        <v>20</v>
      </c>
      <c r="K1220" s="1">
        <v>5</v>
      </c>
      <c r="L1220" s="1">
        <v>100</v>
      </c>
    </row>
    <row r="1221" spans="1:12" ht="13">
      <c r="A1221" s="1" t="s">
        <v>243</v>
      </c>
      <c r="B1221" s="1" t="b">
        <v>0</v>
      </c>
      <c r="C1221" s="1" t="s">
        <v>348</v>
      </c>
      <c r="D1221" s="1" t="s">
        <v>416</v>
      </c>
      <c r="E1221" s="1" t="s">
        <v>298</v>
      </c>
      <c r="F1221" s="1" t="s">
        <v>198</v>
      </c>
      <c r="G1221" s="1" t="s">
        <v>193</v>
      </c>
      <c r="I1221" s="1" t="s">
        <v>422</v>
      </c>
      <c r="J1221" s="1" t="s">
        <v>20</v>
      </c>
      <c r="K1221" s="1">
        <v>5</v>
      </c>
      <c r="L1221" s="1">
        <v>100</v>
      </c>
    </row>
    <row r="1222" spans="1:12" ht="13">
      <c r="A1222" s="1" t="s">
        <v>244</v>
      </c>
      <c r="B1222" s="1" t="b">
        <v>0</v>
      </c>
      <c r="C1222" s="1" t="s">
        <v>348</v>
      </c>
      <c r="D1222" s="1" t="s">
        <v>416</v>
      </c>
      <c r="E1222" s="1" t="s">
        <v>298</v>
      </c>
      <c r="F1222" s="1" t="s">
        <v>198</v>
      </c>
      <c r="G1222" s="1" t="s">
        <v>193</v>
      </c>
      <c r="I1222" s="1" t="s">
        <v>422</v>
      </c>
      <c r="J1222" s="1" t="s">
        <v>20</v>
      </c>
      <c r="K1222" s="1">
        <v>5</v>
      </c>
      <c r="L1222" s="1">
        <v>100</v>
      </c>
    </row>
    <row r="1223" spans="1:12" ht="13">
      <c r="A1223" s="1" t="s">
        <v>245</v>
      </c>
      <c r="B1223" s="1" t="b">
        <v>0</v>
      </c>
      <c r="C1223" s="11">
        <v>1000</v>
      </c>
      <c r="D1223" s="1" t="s">
        <v>416</v>
      </c>
      <c r="E1223" s="1" t="s">
        <v>298</v>
      </c>
      <c r="F1223" s="1" t="s">
        <v>209</v>
      </c>
      <c r="G1223" s="1">
        <v>28.0205725184587</v>
      </c>
      <c r="H1223" s="1">
        <v>1000</v>
      </c>
      <c r="I1223" s="1" t="s">
        <v>422</v>
      </c>
      <c r="J1223" s="1"/>
      <c r="K1223" s="1">
        <v>5</v>
      </c>
      <c r="L1223" s="1">
        <v>100</v>
      </c>
    </row>
    <row r="1224" spans="1:12" ht="13">
      <c r="A1224" s="1" t="s">
        <v>246</v>
      </c>
      <c r="B1224" s="1" t="b">
        <v>0</v>
      </c>
      <c r="C1224" s="11">
        <v>1000</v>
      </c>
      <c r="D1224" s="1" t="s">
        <v>416</v>
      </c>
      <c r="E1224" s="1" t="s">
        <v>298</v>
      </c>
      <c r="F1224" s="1" t="s">
        <v>209</v>
      </c>
      <c r="G1224" s="1">
        <v>28.009196704083401</v>
      </c>
      <c r="H1224" s="1">
        <v>1000</v>
      </c>
      <c r="I1224" s="1" t="s">
        <v>422</v>
      </c>
      <c r="J1224" s="1"/>
      <c r="K1224" s="1">
        <v>5</v>
      </c>
      <c r="L1224" s="1">
        <v>100</v>
      </c>
    </row>
    <row r="1225" spans="1:12" ht="13">
      <c r="A1225" s="1" t="s">
        <v>247</v>
      </c>
      <c r="B1225" s="1" t="b">
        <v>0</v>
      </c>
      <c r="C1225" s="11">
        <v>1000</v>
      </c>
      <c r="D1225" s="1" t="s">
        <v>416</v>
      </c>
      <c r="E1225" s="1" t="s">
        <v>298</v>
      </c>
      <c r="F1225" s="1" t="s">
        <v>209</v>
      </c>
      <c r="G1225" s="1">
        <v>27.960322903283402</v>
      </c>
      <c r="H1225" s="1">
        <v>1000</v>
      </c>
      <c r="I1225" s="1" t="s">
        <v>422</v>
      </c>
      <c r="J1225" s="1"/>
      <c r="K1225" s="1">
        <v>5</v>
      </c>
      <c r="L1225" s="1">
        <v>100</v>
      </c>
    </row>
    <row r="1226" spans="1:12" ht="13">
      <c r="A1226" s="1" t="s">
        <v>248</v>
      </c>
      <c r="B1226" s="1" t="b">
        <v>0</v>
      </c>
      <c r="C1226" s="1" t="s">
        <v>349</v>
      </c>
      <c r="D1226" s="1" t="s">
        <v>416</v>
      </c>
      <c r="E1226" s="1" t="s">
        <v>298</v>
      </c>
      <c r="F1226" s="1" t="s">
        <v>198</v>
      </c>
      <c r="G1226" s="1" t="s">
        <v>193</v>
      </c>
      <c r="I1226" s="1" t="s">
        <v>422</v>
      </c>
      <c r="J1226" s="1" t="s">
        <v>20</v>
      </c>
      <c r="K1226" s="1">
        <v>5</v>
      </c>
      <c r="L1226" s="1">
        <v>100</v>
      </c>
    </row>
    <row r="1227" spans="1:12" ht="13">
      <c r="A1227" s="1" t="s">
        <v>249</v>
      </c>
      <c r="B1227" s="1" t="b">
        <v>0</v>
      </c>
      <c r="C1227" s="1" t="s">
        <v>349</v>
      </c>
      <c r="D1227" s="1" t="s">
        <v>416</v>
      </c>
      <c r="E1227" s="1" t="s">
        <v>298</v>
      </c>
      <c r="F1227" s="1" t="s">
        <v>198</v>
      </c>
      <c r="G1227" s="1" t="s">
        <v>193</v>
      </c>
      <c r="I1227" s="1" t="s">
        <v>422</v>
      </c>
      <c r="J1227" s="1" t="s">
        <v>20</v>
      </c>
      <c r="K1227" s="1">
        <v>5</v>
      </c>
      <c r="L1227" s="1">
        <v>100</v>
      </c>
    </row>
    <row r="1228" spans="1:12" ht="13">
      <c r="A1228" s="1" t="s">
        <v>250</v>
      </c>
      <c r="B1228" s="1" t="b">
        <v>0</v>
      </c>
      <c r="C1228" s="1" t="s">
        <v>349</v>
      </c>
      <c r="D1228" s="1" t="s">
        <v>416</v>
      </c>
      <c r="E1228" s="1" t="s">
        <v>298</v>
      </c>
      <c r="F1228" s="1" t="s">
        <v>198</v>
      </c>
      <c r="G1228" s="1" t="s">
        <v>193</v>
      </c>
      <c r="I1228" s="1" t="s">
        <v>422</v>
      </c>
      <c r="J1228" s="1" t="s">
        <v>20</v>
      </c>
      <c r="K1228" s="1">
        <v>5</v>
      </c>
      <c r="L1228" s="1">
        <v>100</v>
      </c>
    </row>
    <row r="1229" spans="1:12" ht="13">
      <c r="A1229" s="1" t="s">
        <v>251</v>
      </c>
      <c r="B1229" s="1" t="b">
        <v>0</v>
      </c>
      <c r="C1229" s="1" t="s">
        <v>350</v>
      </c>
      <c r="D1229" s="1" t="s">
        <v>416</v>
      </c>
      <c r="E1229" s="1" t="s">
        <v>298</v>
      </c>
      <c r="F1229" s="1" t="s">
        <v>198</v>
      </c>
      <c r="G1229" s="1" t="s">
        <v>193</v>
      </c>
      <c r="I1229" s="1" t="s">
        <v>422</v>
      </c>
      <c r="J1229" s="1" t="s">
        <v>20</v>
      </c>
      <c r="K1229" s="1">
        <v>5</v>
      </c>
      <c r="L1229" s="1">
        <v>100</v>
      </c>
    </row>
    <row r="1230" spans="1:12" ht="13">
      <c r="A1230" s="1" t="s">
        <v>252</v>
      </c>
      <c r="B1230" s="1" t="b">
        <v>0</v>
      </c>
      <c r="C1230" s="1" t="s">
        <v>350</v>
      </c>
      <c r="D1230" s="1" t="s">
        <v>416</v>
      </c>
      <c r="E1230" s="1" t="s">
        <v>298</v>
      </c>
      <c r="F1230" s="1" t="s">
        <v>198</v>
      </c>
      <c r="G1230" s="1" t="s">
        <v>193</v>
      </c>
      <c r="I1230" s="1" t="s">
        <v>422</v>
      </c>
      <c r="J1230" s="1" t="s">
        <v>20</v>
      </c>
      <c r="K1230" s="1">
        <v>5</v>
      </c>
      <c r="L1230" s="1">
        <v>100</v>
      </c>
    </row>
    <row r="1231" spans="1:12" ht="13">
      <c r="A1231" s="1" t="s">
        <v>253</v>
      </c>
      <c r="B1231" s="1" t="b">
        <v>0</v>
      </c>
      <c r="C1231" s="1" t="s">
        <v>350</v>
      </c>
      <c r="D1231" s="1" t="s">
        <v>416</v>
      </c>
      <c r="E1231" s="1" t="s">
        <v>298</v>
      </c>
      <c r="F1231" s="1" t="s">
        <v>198</v>
      </c>
      <c r="G1231" s="1">
        <v>37.641613134225302</v>
      </c>
      <c r="H1231" s="1">
        <v>1.6166189930677901</v>
      </c>
      <c r="I1231" s="1" t="s">
        <v>422</v>
      </c>
      <c r="J1231" s="1" t="s">
        <v>20</v>
      </c>
      <c r="K1231" s="1">
        <v>5</v>
      </c>
      <c r="L1231" s="1">
        <v>100</v>
      </c>
    </row>
    <row r="1232" spans="1:12" ht="13">
      <c r="A1232" s="1" t="s">
        <v>254</v>
      </c>
      <c r="B1232" s="1" t="b">
        <v>0</v>
      </c>
      <c r="C1232" s="1" t="s">
        <v>351</v>
      </c>
      <c r="D1232" s="1" t="s">
        <v>416</v>
      </c>
      <c r="E1232" s="1" t="s">
        <v>298</v>
      </c>
      <c r="F1232" s="1" t="s">
        <v>198</v>
      </c>
      <c r="G1232" s="1" t="s">
        <v>193</v>
      </c>
      <c r="I1232" s="1" t="s">
        <v>422</v>
      </c>
      <c r="J1232" s="1" t="s">
        <v>20</v>
      </c>
      <c r="K1232" s="1">
        <v>5</v>
      </c>
      <c r="L1232" s="1">
        <v>100</v>
      </c>
    </row>
    <row r="1233" spans="1:12" ht="13">
      <c r="A1233" s="1" t="s">
        <v>255</v>
      </c>
      <c r="B1233" s="1" t="b">
        <v>0</v>
      </c>
      <c r="C1233" s="1" t="s">
        <v>351</v>
      </c>
      <c r="D1233" s="1" t="s">
        <v>416</v>
      </c>
      <c r="E1233" s="1" t="s">
        <v>298</v>
      </c>
      <c r="F1233" s="1" t="s">
        <v>198</v>
      </c>
      <c r="G1233" s="1" t="s">
        <v>193</v>
      </c>
      <c r="I1233" s="1" t="s">
        <v>422</v>
      </c>
      <c r="J1233" s="1" t="s">
        <v>20</v>
      </c>
      <c r="K1233" s="1">
        <v>5</v>
      </c>
      <c r="L1233" s="1">
        <v>100</v>
      </c>
    </row>
    <row r="1234" spans="1:12" ht="13">
      <c r="A1234" s="1" t="s">
        <v>256</v>
      </c>
      <c r="B1234" s="1" t="b">
        <v>0</v>
      </c>
      <c r="C1234" s="1" t="s">
        <v>351</v>
      </c>
      <c r="D1234" s="1" t="s">
        <v>416</v>
      </c>
      <c r="E1234" s="1" t="s">
        <v>298</v>
      </c>
      <c r="F1234" s="1" t="s">
        <v>198</v>
      </c>
      <c r="G1234" s="1" t="s">
        <v>193</v>
      </c>
      <c r="I1234" s="1" t="s">
        <v>422</v>
      </c>
      <c r="J1234" s="1" t="s">
        <v>20</v>
      </c>
      <c r="K1234" s="1">
        <v>5</v>
      </c>
      <c r="L1234" s="1">
        <v>100</v>
      </c>
    </row>
    <row r="1235" spans="1:12" ht="13">
      <c r="A1235" s="1" t="s">
        <v>257</v>
      </c>
      <c r="B1235" s="1" t="b">
        <v>0</v>
      </c>
      <c r="C1235" s="11">
        <v>10000</v>
      </c>
      <c r="D1235" s="1" t="s">
        <v>416</v>
      </c>
      <c r="E1235" s="1" t="s">
        <v>298</v>
      </c>
      <c r="F1235" s="1" t="s">
        <v>209</v>
      </c>
      <c r="G1235" s="1">
        <v>24.831918009676599</v>
      </c>
      <c r="H1235" s="1">
        <v>10000</v>
      </c>
      <c r="I1235" s="1" t="s">
        <v>422</v>
      </c>
      <c r="J1235" s="1"/>
      <c r="K1235" s="1">
        <v>5</v>
      </c>
      <c r="L1235" s="1">
        <v>100</v>
      </c>
    </row>
    <row r="1236" spans="1:12" ht="13">
      <c r="A1236" s="1" t="s">
        <v>258</v>
      </c>
      <c r="B1236" s="1" t="b">
        <v>0</v>
      </c>
      <c r="C1236" s="11">
        <v>10000</v>
      </c>
      <c r="D1236" s="1" t="s">
        <v>416</v>
      </c>
      <c r="E1236" s="1" t="s">
        <v>298</v>
      </c>
      <c r="F1236" s="1" t="s">
        <v>209</v>
      </c>
      <c r="G1236" s="1">
        <v>24.775133439368901</v>
      </c>
      <c r="H1236" s="1">
        <v>10000</v>
      </c>
      <c r="I1236" s="1" t="s">
        <v>422</v>
      </c>
      <c r="J1236" s="1"/>
      <c r="K1236" s="1">
        <v>5</v>
      </c>
      <c r="L1236" s="1">
        <v>100</v>
      </c>
    </row>
    <row r="1237" spans="1:12" ht="13">
      <c r="A1237" s="1" t="s">
        <v>259</v>
      </c>
      <c r="B1237" s="1" t="b">
        <v>0</v>
      </c>
      <c r="C1237" s="11">
        <v>10000</v>
      </c>
      <c r="D1237" s="1" t="s">
        <v>416</v>
      </c>
      <c r="E1237" s="1" t="s">
        <v>298</v>
      </c>
      <c r="F1237" s="1" t="s">
        <v>209</v>
      </c>
      <c r="G1237" s="1">
        <v>24.7943345853975</v>
      </c>
      <c r="H1237" s="1">
        <v>10000</v>
      </c>
      <c r="I1237" s="1" t="s">
        <v>422</v>
      </c>
      <c r="J1237" s="1"/>
      <c r="K1237" s="1">
        <v>5</v>
      </c>
      <c r="L1237" s="1">
        <v>100</v>
      </c>
    </row>
    <row r="1238" spans="1:12" ht="13">
      <c r="A1238" s="1" t="s">
        <v>260</v>
      </c>
      <c r="B1238" s="1" t="b">
        <v>0</v>
      </c>
      <c r="C1238" s="1" t="s">
        <v>352</v>
      </c>
      <c r="D1238" s="1" t="s">
        <v>416</v>
      </c>
      <c r="E1238" s="1" t="s">
        <v>298</v>
      </c>
      <c r="F1238" s="1" t="s">
        <v>198</v>
      </c>
      <c r="G1238" s="1" t="s">
        <v>193</v>
      </c>
      <c r="I1238" s="1" t="s">
        <v>422</v>
      </c>
      <c r="J1238" s="1" t="s">
        <v>20</v>
      </c>
      <c r="K1238" s="1">
        <v>5</v>
      </c>
      <c r="L1238" s="1">
        <v>100</v>
      </c>
    </row>
    <row r="1239" spans="1:12" ht="13">
      <c r="A1239" s="1" t="s">
        <v>261</v>
      </c>
      <c r="B1239" s="1" t="b">
        <v>0</v>
      </c>
      <c r="C1239" s="1" t="s">
        <v>352</v>
      </c>
      <c r="D1239" s="1" t="s">
        <v>416</v>
      </c>
      <c r="E1239" s="1" t="s">
        <v>298</v>
      </c>
      <c r="F1239" s="1" t="s">
        <v>198</v>
      </c>
      <c r="G1239" s="1" t="s">
        <v>193</v>
      </c>
      <c r="I1239" s="1" t="s">
        <v>422</v>
      </c>
      <c r="J1239" s="1" t="s">
        <v>20</v>
      </c>
      <c r="K1239" s="1">
        <v>5</v>
      </c>
      <c r="L1239" s="1">
        <v>100</v>
      </c>
    </row>
    <row r="1240" spans="1:12" ht="13">
      <c r="A1240" s="1" t="s">
        <v>262</v>
      </c>
      <c r="B1240" s="1" t="b">
        <v>0</v>
      </c>
      <c r="C1240" s="1" t="s">
        <v>352</v>
      </c>
      <c r="D1240" s="1" t="s">
        <v>416</v>
      </c>
      <c r="E1240" s="1" t="s">
        <v>298</v>
      </c>
      <c r="F1240" s="1" t="s">
        <v>198</v>
      </c>
      <c r="G1240" s="1" t="s">
        <v>193</v>
      </c>
      <c r="I1240" s="1" t="s">
        <v>422</v>
      </c>
      <c r="J1240" s="1" t="s">
        <v>20</v>
      </c>
      <c r="K1240" s="1">
        <v>5</v>
      </c>
      <c r="L1240" s="1">
        <v>100</v>
      </c>
    </row>
    <row r="1241" spans="1:12" ht="13">
      <c r="A1241" s="1" t="s">
        <v>263</v>
      </c>
      <c r="B1241" s="1" t="b">
        <v>0</v>
      </c>
      <c r="C1241" s="1" t="s">
        <v>353</v>
      </c>
      <c r="D1241" s="1" t="s">
        <v>416</v>
      </c>
      <c r="E1241" s="1" t="s">
        <v>298</v>
      </c>
      <c r="F1241" s="1" t="s">
        <v>198</v>
      </c>
      <c r="G1241" s="1" t="s">
        <v>193</v>
      </c>
      <c r="I1241" s="1" t="s">
        <v>422</v>
      </c>
      <c r="J1241" s="1" t="s">
        <v>20</v>
      </c>
      <c r="K1241" s="1">
        <v>5</v>
      </c>
      <c r="L1241" s="1">
        <v>100</v>
      </c>
    </row>
    <row r="1242" spans="1:12" ht="13">
      <c r="A1242" s="1" t="s">
        <v>264</v>
      </c>
      <c r="B1242" s="1" t="b">
        <v>0</v>
      </c>
      <c r="C1242" s="1" t="s">
        <v>353</v>
      </c>
      <c r="D1242" s="1" t="s">
        <v>416</v>
      </c>
      <c r="E1242" s="1" t="s">
        <v>298</v>
      </c>
      <c r="F1242" s="1" t="s">
        <v>198</v>
      </c>
      <c r="G1242" s="1" t="s">
        <v>193</v>
      </c>
      <c r="I1242" s="1" t="s">
        <v>422</v>
      </c>
      <c r="J1242" s="1" t="s">
        <v>20</v>
      </c>
      <c r="K1242" s="1">
        <v>5</v>
      </c>
      <c r="L1242" s="1">
        <v>100</v>
      </c>
    </row>
    <row r="1243" spans="1:12" ht="13">
      <c r="A1243" s="1" t="s">
        <v>265</v>
      </c>
      <c r="B1243" s="1" t="b">
        <v>0</v>
      </c>
      <c r="C1243" s="1" t="s">
        <v>353</v>
      </c>
      <c r="D1243" s="1" t="s">
        <v>416</v>
      </c>
      <c r="E1243" s="1" t="s">
        <v>298</v>
      </c>
      <c r="F1243" s="1" t="s">
        <v>198</v>
      </c>
      <c r="G1243" s="1" t="s">
        <v>193</v>
      </c>
      <c r="I1243" s="1" t="s">
        <v>422</v>
      </c>
      <c r="J1243" s="1" t="s">
        <v>20</v>
      </c>
      <c r="K1243" s="1">
        <v>5</v>
      </c>
      <c r="L1243" s="1">
        <v>100</v>
      </c>
    </row>
    <row r="1244" spans="1:12" ht="13">
      <c r="A1244" s="1" t="s">
        <v>266</v>
      </c>
      <c r="B1244" s="1" t="b">
        <v>0</v>
      </c>
      <c r="C1244" s="1" t="s">
        <v>354</v>
      </c>
      <c r="D1244" s="1" t="s">
        <v>416</v>
      </c>
      <c r="E1244" s="1" t="s">
        <v>298</v>
      </c>
      <c r="F1244" s="1" t="s">
        <v>198</v>
      </c>
      <c r="G1244" s="1" t="s">
        <v>193</v>
      </c>
      <c r="I1244" s="1" t="s">
        <v>422</v>
      </c>
      <c r="J1244" s="1" t="s">
        <v>20</v>
      </c>
      <c r="K1244" s="1">
        <v>5</v>
      </c>
      <c r="L1244" s="1">
        <v>100</v>
      </c>
    </row>
    <row r="1245" spans="1:12" ht="13">
      <c r="A1245" s="1" t="s">
        <v>267</v>
      </c>
      <c r="B1245" s="1" t="b">
        <v>0</v>
      </c>
      <c r="C1245" s="1" t="s">
        <v>354</v>
      </c>
      <c r="D1245" s="1" t="s">
        <v>416</v>
      </c>
      <c r="E1245" s="1" t="s">
        <v>298</v>
      </c>
      <c r="F1245" s="1" t="s">
        <v>198</v>
      </c>
      <c r="G1245" s="1" t="s">
        <v>193</v>
      </c>
      <c r="I1245" s="1" t="s">
        <v>422</v>
      </c>
      <c r="J1245" s="1" t="s">
        <v>20</v>
      </c>
      <c r="K1245" s="1">
        <v>5</v>
      </c>
      <c r="L1245" s="1">
        <v>100</v>
      </c>
    </row>
    <row r="1246" spans="1:12" ht="13">
      <c r="A1246" s="1" t="s">
        <v>268</v>
      </c>
      <c r="B1246" s="1" t="b">
        <v>0</v>
      </c>
      <c r="C1246" s="1" t="s">
        <v>354</v>
      </c>
      <c r="D1246" s="1" t="s">
        <v>416</v>
      </c>
      <c r="E1246" s="1" t="s">
        <v>298</v>
      </c>
      <c r="F1246" s="1" t="s">
        <v>198</v>
      </c>
      <c r="G1246" s="1" t="s">
        <v>193</v>
      </c>
      <c r="I1246" s="1" t="s">
        <v>422</v>
      </c>
      <c r="J1246" s="1" t="s">
        <v>20</v>
      </c>
      <c r="K1246" s="1">
        <v>5</v>
      </c>
      <c r="L1246" s="1">
        <v>100</v>
      </c>
    </row>
    <row r="1247" spans="1:12" ht="13">
      <c r="A1247" s="1" t="s">
        <v>269</v>
      </c>
      <c r="B1247" s="1" t="b">
        <v>0</v>
      </c>
      <c r="C1247" s="11">
        <v>100000</v>
      </c>
      <c r="D1247" s="1" t="s">
        <v>416</v>
      </c>
      <c r="E1247" s="1" t="s">
        <v>298</v>
      </c>
      <c r="F1247" s="1" t="s">
        <v>209</v>
      </c>
      <c r="G1247" s="1">
        <v>20.986224538925502</v>
      </c>
      <c r="H1247" s="1">
        <v>100000</v>
      </c>
      <c r="I1247" s="1" t="s">
        <v>422</v>
      </c>
      <c r="J1247" s="1"/>
      <c r="K1247" s="1">
        <v>5</v>
      </c>
      <c r="L1247" s="1">
        <v>100</v>
      </c>
    </row>
    <row r="1248" spans="1:12" ht="13">
      <c r="A1248" s="1" t="s">
        <v>270</v>
      </c>
      <c r="B1248" s="1" t="b">
        <v>0</v>
      </c>
      <c r="C1248" s="11">
        <v>100000</v>
      </c>
      <c r="D1248" s="1" t="s">
        <v>416</v>
      </c>
      <c r="E1248" s="1" t="s">
        <v>298</v>
      </c>
      <c r="F1248" s="1" t="s">
        <v>209</v>
      </c>
      <c r="G1248" s="1">
        <v>20.8916549895835</v>
      </c>
      <c r="H1248" s="1">
        <v>100000</v>
      </c>
      <c r="I1248" s="1" t="s">
        <v>422</v>
      </c>
      <c r="J1248" s="1"/>
      <c r="K1248" s="1">
        <v>5</v>
      </c>
      <c r="L1248" s="1">
        <v>100</v>
      </c>
    </row>
    <row r="1249" spans="1:12" ht="13">
      <c r="A1249" s="1" t="s">
        <v>271</v>
      </c>
      <c r="B1249" s="1" t="b">
        <v>0</v>
      </c>
      <c r="C1249" s="11">
        <v>100000</v>
      </c>
      <c r="D1249" s="1" t="s">
        <v>416</v>
      </c>
      <c r="E1249" s="1" t="s">
        <v>298</v>
      </c>
      <c r="F1249" s="1" t="s">
        <v>209</v>
      </c>
      <c r="G1249" s="1">
        <v>20.828650164632101</v>
      </c>
      <c r="H1249" s="1">
        <v>100000</v>
      </c>
      <c r="I1249" s="1" t="s">
        <v>422</v>
      </c>
      <c r="J1249" s="1"/>
      <c r="K1249" s="1">
        <v>5</v>
      </c>
      <c r="L1249" s="1">
        <v>100</v>
      </c>
    </row>
    <row r="1250" spans="1:12" ht="13">
      <c r="A1250" s="1" t="s">
        <v>272</v>
      </c>
      <c r="B1250" s="1" t="b">
        <v>0</v>
      </c>
      <c r="C1250" s="1" t="s">
        <v>355</v>
      </c>
      <c r="D1250" s="1" t="s">
        <v>416</v>
      </c>
      <c r="E1250" s="1" t="s">
        <v>298</v>
      </c>
      <c r="F1250" s="1" t="s">
        <v>198</v>
      </c>
      <c r="G1250" s="1">
        <v>36.8850682863605</v>
      </c>
      <c r="H1250" s="1">
        <v>2.6744264837778098</v>
      </c>
      <c r="I1250" s="1" t="s">
        <v>422</v>
      </c>
      <c r="J1250" s="1" t="s">
        <v>20</v>
      </c>
      <c r="K1250" s="1">
        <v>5</v>
      </c>
      <c r="L1250" s="1">
        <v>100</v>
      </c>
    </row>
    <row r="1251" spans="1:12" ht="13">
      <c r="A1251" s="1" t="s">
        <v>273</v>
      </c>
      <c r="B1251" s="1" t="b">
        <v>0</v>
      </c>
      <c r="C1251" s="1" t="s">
        <v>355</v>
      </c>
      <c r="D1251" s="1" t="s">
        <v>416</v>
      </c>
      <c r="E1251" s="1" t="s">
        <v>298</v>
      </c>
      <c r="F1251" s="1" t="s">
        <v>198</v>
      </c>
      <c r="G1251" s="1">
        <v>39.375627320619401</v>
      </c>
      <c r="H1251" s="1">
        <v>0.50994098547177302</v>
      </c>
      <c r="I1251" s="1" t="s">
        <v>422</v>
      </c>
      <c r="J1251" s="1" t="s">
        <v>20</v>
      </c>
      <c r="K1251" s="1">
        <v>5</v>
      </c>
      <c r="L1251" s="1">
        <v>100</v>
      </c>
    </row>
    <row r="1252" spans="1:12" ht="13">
      <c r="A1252" s="1" t="s">
        <v>274</v>
      </c>
      <c r="B1252" s="1" t="b">
        <v>0</v>
      </c>
      <c r="C1252" s="1" t="s">
        <v>355</v>
      </c>
      <c r="D1252" s="1" t="s">
        <v>416</v>
      </c>
      <c r="E1252" s="1" t="s">
        <v>298</v>
      </c>
      <c r="F1252" s="1" t="s">
        <v>198</v>
      </c>
      <c r="G1252" s="1">
        <v>37.941333275690504</v>
      </c>
      <c r="H1252" s="1">
        <v>1.32432895544794</v>
      </c>
      <c r="I1252" s="1" t="s">
        <v>422</v>
      </c>
      <c r="J1252" s="1" t="s">
        <v>20</v>
      </c>
      <c r="K1252" s="1">
        <v>5</v>
      </c>
      <c r="L1252" s="1">
        <v>100</v>
      </c>
    </row>
    <row r="1253" spans="1:12" ht="13">
      <c r="A1253" s="1" t="s">
        <v>275</v>
      </c>
      <c r="B1253" s="1" t="b">
        <v>0</v>
      </c>
      <c r="C1253" s="1" t="s">
        <v>356</v>
      </c>
      <c r="D1253" s="1" t="s">
        <v>416</v>
      </c>
      <c r="E1253" s="1" t="s">
        <v>298</v>
      </c>
      <c r="F1253" s="1" t="s">
        <v>198</v>
      </c>
      <c r="G1253" s="1" t="s">
        <v>193</v>
      </c>
      <c r="I1253" s="1" t="s">
        <v>422</v>
      </c>
      <c r="J1253" s="1" t="s">
        <v>20</v>
      </c>
      <c r="K1253" s="1">
        <v>5</v>
      </c>
      <c r="L1253" s="1">
        <v>100</v>
      </c>
    </row>
    <row r="1254" spans="1:12" ht="13">
      <c r="A1254" s="1" t="s">
        <v>277</v>
      </c>
      <c r="B1254" s="1" t="b">
        <v>0</v>
      </c>
      <c r="C1254" s="1" t="s">
        <v>356</v>
      </c>
      <c r="D1254" s="1" t="s">
        <v>416</v>
      </c>
      <c r="E1254" s="1" t="s">
        <v>298</v>
      </c>
      <c r="F1254" s="1" t="s">
        <v>198</v>
      </c>
      <c r="G1254" s="1" t="s">
        <v>193</v>
      </c>
      <c r="I1254" s="1" t="s">
        <v>422</v>
      </c>
      <c r="J1254" s="1" t="s">
        <v>20</v>
      </c>
      <c r="K1254" s="1">
        <v>5</v>
      </c>
      <c r="L1254" s="1">
        <v>100</v>
      </c>
    </row>
    <row r="1255" spans="1:12" ht="13">
      <c r="A1255" s="1" t="s">
        <v>278</v>
      </c>
      <c r="B1255" s="1" t="b">
        <v>0</v>
      </c>
      <c r="C1255" s="1" t="s">
        <v>356</v>
      </c>
      <c r="D1255" s="1" t="s">
        <v>416</v>
      </c>
      <c r="E1255" s="1" t="s">
        <v>298</v>
      </c>
      <c r="F1255" s="1" t="s">
        <v>198</v>
      </c>
      <c r="G1255" s="1">
        <v>37.889479039025701</v>
      </c>
      <c r="H1255" s="1">
        <v>1.37082016032705</v>
      </c>
      <c r="I1255" s="1" t="s">
        <v>422</v>
      </c>
      <c r="J1255" s="1" t="s">
        <v>20</v>
      </c>
      <c r="K1255" s="1">
        <v>5</v>
      </c>
      <c r="L1255" s="1">
        <v>100</v>
      </c>
    </row>
    <row r="1256" spans="1:12" ht="13">
      <c r="A1256" s="1" t="s">
        <v>279</v>
      </c>
      <c r="B1256" s="1" t="b">
        <v>0</v>
      </c>
      <c r="C1256" s="1" t="s">
        <v>357</v>
      </c>
      <c r="D1256" s="1" t="s">
        <v>416</v>
      </c>
      <c r="E1256" s="1" t="s">
        <v>298</v>
      </c>
      <c r="F1256" s="1" t="s">
        <v>198</v>
      </c>
      <c r="G1256" s="1" t="s">
        <v>193</v>
      </c>
      <c r="I1256" s="1" t="s">
        <v>422</v>
      </c>
      <c r="J1256" s="1" t="s">
        <v>20</v>
      </c>
      <c r="K1256" s="1">
        <v>5</v>
      </c>
      <c r="L1256" s="1">
        <v>100</v>
      </c>
    </row>
    <row r="1257" spans="1:12" ht="13">
      <c r="A1257" s="1" t="s">
        <v>280</v>
      </c>
      <c r="B1257" s="1" t="b">
        <v>0</v>
      </c>
      <c r="C1257" s="1" t="s">
        <v>357</v>
      </c>
      <c r="D1257" s="1" t="s">
        <v>416</v>
      </c>
      <c r="E1257" s="1" t="s">
        <v>298</v>
      </c>
      <c r="F1257" s="1" t="s">
        <v>198</v>
      </c>
      <c r="G1257" s="1" t="s">
        <v>193</v>
      </c>
      <c r="I1257" s="1" t="s">
        <v>422</v>
      </c>
      <c r="J1257" s="1" t="s">
        <v>20</v>
      </c>
      <c r="K1257" s="1">
        <v>5</v>
      </c>
      <c r="L1257" s="1">
        <v>100</v>
      </c>
    </row>
    <row r="1258" spans="1:12" ht="13">
      <c r="A1258" s="1" t="s">
        <v>281</v>
      </c>
      <c r="B1258" s="1" t="b">
        <v>0</v>
      </c>
      <c r="C1258" s="1" t="s">
        <v>357</v>
      </c>
      <c r="D1258" s="1" t="s">
        <v>416</v>
      </c>
      <c r="E1258" s="1" t="s">
        <v>298</v>
      </c>
      <c r="F1258" s="1" t="s">
        <v>198</v>
      </c>
      <c r="G1258" s="1" t="s">
        <v>193</v>
      </c>
      <c r="I1258" s="1" t="s">
        <v>422</v>
      </c>
      <c r="J1258" s="1" t="s">
        <v>20</v>
      </c>
      <c r="K1258" s="1">
        <v>5</v>
      </c>
      <c r="L1258" s="1">
        <v>100</v>
      </c>
    </row>
    <row r="1259" spans="1:12" ht="13">
      <c r="A1259" s="1" t="s">
        <v>282</v>
      </c>
      <c r="B1259" s="1" t="b">
        <v>0</v>
      </c>
      <c r="C1259" s="1" t="s">
        <v>358</v>
      </c>
      <c r="D1259" s="1" t="s">
        <v>416</v>
      </c>
      <c r="E1259" s="1" t="s">
        <v>298</v>
      </c>
      <c r="F1259" s="1" t="s">
        <v>198</v>
      </c>
      <c r="G1259" s="1" t="s">
        <v>193</v>
      </c>
      <c r="I1259" s="1" t="s">
        <v>422</v>
      </c>
      <c r="J1259" s="1" t="s">
        <v>20</v>
      </c>
      <c r="K1259" s="1">
        <v>5</v>
      </c>
      <c r="L1259" s="1">
        <v>100</v>
      </c>
    </row>
    <row r="1260" spans="1:12" ht="13">
      <c r="A1260" s="1" t="s">
        <v>284</v>
      </c>
      <c r="B1260" s="1" t="b">
        <v>0</v>
      </c>
      <c r="C1260" s="1" t="s">
        <v>358</v>
      </c>
      <c r="D1260" s="1" t="s">
        <v>416</v>
      </c>
      <c r="E1260" s="1" t="s">
        <v>298</v>
      </c>
      <c r="F1260" s="1" t="s">
        <v>198</v>
      </c>
      <c r="G1260" s="1">
        <v>34.362053224182603</v>
      </c>
      <c r="H1260" s="1">
        <v>14.3324491340826</v>
      </c>
      <c r="I1260" s="1" t="s">
        <v>422</v>
      </c>
      <c r="J1260" s="1" t="s">
        <v>20</v>
      </c>
      <c r="K1260" s="1">
        <v>5</v>
      </c>
      <c r="L1260" s="1">
        <v>100</v>
      </c>
    </row>
    <row r="1261" spans="1:12" ht="13">
      <c r="A1261" s="1" t="s">
        <v>285</v>
      </c>
      <c r="B1261" s="1" t="b">
        <v>0</v>
      </c>
      <c r="C1261" s="1" t="s">
        <v>358</v>
      </c>
      <c r="D1261" s="1" t="s">
        <v>416</v>
      </c>
      <c r="E1261" s="1" t="s">
        <v>298</v>
      </c>
      <c r="F1261" s="1" t="s">
        <v>198</v>
      </c>
      <c r="G1261" s="1" t="s">
        <v>193</v>
      </c>
      <c r="I1261" s="1" t="s">
        <v>422</v>
      </c>
      <c r="J1261" s="1" t="s">
        <v>20</v>
      </c>
      <c r="K1261" s="1">
        <v>5</v>
      </c>
      <c r="L1261" s="1">
        <v>100</v>
      </c>
    </row>
    <row r="1262" spans="1:12" ht="13">
      <c r="A1262" s="1" t="s">
        <v>286</v>
      </c>
      <c r="B1262" s="1" t="b">
        <v>0</v>
      </c>
      <c r="C1262" s="1" t="s">
        <v>359</v>
      </c>
      <c r="D1262" s="1" t="s">
        <v>416</v>
      </c>
      <c r="E1262" s="1" t="s">
        <v>298</v>
      </c>
      <c r="F1262" s="1" t="s">
        <v>198</v>
      </c>
      <c r="G1262" s="1" t="s">
        <v>193</v>
      </c>
      <c r="I1262" s="1" t="s">
        <v>422</v>
      </c>
      <c r="J1262" s="1" t="s">
        <v>20</v>
      </c>
      <c r="K1262" s="1">
        <v>5</v>
      </c>
      <c r="L1262" s="1">
        <v>100</v>
      </c>
    </row>
    <row r="1263" spans="1:12" ht="13">
      <c r="A1263" s="1" t="s">
        <v>288</v>
      </c>
      <c r="B1263" s="1" t="b">
        <v>0</v>
      </c>
      <c r="C1263" s="1" t="s">
        <v>359</v>
      </c>
      <c r="D1263" s="1" t="s">
        <v>416</v>
      </c>
      <c r="E1263" s="1" t="s">
        <v>298</v>
      </c>
      <c r="F1263" s="1" t="s">
        <v>198</v>
      </c>
      <c r="G1263" s="1" t="s">
        <v>193</v>
      </c>
      <c r="I1263" s="1" t="s">
        <v>422</v>
      </c>
      <c r="J1263" s="1" t="s">
        <v>20</v>
      </c>
      <c r="K1263" s="1">
        <v>5</v>
      </c>
      <c r="L1263" s="1">
        <v>100</v>
      </c>
    </row>
    <row r="1264" spans="1:12" ht="13">
      <c r="A1264" s="1" t="s">
        <v>289</v>
      </c>
      <c r="B1264" s="1" t="b">
        <v>0</v>
      </c>
      <c r="C1264" s="1" t="s">
        <v>359</v>
      </c>
      <c r="D1264" s="1" t="s">
        <v>416</v>
      </c>
      <c r="E1264" s="1" t="s">
        <v>298</v>
      </c>
      <c r="F1264" s="1" t="s">
        <v>198</v>
      </c>
      <c r="G1264" s="1" t="s">
        <v>193</v>
      </c>
      <c r="I1264" s="1" t="s">
        <v>422</v>
      </c>
      <c r="J1264" s="1" t="s">
        <v>20</v>
      </c>
      <c r="K1264" s="1">
        <v>5</v>
      </c>
      <c r="L1264" s="1">
        <v>100</v>
      </c>
    </row>
    <row r="1265" spans="1:12" ht="13">
      <c r="A1265" s="1" t="s">
        <v>290</v>
      </c>
      <c r="B1265" s="1" t="b">
        <v>0</v>
      </c>
      <c r="C1265" s="1" t="s">
        <v>360</v>
      </c>
      <c r="D1265" s="1" t="s">
        <v>416</v>
      </c>
      <c r="E1265" s="1" t="s">
        <v>298</v>
      </c>
      <c r="F1265" s="1" t="s">
        <v>198</v>
      </c>
      <c r="G1265" s="1" t="s">
        <v>193</v>
      </c>
      <c r="I1265" s="1" t="s">
        <v>422</v>
      </c>
      <c r="J1265" s="1" t="s">
        <v>20</v>
      </c>
      <c r="K1265" s="1">
        <v>5</v>
      </c>
      <c r="L1265" s="1">
        <v>100</v>
      </c>
    </row>
    <row r="1266" spans="1:12" ht="13">
      <c r="A1266" s="1" t="s">
        <v>292</v>
      </c>
      <c r="B1266" s="1" t="b">
        <v>0</v>
      </c>
      <c r="C1266" s="1" t="s">
        <v>360</v>
      </c>
      <c r="D1266" s="1" t="s">
        <v>416</v>
      </c>
      <c r="E1266" s="1" t="s">
        <v>298</v>
      </c>
      <c r="F1266" s="1" t="s">
        <v>198</v>
      </c>
      <c r="G1266" s="1" t="s">
        <v>193</v>
      </c>
      <c r="I1266" s="1" t="s">
        <v>422</v>
      </c>
      <c r="J1266" s="1" t="s">
        <v>20</v>
      </c>
      <c r="K1266" s="1">
        <v>5</v>
      </c>
      <c r="L1266" s="1">
        <v>100</v>
      </c>
    </row>
    <row r="1267" spans="1:12" ht="13">
      <c r="A1267" s="1" t="s">
        <v>293</v>
      </c>
      <c r="B1267" s="1" t="b">
        <v>0</v>
      </c>
      <c r="C1267" s="1" t="s">
        <v>360</v>
      </c>
      <c r="D1267" s="1" t="s">
        <v>416</v>
      </c>
      <c r="E1267" s="1" t="s">
        <v>298</v>
      </c>
      <c r="F1267" s="1" t="s">
        <v>198</v>
      </c>
      <c r="G1267" s="1" t="s">
        <v>193</v>
      </c>
      <c r="I1267" s="1" t="s">
        <v>422</v>
      </c>
      <c r="J1267" s="1" t="s">
        <v>20</v>
      </c>
      <c r="K1267" s="1">
        <v>5</v>
      </c>
      <c r="L1267" s="1">
        <v>100</v>
      </c>
    </row>
    <row r="1268" spans="1:12" ht="13">
      <c r="A1268" s="1" t="s">
        <v>294</v>
      </c>
      <c r="B1268" s="1" t="b">
        <v>0</v>
      </c>
      <c r="C1268" s="1" t="s">
        <v>361</v>
      </c>
      <c r="D1268" s="1" t="s">
        <v>416</v>
      </c>
      <c r="E1268" s="1" t="s">
        <v>298</v>
      </c>
      <c r="F1268" s="1" t="s">
        <v>198</v>
      </c>
      <c r="G1268" s="1" t="s">
        <v>193</v>
      </c>
      <c r="I1268" s="1" t="s">
        <v>422</v>
      </c>
      <c r="J1268" s="1" t="s">
        <v>20</v>
      </c>
      <c r="K1268" s="1">
        <v>5</v>
      </c>
      <c r="L1268" s="1">
        <v>100</v>
      </c>
    </row>
    <row r="1269" spans="1:12" ht="13">
      <c r="A1269" s="1" t="s">
        <v>295</v>
      </c>
      <c r="B1269" s="1" t="b">
        <v>0</v>
      </c>
      <c r="C1269" s="1" t="s">
        <v>361</v>
      </c>
      <c r="D1269" s="1" t="s">
        <v>416</v>
      </c>
      <c r="E1269" s="1" t="s">
        <v>298</v>
      </c>
      <c r="F1269" s="1" t="s">
        <v>198</v>
      </c>
      <c r="G1269" s="1" t="s">
        <v>193</v>
      </c>
      <c r="I1269" s="1" t="s">
        <v>422</v>
      </c>
      <c r="J1269" s="1" t="s">
        <v>20</v>
      </c>
      <c r="K1269" s="1">
        <v>5</v>
      </c>
      <c r="L1269" s="1">
        <v>100</v>
      </c>
    </row>
    <row r="1270" spans="1:12" ht="13">
      <c r="A1270" s="1" t="s">
        <v>296</v>
      </c>
      <c r="B1270" s="1" t="b">
        <v>0</v>
      </c>
      <c r="C1270" s="1" t="s">
        <v>361</v>
      </c>
      <c r="D1270" s="1" t="s">
        <v>416</v>
      </c>
      <c r="E1270" s="1" t="s">
        <v>298</v>
      </c>
      <c r="F1270" s="1" t="s">
        <v>198</v>
      </c>
      <c r="G1270" s="1" t="s">
        <v>193</v>
      </c>
      <c r="I1270" s="1" t="s">
        <v>422</v>
      </c>
      <c r="J1270" s="1" t="s">
        <v>20</v>
      </c>
      <c r="K1270" s="1">
        <v>5</v>
      </c>
      <c r="L1270" s="1">
        <v>100</v>
      </c>
    </row>
    <row r="1271" spans="1:12" ht="13">
      <c r="A1271" s="1" t="s">
        <v>188</v>
      </c>
      <c r="B1271" s="1" t="b">
        <v>0</v>
      </c>
      <c r="C1271" s="1" t="s">
        <v>189</v>
      </c>
      <c r="D1271" s="1" t="s">
        <v>418</v>
      </c>
      <c r="E1271" s="1" t="s">
        <v>191</v>
      </c>
      <c r="F1271" s="1" t="s">
        <v>192</v>
      </c>
      <c r="G1271" s="1" t="s">
        <v>193</v>
      </c>
      <c r="I1271" s="1" t="s">
        <v>423</v>
      </c>
      <c r="K1271" s="1">
        <v>1</v>
      </c>
      <c r="L1271" s="1">
        <v>100</v>
      </c>
    </row>
    <row r="1272" spans="1:12" ht="13">
      <c r="A1272" s="1" t="s">
        <v>195</v>
      </c>
      <c r="B1272" s="1" t="b">
        <v>0</v>
      </c>
      <c r="C1272" s="1" t="s">
        <v>189</v>
      </c>
      <c r="D1272" s="1" t="s">
        <v>418</v>
      </c>
      <c r="E1272" s="1" t="s">
        <v>191</v>
      </c>
      <c r="F1272" s="1" t="s">
        <v>192</v>
      </c>
      <c r="G1272" s="1" t="s">
        <v>193</v>
      </c>
      <c r="I1272" s="1" t="s">
        <v>423</v>
      </c>
      <c r="K1272" s="1">
        <v>1</v>
      </c>
      <c r="L1272" s="1">
        <v>100</v>
      </c>
    </row>
    <row r="1273" spans="1:12" ht="13">
      <c r="A1273" s="1" t="s">
        <v>196</v>
      </c>
      <c r="B1273" s="1" t="b">
        <v>0</v>
      </c>
      <c r="C1273" s="1" t="s">
        <v>189</v>
      </c>
      <c r="D1273" s="1" t="s">
        <v>418</v>
      </c>
      <c r="E1273" s="1" t="s">
        <v>191</v>
      </c>
      <c r="F1273" s="1" t="s">
        <v>192</v>
      </c>
      <c r="G1273" s="1" t="s">
        <v>193</v>
      </c>
      <c r="I1273" s="1" t="s">
        <v>423</v>
      </c>
      <c r="K1273" s="1">
        <v>1</v>
      </c>
      <c r="L1273" s="1">
        <v>100</v>
      </c>
    </row>
    <row r="1274" spans="1:12" ht="13">
      <c r="A1274" s="1" t="s">
        <v>197</v>
      </c>
      <c r="B1274" s="1" t="b">
        <v>0</v>
      </c>
      <c r="C1274" s="1" t="s">
        <v>337</v>
      </c>
      <c r="D1274" s="1" t="s">
        <v>418</v>
      </c>
      <c r="E1274" s="1" t="s">
        <v>191</v>
      </c>
      <c r="F1274" s="1" t="s">
        <v>198</v>
      </c>
      <c r="G1274" s="1" t="s">
        <v>193</v>
      </c>
      <c r="I1274" s="1" t="s">
        <v>423</v>
      </c>
      <c r="J1274" s="1" t="s">
        <v>20</v>
      </c>
      <c r="K1274" s="1">
        <v>1</v>
      </c>
      <c r="L1274" s="1">
        <v>100</v>
      </c>
    </row>
    <row r="1275" spans="1:12" ht="13">
      <c r="A1275" s="1" t="s">
        <v>200</v>
      </c>
      <c r="B1275" s="1" t="b">
        <v>0</v>
      </c>
      <c r="C1275" s="1" t="s">
        <v>337</v>
      </c>
      <c r="D1275" s="1" t="s">
        <v>418</v>
      </c>
      <c r="E1275" s="1" t="s">
        <v>191</v>
      </c>
      <c r="F1275" s="1" t="s">
        <v>198</v>
      </c>
      <c r="G1275" s="1" t="s">
        <v>193</v>
      </c>
      <c r="I1275" s="1" t="s">
        <v>423</v>
      </c>
      <c r="J1275" s="1" t="s">
        <v>20</v>
      </c>
      <c r="K1275" s="1">
        <v>1</v>
      </c>
      <c r="L1275" s="1">
        <v>100</v>
      </c>
    </row>
    <row r="1276" spans="1:12" ht="13">
      <c r="A1276" s="1" t="s">
        <v>201</v>
      </c>
      <c r="B1276" s="1" t="b">
        <v>0</v>
      </c>
      <c r="C1276" s="1" t="s">
        <v>337</v>
      </c>
      <c r="D1276" s="1" t="s">
        <v>418</v>
      </c>
      <c r="E1276" s="1" t="s">
        <v>191</v>
      </c>
      <c r="F1276" s="1" t="s">
        <v>198</v>
      </c>
      <c r="G1276" s="1" t="s">
        <v>193</v>
      </c>
      <c r="I1276" s="1" t="s">
        <v>423</v>
      </c>
      <c r="J1276" s="1" t="s">
        <v>20</v>
      </c>
      <c r="K1276" s="1">
        <v>1</v>
      </c>
      <c r="L1276" s="1">
        <v>100</v>
      </c>
    </row>
    <row r="1277" spans="1:12" ht="13">
      <c r="A1277" s="1" t="s">
        <v>202</v>
      </c>
      <c r="B1277" s="1" t="b">
        <v>0</v>
      </c>
      <c r="C1277" s="1" t="s">
        <v>338</v>
      </c>
      <c r="D1277" s="1" t="s">
        <v>418</v>
      </c>
      <c r="E1277" s="1" t="s">
        <v>191</v>
      </c>
      <c r="F1277" s="1" t="s">
        <v>198</v>
      </c>
      <c r="G1277" s="1" t="s">
        <v>193</v>
      </c>
      <c r="I1277" s="1" t="s">
        <v>423</v>
      </c>
      <c r="J1277" s="1" t="s">
        <v>20</v>
      </c>
      <c r="K1277" s="1">
        <v>1</v>
      </c>
      <c r="L1277" s="1">
        <v>100</v>
      </c>
    </row>
    <row r="1278" spans="1:12" ht="13">
      <c r="A1278" s="1" t="s">
        <v>203</v>
      </c>
      <c r="B1278" s="1" t="b">
        <v>0</v>
      </c>
      <c r="C1278" s="1" t="s">
        <v>338</v>
      </c>
      <c r="D1278" s="1" t="s">
        <v>418</v>
      </c>
      <c r="E1278" s="1" t="s">
        <v>191</v>
      </c>
      <c r="F1278" s="1" t="s">
        <v>198</v>
      </c>
      <c r="G1278" s="1" t="s">
        <v>193</v>
      </c>
      <c r="I1278" s="1" t="s">
        <v>423</v>
      </c>
      <c r="J1278" s="1" t="s">
        <v>20</v>
      </c>
      <c r="K1278" s="1">
        <v>1</v>
      </c>
      <c r="L1278" s="1">
        <v>100</v>
      </c>
    </row>
    <row r="1279" spans="1:12" ht="13">
      <c r="A1279" s="1" t="s">
        <v>204</v>
      </c>
      <c r="B1279" s="1" t="b">
        <v>0</v>
      </c>
      <c r="C1279" s="1" t="s">
        <v>338</v>
      </c>
      <c r="D1279" s="1" t="s">
        <v>418</v>
      </c>
      <c r="E1279" s="1" t="s">
        <v>191</v>
      </c>
      <c r="F1279" s="1" t="s">
        <v>198</v>
      </c>
      <c r="G1279" s="1" t="s">
        <v>193</v>
      </c>
      <c r="I1279" s="1" t="s">
        <v>423</v>
      </c>
      <c r="J1279" s="1" t="s">
        <v>20</v>
      </c>
      <c r="K1279" s="1">
        <v>1</v>
      </c>
      <c r="L1279" s="1">
        <v>100</v>
      </c>
    </row>
    <row r="1280" spans="1:12" ht="13">
      <c r="A1280" s="1" t="s">
        <v>205</v>
      </c>
      <c r="B1280" s="1" t="b">
        <v>0</v>
      </c>
      <c r="C1280" s="1" t="s">
        <v>339</v>
      </c>
      <c r="D1280" s="1" t="s">
        <v>418</v>
      </c>
      <c r="E1280" s="1" t="s">
        <v>191</v>
      </c>
      <c r="F1280" s="1" t="s">
        <v>198</v>
      </c>
      <c r="G1280" s="1" t="s">
        <v>193</v>
      </c>
      <c r="I1280" s="1" t="s">
        <v>423</v>
      </c>
      <c r="J1280" s="1" t="s">
        <v>20</v>
      </c>
      <c r="K1280" s="1">
        <v>1</v>
      </c>
      <c r="L1280" s="1">
        <v>100</v>
      </c>
    </row>
    <row r="1281" spans="1:12" ht="13">
      <c r="A1281" s="1" t="s">
        <v>206</v>
      </c>
      <c r="B1281" s="1" t="b">
        <v>0</v>
      </c>
      <c r="C1281" s="1" t="s">
        <v>339</v>
      </c>
      <c r="D1281" s="1" t="s">
        <v>418</v>
      </c>
      <c r="E1281" s="1" t="s">
        <v>191</v>
      </c>
      <c r="F1281" s="1" t="s">
        <v>198</v>
      </c>
      <c r="G1281" s="1" t="s">
        <v>193</v>
      </c>
      <c r="I1281" s="1" t="s">
        <v>423</v>
      </c>
      <c r="J1281" s="1" t="s">
        <v>20</v>
      </c>
      <c r="K1281" s="1">
        <v>1</v>
      </c>
      <c r="L1281" s="1">
        <v>100</v>
      </c>
    </row>
    <row r="1282" spans="1:12" ht="13">
      <c r="A1282" s="1" t="s">
        <v>207</v>
      </c>
      <c r="B1282" s="1" t="b">
        <v>0</v>
      </c>
      <c r="C1282" s="1" t="s">
        <v>339</v>
      </c>
      <c r="D1282" s="1" t="s">
        <v>418</v>
      </c>
      <c r="E1282" s="1" t="s">
        <v>191</v>
      </c>
      <c r="F1282" s="1" t="s">
        <v>198</v>
      </c>
      <c r="G1282" s="1" t="s">
        <v>193</v>
      </c>
      <c r="I1282" s="1" t="s">
        <v>423</v>
      </c>
      <c r="J1282" s="1" t="s">
        <v>20</v>
      </c>
      <c r="K1282" s="1">
        <v>1</v>
      </c>
      <c r="L1282" s="1">
        <v>100</v>
      </c>
    </row>
    <row r="1283" spans="1:12" ht="13">
      <c r="A1283" s="1" t="s">
        <v>208</v>
      </c>
      <c r="B1283" s="1" t="b">
        <v>0</v>
      </c>
      <c r="C1283" s="1">
        <v>5</v>
      </c>
      <c r="D1283" s="1" t="s">
        <v>418</v>
      </c>
      <c r="E1283" s="1" t="s">
        <v>191</v>
      </c>
      <c r="F1283" s="1" t="s">
        <v>209</v>
      </c>
      <c r="G1283" s="1">
        <v>36.036823255403498</v>
      </c>
      <c r="H1283" s="1">
        <v>5</v>
      </c>
      <c r="I1283" s="1" t="s">
        <v>423</v>
      </c>
      <c r="K1283" s="1">
        <v>1</v>
      </c>
      <c r="L1283" s="1">
        <v>100</v>
      </c>
    </row>
    <row r="1284" spans="1:12" ht="13">
      <c r="A1284" s="1" t="s">
        <v>210</v>
      </c>
      <c r="B1284" s="1" t="b">
        <v>0</v>
      </c>
      <c r="C1284" s="1">
        <v>5</v>
      </c>
      <c r="D1284" s="1" t="s">
        <v>418</v>
      </c>
      <c r="E1284" s="1" t="s">
        <v>191</v>
      </c>
      <c r="F1284" s="1" t="s">
        <v>209</v>
      </c>
      <c r="G1284" s="1">
        <v>35.712828339038303</v>
      </c>
      <c r="H1284" s="1">
        <v>5</v>
      </c>
      <c r="I1284" s="1" t="s">
        <v>423</v>
      </c>
      <c r="K1284" s="1">
        <v>1</v>
      </c>
      <c r="L1284" s="1">
        <v>100</v>
      </c>
    </row>
    <row r="1285" spans="1:12" ht="13">
      <c r="A1285" s="1" t="s">
        <v>211</v>
      </c>
      <c r="B1285" s="1" t="b">
        <v>0</v>
      </c>
      <c r="C1285" s="1">
        <v>5</v>
      </c>
      <c r="D1285" s="1" t="s">
        <v>418</v>
      </c>
      <c r="E1285" s="1" t="s">
        <v>191</v>
      </c>
      <c r="F1285" s="1" t="s">
        <v>209</v>
      </c>
      <c r="G1285" s="1">
        <v>34.680627651445697</v>
      </c>
      <c r="H1285" s="1">
        <v>5</v>
      </c>
      <c r="I1285" s="1" t="s">
        <v>423</v>
      </c>
      <c r="K1285" s="1">
        <v>1</v>
      </c>
      <c r="L1285" s="1">
        <v>100</v>
      </c>
    </row>
    <row r="1286" spans="1:12" ht="13">
      <c r="A1286" s="1" t="s">
        <v>212</v>
      </c>
      <c r="B1286" s="1" t="b">
        <v>0</v>
      </c>
      <c r="C1286" s="1" t="s">
        <v>340</v>
      </c>
      <c r="D1286" s="1" t="s">
        <v>418</v>
      </c>
      <c r="E1286" s="1" t="s">
        <v>191</v>
      </c>
      <c r="F1286" s="1" t="s">
        <v>198</v>
      </c>
      <c r="G1286" s="1" t="s">
        <v>193</v>
      </c>
      <c r="I1286" s="1" t="s">
        <v>423</v>
      </c>
      <c r="J1286" s="1" t="s">
        <v>20</v>
      </c>
      <c r="K1286" s="1">
        <v>1</v>
      </c>
      <c r="L1286" s="1">
        <v>100</v>
      </c>
    </row>
    <row r="1287" spans="1:12" ht="13">
      <c r="A1287" s="1" t="s">
        <v>213</v>
      </c>
      <c r="B1287" s="1" t="b">
        <v>0</v>
      </c>
      <c r="C1287" s="1" t="s">
        <v>340</v>
      </c>
      <c r="D1287" s="1" t="s">
        <v>418</v>
      </c>
      <c r="E1287" s="1" t="s">
        <v>191</v>
      </c>
      <c r="F1287" s="1" t="s">
        <v>198</v>
      </c>
      <c r="G1287" s="1" t="s">
        <v>193</v>
      </c>
      <c r="I1287" s="1" t="s">
        <v>423</v>
      </c>
      <c r="J1287" s="1" t="s">
        <v>20</v>
      </c>
      <c r="K1287" s="1">
        <v>1</v>
      </c>
      <c r="L1287" s="1">
        <v>100</v>
      </c>
    </row>
    <row r="1288" spans="1:12" ht="13">
      <c r="A1288" s="1" t="s">
        <v>214</v>
      </c>
      <c r="B1288" s="1" t="b">
        <v>0</v>
      </c>
      <c r="C1288" s="1" t="s">
        <v>340</v>
      </c>
      <c r="D1288" s="1" t="s">
        <v>418</v>
      </c>
      <c r="E1288" s="1" t="s">
        <v>191</v>
      </c>
      <c r="F1288" s="1" t="s">
        <v>198</v>
      </c>
      <c r="G1288" s="1" t="s">
        <v>193</v>
      </c>
      <c r="I1288" s="1" t="s">
        <v>423</v>
      </c>
      <c r="J1288" s="1" t="s">
        <v>20</v>
      </c>
      <c r="K1288" s="1">
        <v>1</v>
      </c>
      <c r="L1288" s="1">
        <v>100</v>
      </c>
    </row>
    <row r="1289" spans="1:12" ht="13">
      <c r="A1289" s="1" t="s">
        <v>215</v>
      </c>
      <c r="B1289" s="1" t="b">
        <v>0</v>
      </c>
      <c r="C1289" s="1" t="s">
        <v>341</v>
      </c>
      <c r="D1289" s="1" t="s">
        <v>418</v>
      </c>
      <c r="E1289" s="1" t="s">
        <v>191</v>
      </c>
      <c r="F1289" s="1" t="s">
        <v>198</v>
      </c>
      <c r="G1289" s="1" t="s">
        <v>193</v>
      </c>
      <c r="I1289" s="1" t="s">
        <v>423</v>
      </c>
      <c r="J1289" s="1" t="s">
        <v>20</v>
      </c>
      <c r="K1289" s="1">
        <v>1</v>
      </c>
      <c r="L1289" s="1">
        <v>100</v>
      </c>
    </row>
    <row r="1290" spans="1:12" ht="13">
      <c r="A1290" s="1" t="s">
        <v>216</v>
      </c>
      <c r="B1290" s="1" t="b">
        <v>0</v>
      </c>
      <c r="C1290" s="1" t="s">
        <v>341</v>
      </c>
      <c r="D1290" s="1" t="s">
        <v>418</v>
      </c>
      <c r="E1290" s="1" t="s">
        <v>191</v>
      </c>
      <c r="F1290" s="1" t="s">
        <v>198</v>
      </c>
      <c r="G1290" s="1" t="s">
        <v>193</v>
      </c>
      <c r="I1290" s="1" t="s">
        <v>423</v>
      </c>
      <c r="J1290" s="1" t="s">
        <v>20</v>
      </c>
      <c r="K1290" s="1">
        <v>1</v>
      </c>
      <c r="L1290" s="1">
        <v>100</v>
      </c>
    </row>
    <row r="1291" spans="1:12" ht="13">
      <c r="A1291" s="1" t="s">
        <v>217</v>
      </c>
      <c r="B1291" s="1" t="b">
        <v>0</v>
      </c>
      <c r="C1291" s="1" t="s">
        <v>341</v>
      </c>
      <c r="D1291" s="1" t="s">
        <v>418</v>
      </c>
      <c r="E1291" s="1" t="s">
        <v>191</v>
      </c>
      <c r="F1291" s="1" t="s">
        <v>198</v>
      </c>
      <c r="G1291" s="1" t="s">
        <v>193</v>
      </c>
      <c r="I1291" s="1" t="s">
        <v>423</v>
      </c>
      <c r="J1291" s="1" t="s">
        <v>20</v>
      </c>
      <c r="K1291" s="1">
        <v>1</v>
      </c>
      <c r="L1291" s="1">
        <v>100</v>
      </c>
    </row>
    <row r="1292" spans="1:12" ht="13">
      <c r="A1292" s="1" t="s">
        <v>218</v>
      </c>
      <c r="B1292" s="1" t="b">
        <v>0</v>
      </c>
      <c r="C1292" s="1" t="s">
        <v>342</v>
      </c>
      <c r="D1292" s="1" t="s">
        <v>418</v>
      </c>
      <c r="E1292" s="1" t="s">
        <v>191</v>
      </c>
      <c r="F1292" s="1" t="s">
        <v>198</v>
      </c>
      <c r="G1292" s="1" t="s">
        <v>193</v>
      </c>
      <c r="I1292" s="1" t="s">
        <v>423</v>
      </c>
      <c r="J1292" s="1" t="s">
        <v>20</v>
      </c>
      <c r="K1292" s="1">
        <v>1</v>
      </c>
      <c r="L1292" s="1">
        <v>100</v>
      </c>
    </row>
    <row r="1293" spans="1:12" ht="13">
      <c r="A1293" s="1" t="s">
        <v>219</v>
      </c>
      <c r="B1293" s="1" t="b">
        <v>0</v>
      </c>
      <c r="C1293" s="1" t="s">
        <v>342</v>
      </c>
      <c r="D1293" s="1" t="s">
        <v>418</v>
      </c>
      <c r="E1293" s="1" t="s">
        <v>191</v>
      </c>
      <c r="F1293" s="1" t="s">
        <v>198</v>
      </c>
      <c r="G1293" s="1" t="s">
        <v>193</v>
      </c>
      <c r="I1293" s="1" t="s">
        <v>423</v>
      </c>
      <c r="J1293" s="1" t="s">
        <v>20</v>
      </c>
      <c r="K1293" s="1">
        <v>1</v>
      </c>
      <c r="L1293" s="1">
        <v>100</v>
      </c>
    </row>
    <row r="1294" spans="1:12" ht="13">
      <c r="A1294" s="1" t="s">
        <v>220</v>
      </c>
      <c r="B1294" s="1" t="b">
        <v>0</v>
      </c>
      <c r="C1294" s="1" t="s">
        <v>342</v>
      </c>
      <c r="D1294" s="1" t="s">
        <v>418</v>
      </c>
      <c r="E1294" s="1" t="s">
        <v>191</v>
      </c>
      <c r="F1294" s="1" t="s">
        <v>198</v>
      </c>
      <c r="G1294" s="1">
        <v>37.707304897095199</v>
      </c>
      <c r="H1294" s="1">
        <v>0.934581913778608</v>
      </c>
      <c r="I1294" s="1" t="s">
        <v>423</v>
      </c>
      <c r="J1294" s="1" t="s">
        <v>20</v>
      </c>
      <c r="K1294" s="1">
        <v>1</v>
      </c>
      <c r="L1294" s="1">
        <v>100</v>
      </c>
    </row>
    <row r="1295" spans="1:12" ht="13">
      <c r="A1295" s="1" t="s">
        <v>221</v>
      </c>
      <c r="B1295" s="1" t="b">
        <v>0</v>
      </c>
      <c r="C1295" s="1">
        <v>10</v>
      </c>
      <c r="D1295" s="1" t="s">
        <v>418</v>
      </c>
      <c r="E1295" s="1" t="s">
        <v>191</v>
      </c>
      <c r="F1295" s="1" t="s">
        <v>209</v>
      </c>
      <c r="G1295" s="1">
        <v>34.223413852651603</v>
      </c>
      <c r="H1295" s="1">
        <v>10</v>
      </c>
      <c r="I1295" s="1" t="s">
        <v>423</v>
      </c>
      <c r="K1295" s="1">
        <v>1</v>
      </c>
      <c r="L1295" s="1">
        <v>100</v>
      </c>
    </row>
    <row r="1296" spans="1:12" ht="13">
      <c r="A1296" s="1" t="s">
        <v>222</v>
      </c>
      <c r="B1296" s="1" t="b">
        <v>0</v>
      </c>
      <c r="C1296" s="1">
        <v>10</v>
      </c>
      <c r="D1296" s="1" t="s">
        <v>418</v>
      </c>
      <c r="E1296" s="1" t="s">
        <v>191</v>
      </c>
      <c r="F1296" s="1" t="s">
        <v>209</v>
      </c>
      <c r="G1296" s="1">
        <v>35.085254628356203</v>
      </c>
      <c r="H1296" s="1">
        <v>10</v>
      </c>
      <c r="I1296" s="1" t="s">
        <v>423</v>
      </c>
      <c r="K1296" s="1">
        <v>1</v>
      </c>
      <c r="L1296" s="1">
        <v>100</v>
      </c>
    </row>
    <row r="1297" spans="1:12" ht="13">
      <c r="A1297" s="1" t="s">
        <v>223</v>
      </c>
      <c r="B1297" s="1" t="b">
        <v>0</v>
      </c>
      <c r="C1297" s="1">
        <v>10</v>
      </c>
      <c r="D1297" s="1" t="s">
        <v>418</v>
      </c>
      <c r="E1297" s="1" t="s">
        <v>191</v>
      </c>
      <c r="F1297" s="1" t="s">
        <v>209</v>
      </c>
      <c r="G1297" s="1">
        <v>33.438936651805903</v>
      </c>
      <c r="H1297" s="1">
        <v>10</v>
      </c>
      <c r="I1297" s="1" t="s">
        <v>423</v>
      </c>
      <c r="K1297" s="1">
        <v>1</v>
      </c>
      <c r="L1297" s="1">
        <v>100</v>
      </c>
    </row>
    <row r="1298" spans="1:12" ht="13">
      <c r="A1298" s="1" t="s">
        <v>224</v>
      </c>
      <c r="B1298" s="1" t="b">
        <v>0</v>
      </c>
      <c r="C1298" s="1" t="s">
        <v>343</v>
      </c>
      <c r="D1298" s="1" t="s">
        <v>418</v>
      </c>
      <c r="E1298" s="1" t="s">
        <v>191</v>
      </c>
      <c r="F1298" s="1" t="s">
        <v>198</v>
      </c>
      <c r="G1298" s="1" t="s">
        <v>193</v>
      </c>
      <c r="I1298" s="1" t="s">
        <v>423</v>
      </c>
      <c r="J1298" s="1" t="s">
        <v>20</v>
      </c>
      <c r="K1298" s="1">
        <v>1</v>
      </c>
      <c r="L1298" s="1">
        <v>100</v>
      </c>
    </row>
    <row r="1299" spans="1:12" ht="13">
      <c r="A1299" s="1" t="s">
        <v>225</v>
      </c>
      <c r="B1299" s="1" t="b">
        <v>0</v>
      </c>
      <c r="C1299" s="1" t="s">
        <v>343</v>
      </c>
      <c r="D1299" s="1" t="s">
        <v>418</v>
      </c>
      <c r="E1299" s="1" t="s">
        <v>191</v>
      </c>
      <c r="F1299" s="1" t="s">
        <v>198</v>
      </c>
      <c r="G1299" s="1" t="s">
        <v>193</v>
      </c>
      <c r="I1299" s="1" t="s">
        <v>423</v>
      </c>
      <c r="J1299" s="1" t="s">
        <v>20</v>
      </c>
      <c r="K1299" s="1">
        <v>1</v>
      </c>
      <c r="L1299" s="1">
        <v>100</v>
      </c>
    </row>
    <row r="1300" spans="1:12" ht="13">
      <c r="A1300" s="1" t="s">
        <v>226</v>
      </c>
      <c r="B1300" s="1" t="b">
        <v>0</v>
      </c>
      <c r="C1300" s="1" t="s">
        <v>343</v>
      </c>
      <c r="D1300" s="1" t="s">
        <v>418</v>
      </c>
      <c r="E1300" s="1" t="s">
        <v>191</v>
      </c>
      <c r="F1300" s="1" t="s">
        <v>198</v>
      </c>
      <c r="G1300" s="1" t="s">
        <v>193</v>
      </c>
      <c r="I1300" s="1" t="s">
        <v>423</v>
      </c>
      <c r="J1300" s="1" t="s">
        <v>20</v>
      </c>
      <c r="K1300" s="1">
        <v>1</v>
      </c>
      <c r="L1300" s="1">
        <v>100</v>
      </c>
    </row>
    <row r="1301" spans="1:12" ht="13">
      <c r="A1301" s="1" t="s">
        <v>227</v>
      </c>
      <c r="B1301" s="1" t="b">
        <v>0</v>
      </c>
      <c r="C1301" s="1" t="s">
        <v>344</v>
      </c>
      <c r="D1301" s="1" t="s">
        <v>418</v>
      </c>
      <c r="E1301" s="1" t="s">
        <v>191</v>
      </c>
      <c r="F1301" s="1" t="s">
        <v>198</v>
      </c>
      <c r="G1301" s="1">
        <v>37.740288515586997</v>
      </c>
      <c r="H1301" s="1">
        <v>0.91308686827452401</v>
      </c>
      <c r="I1301" s="1" t="s">
        <v>423</v>
      </c>
      <c r="J1301" s="1" t="s">
        <v>20</v>
      </c>
      <c r="K1301" s="1">
        <v>1</v>
      </c>
      <c r="L1301" s="1">
        <v>100</v>
      </c>
    </row>
    <row r="1302" spans="1:12" ht="13">
      <c r="A1302" s="1" t="s">
        <v>228</v>
      </c>
      <c r="B1302" s="1" t="b">
        <v>0</v>
      </c>
      <c r="C1302" s="1" t="s">
        <v>344</v>
      </c>
      <c r="D1302" s="1" t="s">
        <v>418</v>
      </c>
      <c r="E1302" s="1" t="s">
        <v>191</v>
      </c>
      <c r="F1302" s="1" t="s">
        <v>198</v>
      </c>
      <c r="G1302" s="1" t="s">
        <v>193</v>
      </c>
      <c r="I1302" s="1" t="s">
        <v>423</v>
      </c>
      <c r="J1302" s="1" t="s">
        <v>20</v>
      </c>
      <c r="K1302" s="1">
        <v>1</v>
      </c>
      <c r="L1302" s="1">
        <v>100</v>
      </c>
    </row>
    <row r="1303" spans="1:12" ht="13">
      <c r="A1303" s="1" t="s">
        <v>229</v>
      </c>
      <c r="B1303" s="1" t="b">
        <v>0</v>
      </c>
      <c r="C1303" s="1" t="s">
        <v>344</v>
      </c>
      <c r="D1303" s="1" t="s">
        <v>418</v>
      </c>
      <c r="E1303" s="1" t="s">
        <v>191</v>
      </c>
      <c r="F1303" s="1" t="s">
        <v>198</v>
      </c>
      <c r="G1303" s="1" t="s">
        <v>193</v>
      </c>
      <c r="I1303" s="1" t="s">
        <v>423</v>
      </c>
      <c r="J1303" s="1" t="s">
        <v>20</v>
      </c>
      <c r="K1303" s="1">
        <v>1</v>
      </c>
      <c r="L1303" s="1">
        <v>100</v>
      </c>
    </row>
    <row r="1304" spans="1:12" ht="13">
      <c r="A1304" s="1" t="s">
        <v>230</v>
      </c>
      <c r="B1304" s="1" t="b">
        <v>0</v>
      </c>
      <c r="C1304" s="1" t="s">
        <v>345</v>
      </c>
      <c r="D1304" s="1" t="s">
        <v>418</v>
      </c>
      <c r="E1304" s="1" t="s">
        <v>191</v>
      </c>
      <c r="F1304" s="1" t="s">
        <v>198</v>
      </c>
      <c r="G1304" s="1" t="s">
        <v>193</v>
      </c>
      <c r="I1304" s="1" t="s">
        <v>423</v>
      </c>
      <c r="J1304" s="1" t="s">
        <v>20</v>
      </c>
      <c r="K1304" s="1">
        <v>1</v>
      </c>
      <c r="L1304" s="1">
        <v>100</v>
      </c>
    </row>
    <row r="1305" spans="1:12" ht="13">
      <c r="A1305" s="1" t="s">
        <v>231</v>
      </c>
      <c r="B1305" s="1" t="b">
        <v>0</v>
      </c>
      <c r="C1305" s="1" t="s">
        <v>345</v>
      </c>
      <c r="D1305" s="1" t="s">
        <v>418</v>
      </c>
      <c r="E1305" s="1" t="s">
        <v>191</v>
      </c>
      <c r="F1305" s="1" t="s">
        <v>198</v>
      </c>
      <c r="G1305" s="1" t="s">
        <v>193</v>
      </c>
      <c r="I1305" s="1" t="s">
        <v>423</v>
      </c>
      <c r="J1305" s="1" t="s">
        <v>20</v>
      </c>
      <c r="K1305" s="1">
        <v>1</v>
      </c>
      <c r="L1305" s="1">
        <v>100</v>
      </c>
    </row>
    <row r="1306" spans="1:12" ht="13">
      <c r="A1306" s="1" t="s">
        <v>232</v>
      </c>
      <c r="B1306" s="1" t="b">
        <v>0</v>
      </c>
      <c r="C1306" s="1" t="s">
        <v>345</v>
      </c>
      <c r="D1306" s="1" t="s">
        <v>418</v>
      </c>
      <c r="E1306" s="1" t="s">
        <v>191</v>
      </c>
      <c r="F1306" s="1" t="s">
        <v>198</v>
      </c>
      <c r="G1306" s="1" t="s">
        <v>193</v>
      </c>
      <c r="I1306" s="1" t="s">
        <v>423</v>
      </c>
      <c r="J1306" s="1" t="s">
        <v>20</v>
      </c>
      <c r="K1306" s="1">
        <v>1</v>
      </c>
      <c r="L1306" s="1">
        <v>100</v>
      </c>
    </row>
    <row r="1307" spans="1:12" ht="13">
      <c r="A1307" s="1" t="s">
        <v>233</v>
      </c>
      <c r="B1307" s="1" t="b">
        <v>0</v>
      </c>
      <c r="C1307" s="11">
        <v>100</v>
      </c>
      <c r="D1307" s="1" t="s">
        <v>418</v>
      </c>
      <c r="E1307" s="1" t="s">
        <v>191</v>
      </c>
      <c r="F1307" s="1" t="s">
        <v>209</v>
      </c>
      <c r="G1307" s="1">
        <v>31.1315846843512</v>
      </c>
      <c r="H1307" s="1">
        <v>100</v>
      </c>
      <c r="I1307" s="1" t="s">
        <v>423</v>
      </c>
      <c r="K1307" s="1">
        <v>1</v>
      </c>
      <c r="L1307" s="1">
        <v>100</v>
      </c>
    </row>
    <row r="1308" spans="1:12" ht="13">
      <c r="A1308" s="1" t="s">
        <v>234</v>
      </c>
      <c r="B1308" s="1" t="b">
        <v>0</v>
      </c>
      <c r="C1308" s="11">
        <v>100</v>
      </c>
      <c r="D1308" s="1" t="s">
        <v>418</v>
      </c>
      <c r="E1308" s="1" t="s">
        <v>191</v>
      </c>
      <c r="F1308" s="1" t="s">
        <v>209</v>
      </c>
      <c r="G1308" s="1">
        <v>30.893898163213201</v>
      </c>
      <c r="H1308" s="1">
        <v>100</v>
      </c>
      <c r="I1308" s="1" t="s">
        <v>423</v>
      </c>
      <c r="K1308" s="1">
        <v>1</v>
      </c>
      <c r="L1308" s="1">
        <v>100</v>
      </c>
    </row>
    <row r="1309" spans="1:12" ht="13">
      <c r="A1309" s="1" t="s">
        <v>235</v>
      </c>
      <c r="B1309" s="1" t="b">
        <v>0</v>
      </c>
      <c r="C1309" s="11">
        <v>100</v>
      </c>
      <c r="D1309" s="1" t="s">
        <v>418</v>
      </c>
      <c r="E1309" s="1" t="s">
        <v>191</v>
      </c>
      <c r="F1309" s="1" t="s">
        <v>209</v>
      </c>
      <c r="G1309" s="1">
        <v>31.210918640301799</v>
      </c>
      <c r="H1309" s="1">
        <v>100</v>
      </c>
      <c r="I1309" s="1" t="s">
        <v>423</v>
      </c>
      <c r="K1309" s="1">
        <v>1</v>
      </c>
      <c r="L1309" s="1">
        <v>100</v>
      </c>
    </row>
    <row r="1310" spans="1:12" ht="13">
      <c r="A1310" s="1" t="s">
        <v>236</v>
      </c>
      <c r="B1310" s="1" t="b">
        <v>0</v>
      </c>
      <c r="C1310" s="1" t="s">
        <v>346</v>
      </c>
      <c r="D1310" s="1" t="s">
        <v>418</v>
      </c>
      <c r="E1310" s="1" t="s">
        <v>191</v>
      </c>
      <c r="F1310" s="1" t="s">
        <v>198</v>
      </c>
      <c r="G1310" s="1" t="s">
        <v>193</v>
      </c>
      <c r="I1310" s="1" t="s">
        <v>423</v>
      </c>
      <c r="J1310" s="1" t="s">
        <v>20</v>
      </c>
      <c r="K1310" s="1">
        <v>1</v>
      </c>
      <c r="L1310" s="1">
        <v>100</v>
      </c>
    </row>
    <row r="1311" spans="1:12" ht="13">
      <c r="A1311" s="1" t="s">
        <v>237</v>
      </c>
      <c r="B1311" s="1" t="b">
        <v>0</v>
      </c>
      <c r="C1311" s="1" t="s">
        <v>346</v>
      </c>
      <c r="D1311" s="1" t="s">
        <v>418</v>
      </c>
      <c r="E1311" s="1" t="s">
        <v>191</v>
      </c>
      <c r="F1311" s="1" t="s">
        <v>198</v>
      </c>
      <c r="G1311" s="1" t="s">
        <v>193</v>
      </c>
      <c r="I1311" s="1" t="s">
        <v>423</v>
      </c>
      <c r="J1311" s="1" t="s">
        <v>20</v>
      </c>
      <c r="K1311" s="1">
        <v>1</v>
      </c>
      <c r="L1311" s="1">
        <v>100</v>
      </c>
    </row>
    <row r="1312" spans="1:12" ht="13">
      <c r="A1312" s="1" t="s">
        <v>238</v>
      </c>
      <c r="B1312" s="1" t="b">
        <v>0</v>
      </c>
      <c r="C1312" s="1" t="s">
        <v>346</v>
      </c>
      <c r="D1312" s="1" t="s">
        <v>418</v>
      </c>
      <c r="E1312" s="1" t="s">
        <v>191</v>
      </c>
      <c r="F1312" s="1" t="s">
        <v>198</v>
      </c>
      <c r="G1312" s="1" t="s">
        <v>193</v>
      </c>
      <c r="I1312" s="1" t="s">
        <v>423</v>
      </c>
      <c r="J1312" s="1" t="s">
        <v>20</v>
      </c>
      <c r="K1312" s="1">
        <v>1</v>
      </c>
      <c r="L1312" s="1">
        <v>100</v>
      </c>
    </row>
    <row r="1313" spans="1:25" ht="13">
      <c r="A1313" s="1" t="s">
        <v>239</v>
      </c>
      <c r="B1313" s="1" t="b">
        <v>0</v>
      </c>
      <c r="C1313" s="1" t="s">
        <v>347</v>
      </c>
      <c r="D1313" s="1" t="s">
        <v>418</v>
      </c>
      <c r="E1313" s="1" t="s">
        <v>191</v>
      </c>
      <c r="F1313" s="1" t="s">
        <v>198</v>
      </c>
      <c r="G1313" s="1" t="s">
        <v>193</v>
      </c>
      <c r="I1313" s="1" t="s">
        <v>423</v>
      </c>
      <c r="J1313" s="1" t="s">
        <v>20</v>
      </c>
      <c r="K1313" s="1">
        <v>1</v>
      </c>
      <c r="L1313" s="1">
        <v>100</v>
      </c>
    </row>
    <row r="1314" spans="1:25" ht="13">
      <c r="A1314" s="1" t="s">
        <v>240</v>
      </c>
      <c r="B1314" s="1" t="b">
        <v>0</v>
      </c>
      <c r="C1314" s="1" t="s">
        <v>347</v>
      </c>
      <c r="D1314" s="1" t="s">
        <v>418</v>
      </c>
      <c r="E1314" s="1" t="s">
        <v>191</v>
      </c>
      <c r="F1314" s="1" t="s">
        <v>198</v>
      </c>
      <c r="G1314" s="1" t="s">
        <v>193</v>
      </c>
      <c r="I1314" s="1" t="s">
        <v>423</v>
      </c>
      <c r="J1314" s="1" t="s">
        <v>20</v>
      </c>
      <c r="K1314" s="1">
        <v>1</v>
      </c>
      <c r="L1314" s="1">
        <v>100</v>
      </c>
    </row>
    <row r="1315" spans="1:25" ht="13">
      <c r="A1315" s="1" t="s">
        <v>241</v>
      </c>
      <c r="B1315" s="1" t="b">
        <v>0</v>
      </c>
      <c r="C1315" s="1" t="s">
        <v>347</v>
      </c>
      <c r="D1315" s="1" t="s">
        <v>418</v>
      </c>
      <c r="E1315" s="1" t="s">
        <v>191</v>
      </c>
      <c r="F1315" s="1" t="s">
        <v>198</v>
      </c>
      <c r="G1315" s="1" t="s">
        <v>193</v>
      </c>
      <c r="I1315" s="1" t="s">
        <v>423</v>
      </c>
      <c r="J1315" s="1" t="s">
        <v>20</v>
      </c>
      <c r="K1315" s="1">
        <v>1</v>
      </c>
      <c r="L1315" s="1">
        <v>100</v>
      </c>
    </row>
    <row r="1316" spans="1:25" ht="13">
      <c r="A1316" s="1" t="s">
        <v>242</v>
      </c>
      <c r="B1316" s="1" t="b">
        <v>0</v>
      </c>
      <c r="C1316" s="1" t="s">
        <v>348</v>
      </c>
      <c r="D1316" s="1" t="s">
        <v>418</v>
      </c>
      <c r="E1316" s="1" t="s">
        <v>191</v>
      </c>
      <c r="F1316" s="1" t="s">
        <v>198</v>
      </c>
      <c r="G1316" s="1" t="s">
        <v>193</v>
      </c>
      <c r="I1316" s="1" t="s">
        <v>423</v>
      </c>
      <c r="J1316" s="1" t="s">
        <v>20</v>
      </c>
      <c r="K1316" s="1">
        <v>1</v>
      </c>
      <c r="L1316" s="1">
        <v>100</v>
      </c>
    </row>
    <row r="1317" spans="1:25" ht="13">
      <c r="A1317" s="1" t="s">
        <v>243</v>
      </c>
      <c r="B1317" s="1" t="b">
        <v>0</v>
      </c>
      <c r="C1317" s="1" t="s">
        <v>348</v>
      </c>
      <c r="D1317" s="1" t="s">
        <v>418</v>
      </c>
      <c r="E1317" s="1" t="s">
        <v>191</v>
      </c>
      <c r="F1317" s="1" t="s">
        <v>198</v>
      </c>
      <c r="G1317" s="1" t="s">
        <v>193</v>
      </c>
      <c r="I1317" s="1" t="s">
        <v>423</v>
      </c>
      <c r="J1317" s="1" t="s">
        <v>20</v>
      </c>
      <c r="K1317" s="1">
        <v>1</v>
      </c>
      <c r="L1317" s="1">
        <v>100</v>
      </c>
    </row>
    <row r="1318" spans="1:25" ht="13">
      <c r="A1318" s="1" t="s">
        <v>244</v>
      </c>
      <c r="B1318" s="1" t="b">
        <v>0</v>
      </c>
      <c r="C1318" s="1" t="s">
        <v>348</v>
      </c>
      <c r="D1318" s="1" t="s">
        <v>418</v>
      </c>
      <c r="E1318" s="1" t="s">
        <v>191</v>
      </c>
      <c r="F1318" s="1" t="s">
        <v>198</v>
      </c>
      <c r="G1318" s="1" t="s">
        <v>193</v>
      </c>
      <c r="I1318" s="1" t="s">
        <v>423</v>
      </c>
      <c r="J1318" s="1" t="s">
        <v>20</v>
      </c>
      <c r="K1318" s="1">
        <v>1</v>
      </c>
      <c r="L1318" s="1">
        <v>100</v>
      </c>
    </row>
    <row r="1319" spans="1:25" ht="13">
      <c r="A1319" s="1" t="s">
        <v>245</v>
      </c>
      <c r="B1319" s="1" t="b">
        <v>0</v>
      </c>
      <c r="C1319" s="11">
        <v>1000</v>
      </c>
      <c r="D1319" s="1" t="s">
        <v>418</v>
      </c>
      <c r="E1319" s="1" t="s">
        <v>191</v>
      </c>
      <c r="F1319" s="1" t="s">
        <v>209</v>
      </c>
      <c r="G1319" s="1">
        <v>27.587788678876802</v>
      </c>
      <c r="H1319" s="1">
        <v>1000</v>
      </c>
      <c r="I1319" s="1" t="s">
        <v>423</v>
      </c>
      <c r="K1319" s="1">
        <v>1</v>
      </c>
      <c r="L1319" s="1">
        <v>100</v>
      </c>
    </row>
    <row r="1320" spans="1:25" ht="13">
      <c r="A1320" s="1" t="s">
        <v>246</v>
      </c>
      <c r="B1320" s="1" t="b">
        <v>0</v>
      </c>
      <c r="C1320" s="11">
        <v>1000</v>
      </c>
      <c r="D1320" s="1" t="s">
        <v>418</v>
      </c>
      <c r="E1320" s="1" t="s">
        <v>191</v>
      </c>
      <c r="F1320" s="1" t="s">
        <v>209</v>
      </c>
      <c r="G1320" s="1">
        <v>27.724522933377202</v>
      </c>
      <c r="H1320" s="1">
        <v>1000</v>
      </c>
      <c r="I1320" s="1" t="s">
        <v>423</v>
      </c>
      <c r="K1320" s="1">
        <v>1</v>
      </c>
      <c r="L1320" s="1">
        <v>100</v>
      </c>
    </row>
    <row r="1321" spans="1:25" ht="13">
      <c r="A1321" s="1" t="s">
        <v>247</v>
      </c>
      <c r="B1321" s="1" t="b">
        <v>0</v>
      </c>
      <c r="C1321" s="11">
        <v>1000</v>
      </c>
      <c r="D1321" s="1" t="s">
        <v>418</v>
      </c>
      <c r="E1321" s="1" t="s">
        <v>191</v>
      </c>
      <c r="F1321" s="1" t="s">
        <v>209</v>
      </c>
      <c r="G1321" s="1">
        <v>27.836856498347998</v>
      </c>
      <c r="H1321" s="1">
        <v>1000</v>
      </c>
      <c r="I1321" s="1" t="s">
        <v>423</v>
      </c>
      <c r="K1321" s="1">
        <v>1</v>
      </c>
      <c r="L1321" s="1">
        <v>100</v>
      </c>
    </row>
    <row r="1322" spans="1:25" ht="13">
      <c r="A1322" s="1" t="s">
        <v>248</v>
      </c>
      <c r="B1322" s="1" t="b">
        <v>0</v>
      </c>
      <c r="C1322" s="1" t="s">
        <v>349</v>
      </c>
      <c r="D1322" s="1" t="s">
        <v>418</v>
      </c>
      <c r="E1322" s="1" t="s">
        <v>191</v>
      </c>
      <c r="F1322" s="1" t="s">
        <v>198</v>
      </c>
      <c r="G1322" s="1" t="s">
        <v>193</v>
      </c>
      <c r="I1322" s="1" t="s">
        <v>423</v>
      </c>
      <c r="J1322" s="1" t="s">
        <v>20</v>
      </c>
      <c r="K1322" s="1">
        <v>1</v>
      </c>
      <c r="L1322" s="1">
        <v>100</v>
      </c>
    </row>
    <row r="1323" spans="1:25" ht="13">
      <c r="A1323" s="1" t="s">
        <v>249</v>
      </c>
      <c r="B1323" s="1" t="b">
        <v>0</v>
      </c>
      <c r="C1323" s="1" t="s">
        <v>349</v>
      </c>
      <c r="D1323" s="1" t="s">
        <v>418</v>
      </c>
      <c r="E1323" s="1" t="s">
        <v>191</v>
      </c>
      <c r="F1323" s="1" t="s">
        <v>198</v>
      </c>
      <c r="G1323" s="1" t="s">
        <v>193</v>
      </c>
      <c r="I1323" s="1" t="s">
        <v>423</v>
      </c>
      <c r="J1323" s="1" t="s">
        <v>20</v>
      </c>
      <c r="K1323" s="1">
        <v>1</v>
      </c>
      <c r="L1323" s="1">
        <v>100</v>
      </c>
    </row>
    <row r="1324" spans="1:25" ht="13">
      <c r="A1324" s="1" t="s">
        <v>250</v>
      </c>
      <c r="B1324" s="1" t="b">
        <v>0</v>
      </c>
      <c r="C1324" s="1" t="s">
        <v>349</v>
      </c>
      <c r="D1324" s="1" t="s">
        <v>418</v>
      </c>
      <c r="E1324" s="1" t="s">
        <v>191</v>
      </c>
      <c r="F1324" s="1" t="s">
        <v>198</v>
      </c>
      <c r="G1324" s="1" t="s">
        <v>193</v>
      </c>
      <c r="I1324" s="1" t="s">
        <v>423</v>
      </c>
      <c r="J1324" s="1" t="s">
        <v>20</v>
      </c>
      <c r="K1324" s="1">
        <v>1</v>
      </c>
      <c r="L1324" s="1">
        <v>100</v>
      </c>
    </row>
    <row r="1325" spans="1:25" ht="13">
      <c r="A1325" s="12" t="s">
        <v>251</v>
      </c>
      <c r="B1325" s="12" t="b">
        <v>0</v>
      </c>
      <c r="C1325" s="12" t="s">
        <v>350</v>
      </c>
      <c r="D1325" s="12" t="s">
        <v>418</v>
      </c>
      <c r="E1325" s="12" t="s">
        <v>191</v>
      </c>
      <c r="F1325" s="12" t="s">
        <v>198</v>
      </c>
      <c r="G1325" s="12">
        <v>36.234650952643896</v>
      </c>
      <c r="H1325" s="12">
        <v>2.6411806995304099</v>
      </c>
      <c r="I1325" s="12" t="s">
        <v>423</v>
      </c>
      <c r="J1325" s="1" t="s">
        <v>20</v>
      </c>
      <c r="K1325" s="1">
        <v>1</v>
      </c>
      <c r="L1325" s="1">
        <v>100</v>
      </c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</row>
    <row r="1326" spans="1:25" ht="13">
      <c r="A1326" s="12" t="s">
        <v>252</v>
      </c>
      <c r="B1326" s="12" t="b">
        <v>0</v>
      </c>
      <c r="C1326" s="12" t="s">
        <v>350</v>
      </c>
      <c r="D1326" s="12" t="s">
        <v>418</v>
      </c>
      <c r="E1326" s="12" t="s">
        <v>191</v>
      </c>
      <c r="F1326" s="12" t="s">
        <v>198</v>
      </c>
      <c r="G1326" s="12">
        <v>35.247180967664498</v>
      </c>
      <c r="H1326" s="12">
        <v>5.3006827406846204</v>
      </c>
      <c r="I1326" s="12" t="s">
        <v>423</v>
      </c>
      <c r="J1326" s="1" t="s">
        <v>20</v>
      </c>
      <c r="K1326" s="1">
        <v>1</v>
      </c>
      <c r="L1326" s="1">
        <v>100</v>
      </c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</row>
    <row r="1327" spans="1:25" ht="13">
      <c r="A1327" s="12" t="s">
        <v>253</v>
      </c>
      <c r="B1327" s="12" t="b">
        <v>0</v>
      </c>
      <c r="C1327" s="12" t="s">
        <v>350</v>
      </c>
      <c r="D1327" s="12" t="s">
        <v>418</v>
      </c>
      <c r="E1327" s="12" t="s">
        <v>191</v>
      </c>
      <c r="F1327" s="12" t="s">
        <v>198</v>
      </c>
      <c r="G1327" s="12">
        <v>35.031427684291302</v>
      </c>
      <c r="H1327" s="12">
        <v>6.1720963177561003</v>
      </c>
      <c r="I1327" s="12" t="s">
        <v>423</v>
      </c>
      <c r="J1327" s="1" t="s">
        <v>20</v>
      </c>
      <c r="K1327" s="1">
        <v>1</v>
      </c>
      <c r="L1327" s="1">
        <v>100</v>
      </c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</row>
    <row r="1328" spans="1:25" ht="13">
      <c r="A1328" s="1" t="s">
        <v>254</v>
      </c>
      <c r="B1328" s="1" t="b">
        <v>0</v>
      </c>
      <c r="C1328" s="1" t="s">
        <v>351</v>
      </c>
      <c r="D1328" s="1" t="s">
        <v>418</v>
      </c>
      <c r="E1328" s="1" t="s">
        <v>191</v>
      </c>
      <c r="F1328" s="1" t="s">
        <v>198</v>
      </c>
      <c r="G1328" s="1" t="s">
        <v>193</v>
      </c>
      <c r="I1328" s="1" t="s">
        <v>423</v>
      </c>
      <c r="J1328" s="1" t="s">
        <v>20</v>
      </c>
      <c r="K1328" s="1">
        <v>1</v>
      </c>
      <c r="L1328" s="1">
        <v>100</v>
      </c>
    </row>
    <row r="1329" spans="1:25" ht="13">
      <c r="A1329" s="1" t="s">
        <v>255</v>
      </c>
      <c r="B1329" s="1" t="b">
        <v>0</v>
      </c>
      <c r="C1329" s="1" t="s">
        <v>351</v>
      </c>
      <c r="D1329" s="1" t="s">
        <v>418</v>
      </c>
      <c r="E1329" s="1" t="s">
        <v>191</v>
      </c>
      <c r="F1329" s="1" t="s">
        <v>198</v>
      </c>
      <c r="G1329" s="1" t="s">
        <v>193</v>
      </c>
      <c r="I1329" s="1" t="s">
        <v>423</v>
      </c>
      <c r="J1329" s="1" t="s">
        <v>20</v>
      </c>
      <c r="K1329" s="1">
        <v>1</v>
      </c>
      <c r="L1329" s="1">
        <v>100</v>
      </c>
    </row>
    <row r="1330" spans="1:25" ht="13">
      <c r="A1330" s="1" t="s">
        <v>256</v>
      </c>
      <c r="B1330" s="1" t="b">
        <v>0</v>
      </c>
      <c r="C1330" s="1" t="s">
        <v>351</v>
      </c>
      <c r="D1330" s="1" t="s">
        <v>418</v>
      </c>
      <c r="E1330" s="1" t="s">
        <v>191</v>
      </c>
      <c r="F1330" s="1" t="s">
        <v>198</v>
      </c>
      <c r="G1330" s="1" t="s">
        <v>193</v>
      </c>
      <c r="I1330" s="1" t="s">
        <v>423</v>
      </c>
      <c r="J1330" s="1" t="s">
        <v>20</v>
      </c>
      <c r="K1330" s="1">
        <v>1</v>
      </c>
      <c r="L1330" s="1">
        <v>100</v>
      </c>
    </row>
    <row r="1331" spans="1:25" ht="13">
      <c r="A1331" s="1" t="s">
        <v>257</v>
      </c>
      <c r="B1331" s="1" t="b">
        <v>0</v>
      </c>
      <c r="C1331" s="11">
        <v>10000</v>
      </c>
      <c r="D1331" s="1" t="s">
        <v>418</v>
      </c>
      <c r="E1331" s="1" t="s">
        <v>191</v>
      </c>
      <c r="F1331" s="1" t="s">
        <v>209</v>
      </c>
      <c r="G1331" s="1">
        <v>24.466656211234099</v>
      </c>
      <c r="H1331" s="1">
        <v>10000</v>
      </c>
      <c r="I1331" s="1" t="s">
        <v>423</v>
      </c>
      <c r="K1331" s="1">
        <v>1</v>
      </c>
      <c r="L1331" s="1">
        <v>100</v>
      </c>
    </row>
    <row r="1332" spans="1:25" ht="13">
      <c r="A1332" s="1" t="s">
        <v>258</v>
      </c>
      <c r="B1332" s="1" t="b">
        <v>0</v>
      </c>
      <c r="C1332" s="11">
        <v>10000</v>
      </c>
      <c r="D1332" s="1" t="s">
        <v>418</v>
      </c>
      <c r="E1332" s="1" t="s">
        <v>191</v>
      </c>
      <c r="F1332" s="1" t="s">
        <v>209</v>
      </c>
      <c r="G1332" s="1">
        <v>24.557332527463299</v>
      </c>
      <c r="H1332" s="1">
        <v>10000</v>
      </c>
      <c r="I1332" s="1" t="s">
        <v>423</v>
      </c>
      <c r="K1332" s="1">
        <v>1</v>
      </c>
      <c r="L1332" s="1">
        <v>100</v>
      </c>
    </row>
    <row r="1333" spans="1:25" ht="13">
      <c r="A1333" s="1" t="s">
        <v>259</v>
      </c>
      <c r="B1333" s="1" t="b">
        <v>0</v>
      </c>
      <c r="C1333" s="11">
        <v>10000</v>
      </c>
      <c r="D1333" s="1" t="s">
        <v>418</v>
      </c>
      <c r="E1333" s="1" t="s">
        <v>191</v>
      </c>
      <c r="F1333" s="1" t="s">
        <v>209</v>
      </c>
      <c r="G1333" s="1">
        <v>24.584445051120898</v>
      </c>
      <c r="H1333" s="1">
        <v>10000</v>
      </c>
      <c r="I1333" s="1" t="s">
        <v>423</v>
      </c>
      <c r="K1333" s="1">
        <v>1</v>
      </c>
      <c r="L1333" s="1">
        <v>100</v>
      </c>
    </row>
    <row r="1334" spans="1:25" ht="13">
      <c r="A1334" s="1" t="s">
        <v>260</v>
      </c>
      <c r="B1334" s="1" t="b">
        <v>0</v>
      </c>
      <c r="C1334" s="1" t="s">
        <v>352</v>
      </c>
      <c r="D1334" s="1" t="s">
        <v>418</v>
      </c>
      <c r="E1334" s="1" t="s">
        <v>191</v>
      </c>
      <c r="F1334" s="1" t="s">
        <v>198</v>
      </c>
      <c r="G1334" s="1" t="s">
        <v>193</v>
      </c>
      <c r="I1334" s="1" t="s">
        <v>423</v>
      </c>
      <c r="J1334" s="1" t="s">
        <v>20</v>
      </c>
      <c r="K1334" s="1">
        <v>1</v>
      </c>
      <c r="L1334" s="1">
        <v>100</v>
      </c>
    </row>
    <row r="1335" spans="1:25" ht="13">
      <c r="A1335" s="1" t="s">
        <v>261</v>
      </c>
      <c r="B1335" s="1" t="b">
        <v>0</v>
      </c>
      <c r="C1335" s="1" t="s">
        <v>352</v>
      </c>
      <c r="D1335" s="1" t="s">
        <v>418</v>
      </c>
      <c r="E1335" s="1" t="s">
        <v>191</v>
      </c>
      <c r="F1335" s="1" t="s">
        <v>198</v>
      </c>
      <c r="G1335" s="1" t="s">
        <v>193</v>
      </c>
      <c r="I1335" s="1" t="s">
        <v>423</v>
      </c>
      <c r="J1335" s="1" t="s">
        <v>20</v>
      </c>
      <c r="K1335" s="1">
        <v>1</v>
      </c>
      <c r="L1335" s="1">
        <v>100</v>
      </c>
    </row>
    <row r="1336" spans="1:25" ht="13">
      <c r="A1336" s="1" t="s">
        <v>262</v>
      </c>
      <c r="B1336" s="1" t="b">
        <v>0</v>
      </c>
      <c r="C1336" s="1" t="s">
        <v>352</v>
      </c>
      <c r="D1336" s="1" t="s">
        <v>418</v>
      </c>
      <c r="E1336" s="1" t="s">
        <v>191</v>
      </c>
      <c r="F1336" s="1" t="s">
        <v>198</v>
      </c>
      <c r="G1336" s="1" t="s">
        <v>193</v>
      </c>
      <c r="I1336" s="1" t="s">
        <v>423</v>
      </c>
      <c r="J1336" s="1" t="s">
        <v>20</v>
      </c>
      <c r="K1336" s="1">
        <v>1</v>
      </c>
      <c r="L1336" s="1">
        <v>100</v>
      </c>
    </row>
    <row r="1337" spans="1:25" ht="13">
      <c r="A1337" s="12" t="s">
        <v>263</v>
      </c>
      <c r="B1337" s="12" t="b">
        <v>0</v>
      </c>
      <c r="C1337" s="12" t="s">
        <v>353</v>
      </c>
      <c r="D1337" s="12" t="s">
        <v>418</v>
      </c>
      <c r="E1337" s="12" t="s">
        <v>191</v>
      </c>
      <c r="F1337" s="12" t="s">
        <v>198</v>
      </c>
      <c r="G1337" s="12">
        <v>38</v>
      </c>
      <c r="H1337" s="12">
        <v>0.76022759102439297</v>
      </c>
      <c r="I1337" s="12" t="s">
        <v>423</v>
      </c>
      <c r="J1337" s="1" t="s">
        <v>20</v>
      </c>
      <c r="K1337" s="1">
        <v>1</v>
      </c>
      <c r="L1337" s="1">
        <v>100</v>
      </c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</row>
    <row r="1338" spans="1:25" ht="13">
      <c r="A1338" s="12" t="s">
        <v>264</v>
      </c>
      <c r="B1338" s="12" t="b">
        <v>0</v>
      </c>
      <c r="C1338" s="12" t="s">
        <v>353</v>
      </c>
      <c r="D1338" s="12" t="s">
        <v>418</v>
      </c>
      <c r="E1338" s="12" t="s">
        <v>191</v>
      </c>
      <c r="F1338" s="12" t="s">
        <v>198</v>
      </c>
      <c r="G1338" s="12">
        <v>37.799438812385702</v>
      </c>
      <c r="H1338" s="12">
        <v>0.87577001135030197</v>
      </c>
      <c r="I1338" s="12" t="s">
        <v>423</v>
      </c>
      <c r="J1338" s="1" t="s">
        <v>20</v>
      </c>
      <c r="K1338" s="1">
        <v>1</v>
      </c>
      <c r="L1338" s="1">
        <v>100</v>
      </c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</row>
    <row r="1339" spans="1:25" ht="13">
      <c r="A1339" s="1" t="s">
        <v>265</v>
      </c>
      <c r="B1339" s="1" t="b">
        <v>0</v>
      </c>
      <c r="C1339" s="1" t="s">
        <v>353</v>
      </c>
      <c r="D1339" s="1" t="s">
        <v>418</v>
      </c>
      <c r="E1339" s="1" t="s">
        <v>191</v>
      </c>
      <c r="F1339" s="1" t="s">
        <v>198</v>
      </c>
      <c r="G1339" s="1" t="s">
        <v>193</v>
      </c>
      <c r="I1339" s="1" t="s">
        <v>423</v>
      </c>
      <c r="J1339" s="1" t="s">
        <v>20</v>
      </c>
      <c r="K1339" s="1">
        <v>1</v>
      </c>
      <c r="L1339" s="1">
        <v>100</v>
      </c>
    </row>
    <row r="1340" spans="1:25" ht="13">
      <c r="A1340" s="1" t="s">
        <v>266</v>
      </c>
      <c r="B1340" s="1" t="b">
        <v>0</v>
      </c>
      <c r="C1340" s="1" t="s">
        <v>354</v>
      </c>
      <c r="D1340" s="1" t="s">
        <v>418</v>
      </c>
      <c r="E1340" s="1" t="s">
        <v>191</v>
      </c>
      <c r="F1340" s="1" t="s">
        <v>198</v>
      </c>
      <c r="G1340" s="1" t="s">
        <v>193</v>
      </c>
      <c r="I1340" s="1" t="s">
        <v>423</v>
      </c>
      <c r="J1340" s="1" t="s">
        <v>20</v>
      </c>
      <c r="K1340" s="1">
        <v>1</v>
      </c>
      <c r="L1340" s="1">
        <v>100</v>
      </c>
    </row>
    <row r="1341" spans="1:25" ht="13">
      <c r="A1341" s="1" t="s">
        <v>267</v>
      </c>
      <c r="B1341" s="1" t="b">
        <v>0</v>
      </c>
      <c r="C1341" s="1" t="s">
        <v>354</v>
      </c>
      <c r="D1341" s="1" t="s">
        <v>418</v>
      </c>
      <c r="E1341" s="1" t="s">
        <v>191</v>
      </c>
      <c r="F1341" s="1" t="s">
        <v>198</v>
      </c>
      <c r="G1341" s="1" t="s">
        <v>193</v>
      </c>
      <c r="I1341" s="1" t="s">
        <v>423</v>
      </c>
      <c r="J1341" s="1" t="s">
        <v>20</v>
      </c>
      <c r="K1341" s="1">
        <v>1</v>
      </c>
      <c r="L1341" s="1">
        <v>100</v>
      </c>
    </row>
    <row r="1342" spans="1:25" ht="13">
      <c r="A1342" s="1" t="s">
        <v>268</v>
      </c>
      <c r="B1342" s="1" t="b">
        <v>0</v>
      </c>
      <c r="C1342" s="1" t="s">
        <v>354</v>
      </c>
      <c r="D1342" s="1" t="s">
        <v>418</v>
      </c>
      <c r="E1342" s="1" t="s">
        <v>191</v>
      </c>
      <c r="F1342" s="1" t="s">
        <v>198</v>
      </c>
      <c r="G1342" s="1" t="s">
        <v>193</v>
      </c>
      <c r="I1342" s="1" t="s">
        <v>423</v>
      </c>
      <c r="J1342" s="1" t="s">
        <v>20</v>
      </c>
      <c r="K1342" s="1">
        <v>1</v>
      </c>
      <c r="L1342" s="1">
        <v>100</v>
      </c>
    </row>
    <row r="1343" spans="1:25" ht="13">
      <c r="A1343" s="1" t="s">
        <v>269</v>
      </c>
      <c r="B1343" s="1" t="b">
        <v>0</v>
      </c>
      <c r="C1343" s="11">
        <v>100000</v>
      </c>
      <c r="D1343" s="1" t="s">
        <v>418</v>
      </c>
      <c r="E1343" s="1" t="s">
        <v>191</v>
      </c>
      <c r="F1343" s="1" t="s">
        <v>209</v>
      </c>
      <c r="G1343" s="1">
        <v>21.420709654074798</v>
      </c>
      <c r="H1343" s="1">
        <v>100000</v>
      </c>
      <c r="I1343" s="1" t="s">
        <v>423</v>
      </c>
      <c r="K1343" s="1">
        <v>1</v>
      </c>
      <c r="L1343" s="1">
        <v>100</v>
      </c>
    </row>
    <row r="1344" spans="1:25" ht="13">
      <c r="A1344" s="1" t="s">
        <v>270</v>
      </c>
      <c r="B1344" s="1" t="b">
        <v>0</v>
      </c>
      <c r="C1344" s="11">
        <v>100000</v>
      </c>
      <c r="D1344" s="1" t="s">
        <v>418</v>
      </c>
      <c r="E1344" s="1" t="s">
        <v>191</v>
      </c>
      <c r="F1344" s="1" t="s">
        <v>209</v>
      </c>
      <c r="G1344" s="1">
        <v>21.3605000219614</v>
      </c>
      <c r="H1344" s="1">
        <v>100000</v>
      </c>
      <c r="I1344" s="1" t="s">
        <v>423</v>
      </c>
      <c r="K1344" s="1">
        <v>1</v>
      </c>
      <c r="L1344" s="1">
        <v>100</v>
      </c>
    </row>
    <row r="1345" spans="1:12" ht="13">
      <c r="A1345" s="1" t="s">
        <v>271</v>
      </c>
      <c r="B1345" s="1" t="b">
        <v>0</v>
      </c>
      <c r="C1345" s="11">
        <v>100000</v>
      </c>
      <c r="D1345" s="1" t="s">
        <v>418</v>
      </c>
      <c r="E1345" s="1" t="s">
        <v>191</v>
      </c>
      <c r="F1345" s="1" t="s">
        <v>209</v>
      </c>
      <c r="G1345" s="1">
        <v>21.327256105830699</v>
      </c>
      <c r="H1345" s="1">
        <v>100000</v>
      </c>
      <c r="I1345" s="1" t="s">
        <v>423</v>
      </c>
      <c r="K1345" s="1">
        <v>1</v>
      </c>
      <c r="L1345" s="1">
        <v>100</v>
      </c>
    </row>
    <row r="1346" spans="1:12" ht="13">
      <c r="A1346" s="1" t="s">
        <v>272</v>
      </c>
      <c r="B1346" s="1" t="b">
        <v>0</v>
      </c>
      <c r="C1346" s="1" t="s">
        <v>355</v>
      </c>
      <c r="D1346" s="1" t="s">
        <v>418</v>
      </c>
      <c r="E1346" s="1" t="s">
        <v>191</v>
      </c>
      <c r="F1346" s="1" t="s">
        <v>198</v>
      </c>
      <c r="G1346" s="1" t="s">
        <v>193</v>
      </c>
      <c r="I1346" s="1" t="s">
        <v>423</v>
      </c>
      <c r="J1346" s="1" t="s">
        <v>20</v>
      </c>
      <c r="K1346" s="1">
        <v>1</v>
      </c>
      <c r="L1346" s="1">
        <v>100</v>
      </c>
    </row>
    <row r="1347" spans="1:12" ht="13">
      <c r="A1347" s="1" t="s">
        <v>273</v>
      </c>
      <c r="B1347" s="1" t="b">
        <v>0</v>
      </c>
      <c r="C1347" s="1" t="s">
        <v>355</v>
      </c>
      <c r="D1347" s="1" t="s">
        <v>418</v>
      </c>
      <c r="E1347" s="1" t="s">
        <v>191</v>
      </c>
      <c r="F1347" s="1" t="s">
        <v>198</v>
      </c>
      <c r="G1347" s="1" t="s">
        <v>193</v>
      </c>
      <c r="I1347" s="1" t="s">
        <v>423</v>
      </c>
      <c r="J1347" s="1" t="s">
        <v>20</v>
      </c>
      <c r="K1347" s="1">
        <v>1</v>
      </c>
      <c r="L1347" s="1">
        <v>100</v>
      </c>
    </row>
    <row r="1348" spans="1:12" ht="13">
      <c r="A1348" s="1" t="s">
        <v>274</v>
      </c>
      <c r="B1348" s="1" t="b">
        <v>0</v>
      </c>
      <c r="C1348" s="1" t="s">
        <v>355</v>
      </c>
      <c r="D1348" s="1" t="s">
        <v>418</v>
      </c>
      <c r="E1348" s="1" t="s">
        <v>191</v>
      </c>
      <c r="F1348" s="1" t="s">
        <v>198</v>
      </c>
      <c r="G1348" s="1" t="s">
        <v>193</v>
      </c>
      <c r="I1348" s="1" t="s">
        <v>423</v>
      </c>
      <c r="J1348" s="1" t="s">
        <v>20</v>
      </c>
      <c r="K1348" s="1">
        <v>1</v>
      </c>
      <c r="L1348" s="1">
        <v>100</v>
      </c>
    </row>
    <row r="1349" spans="1:12" ht="13">
      <c r="A1349" s="1" t="s">
        <v>275</v>
      </c>
      <c r="B1349" s="1" t="b">
        <v>0</v>
      </c>
      <c r="C1349" s="1" t="s">
        <v>356</v>
      </c>
      <c r="D1349" s="1" t="s">
        <v>418</v>
      </c>
      <c r="E1349" s="1" t="s">
        <v>191</v>
      </c>
      <c r="F1349" s="1" t="s">
        <v>198</v>
      </c>
      <c r="G1349" s="1" t="s">
        <v>193</v>
      </c>
      <c r="I1349" s="1" t="s">
        <v>423</v>
      </c>
      <c r="J1349" s="1" t="s">
        <v>20</v>
      </c>
      <c r="K1349" s="1">
        <v>1</v>
      </c>
      <c r="L1349" s="1">
        <v>100</v>
      </c>
    </row>
    <row r="1350" spans="1:12" ht="13">
      <c r="A1350" s="1" t="s">
        <v>277</v>
      </c>
      <c r="B1350" s="1" t="b">
        <v>0</v>
      </c>
      <c r="C1350" s="1" t="s">
        <v>356</v>
      </c>
      <c r="D1350" s="1" t="s">
        <v>418</v>
      </c>
      <c r="E1350" s="1" t="s">
        <v>191</v>
      </c>
      <c r="F1350" s="1" t="s">
        <v>198</v>
      </c>
      <c r="G1350" s="1" t="s">
        <v>193</v>
      </c>
      <c r="I1350" s="1" t="s">
        <v>423</v>
      </c>
      <c r="J1350" s="1" t="s">
        <v>20</v>
      </c>
      <c r="K1350" s="1">
        <v>1</v>
      </c>
      <c r="L1350" s="1">
        <v>100</v>
      </c>
    </row>
    <row r="1351" spans="1:12" ht="13">
      <c r="A1351" s="1" t="s">
        <v>278</v>
      </c>
      <c r="B1351" s="1" t="b">
        <v>0</v>
      </c>
      <c r="C1351" s="1" t="s">
        <v>356</v>
      </c>
      <c r="D1351" s="1" t="s">
        <v>418</v>
      </c>
      <c r="E1351" s="1" t="s">
        <v>191</v>
      </c>
      <c r="F1351" s="1" t="s">
        <v>198</v>
      </c>
      <c r="G1351" s="1" t="s">
        <v>193</v>
      </c>
      <c r="I1351" s="1" t="s">
        <v>423</v>
      </c>
      <c r="J1351" s="1" t="s">
        <v>20</v>
      </c>
      <c r="K1351" s="1">
        <v>1</v>
      </c>
      <c r="L1351" s="1">
        <v>100</v>
      </c>
    </row>
    <row r="1352" spans="1:12" ht="13">
      <c r="A1352" s="1" t="s">
        <v>279</v>
      </c>
      <c r="B1352" s="1" t="b">
        <v>0</v>
      </c>
      <c r="C1352" s="1" t="s">
        <v>357</v>
      </c>
      <c r="D1352" s="1" t="s">
        <v>418</v>
      </c>
      <c r="E1352" s="1" t="s">
        <v>191</v>
      </c>
      <c r="F1352" s="1" t="s">
        <v>198</v>
      </c>
      <c r="G1352" s="1" t="s">
        <v>193</v>
      </c>
      <c r="I1352" s="1" t="s">
        <v>423</v>
      </c>
      <c r="J1352" s="1" t="s">
        <v>20</v>
      </c>
      <c r="K1352" s="1">
        <v>1</v>
      </c>
      <c r="L1352" s="1">
        <v>100</v>
      </c>
    </row>
    <row r="1353" spans="1:12" ht="13">
      <c r="A1353" s="1" t="s">
        <v>280</v>
      </c>
      <c r="B1353" s="1" t="b">
        <v>0</v>
      </c>
      <c r="C1353" s="1" t="s">
        <v>357</v>
      </c>
      <c r="D1353" s="1" t="s">
        <v>418</v>
      </c>
      <c r="E1353" s="1" t="s">
        <v>191</v>
      </c>
      <c r="F1353" s="1" t="s">
        <v>198</v>
      </c>
      <c r="G1353" s="1" t="s">
        <v>193</v>
      </c>
      <c r="I1353" s="1" t="s">
        <v>423</v>
      </c>
      <c r="J1353" s="1" t="s">
        <v>20</v>
      </c>
      <c r="K1353" s="1">
        <v>1</v>
      </c>
      <c r="L1353" s="1">
        <v>100</v>
      </c>
    </row>
    <row r="1354" spans="1:12" ht="13">
      <c r="A1354" s="1" t="s">
        <v>281</v>
      </c>
      <c r="B1354" s="1" t="b">
        <v>0</v>
      </c>
      <c r="C1354" s="1" t="s">
        <v>357</v>
      </c>
      <c r="D1354" s="1" t="s">
        <v>418</v>
      </c>
      <c r="E1354" s="1" t="s">
        <v>191</v>
      </c>
      <c r="F1354" s="1" t="s">
        <v>198</v>
      </c>
      <c r="G1354" s="1" t="s">
        <v>193</v>
      </c>
      <c r="I1354" s="1" t="s">
        <v>423</v>
      </c>
      <c r="J1354" s="1" t="s">
        <v>20</v>
      </c>
      <c r="K1354" s="1">
        <v>1</v>
      </c>
      <c r="L1354" s="1">
        <v>100</v>
      </c>
    </row>
    <row r="1355" spans="1:12" ht="13">
      <c r="A1355" s="1" t="s">
        <v>282</v>
      </c>
      <c r="B1355" s="1" t="b">
        <v>0</v>
      </c>
      <c r="C1355" s="1" t="s">
        <v>358</v>
      </c>
      <c r="D1355" s="1" t="s">
        <v>418</v>
      </c>
      <c r="E1355" s="1" t="s">
        <v>191</v>
      </c>
      <c r="F1355" s="1" t="s">
        <v>198</v>
      </c>
      <c r="G1355" s="1" t="s">
        <v>193</v>
      </c>
      <c r="I1355" s="1" t="s">
        <v>423</v>
      </c>
      <c r="J1355" s="1" t="s">
        <v>20</v>
      </c>
      <c r="K1355" s="1">
        <v>1</v>
      </c>
      <c r="L1355" s="1">
        <v>100</v>
      </c>
    </row>
    <row r="1356" spans="1:12" ht="13">
      <c r="A1356" s="1" t="s">
        <v>284</v>
      </c>
      <c r="B1356" s="1" t="b">
        <v>0</v>
      </c>
      <c r="C1356" s="1" t="s">
        <v>358</v>
      </c>
      <c r="D1356" s="1" t="s">
        <v>418</v>
      </c>
      <c r="E1356" s="1" t="s">
        <v>191</v>
      </c>
      <c r="F1356" s="1" t="s">
        <v>198</v>
      </c>
      <c r="G1356" s="1" t="s">
        <v>193</v>
      </c>
      <c r="I1356" s="1" t="s">
        <v>423</v>
      </c>
      <c r="J1356" s="1" t="s">
        <v>20</v>
      </c>
      <c r="K1356" s="1">
        <v>1</v>
      </c>
      <c r="L1356" s="1">
        <v>100</v>
      </c>
    </row>
    <row r="1357" spans="1:12" ht="13">
      <c r="A1357" s="1" t="s">
        <v>285</v>
      </c>
      <c r="B1357" s="1" t="b">
        <v>0</v>
      </c>
      <c r="C1357" s="1" t="s">
        <v>358</v>
      </c>
      <c r="D1357" s="1" t="s">
        <v>418</v>
      </c>
      <c r="E1357" s="1" t="s">
        <v>191</v>
      </c>
      <c r="F1357" s="1" t="s">
        <v>198</v>
      </c>
      <c r="G1357" s="1" t="s">
        <v>193</v>
      </c>
      <c r="I1357" s="1" t="s">
        <v>423</v>
      </c>
      <c r="J1357" s="1" t="s">
        <v>20</v>
      </c>
      <c r="K1357" s="1">
        <v>1</v>
      </c>
      <c r="L1357" s="1">
        <v>100</v>
      </c>
    </row>
    <row r="1358" spans="1:12" ht="13">
      <c r="A1358" s="1" t="s">
        <v>286</v>
      </c>
      <c r="B1358" s="1" t="b">
        <v>0</v>
      </c>
      <c r="C1358" s="1" t="s">
        <v>359</v>
      </c>
      <c r="D1358" s="1" t="s">
        <v>418</v>
      </c>
      <c r="E1358" s="1" t="s">
        <v>191</v>
      </c>
      <c r="F1358" s="1" t="s">
        <v>198</v>
      </c>
      <c r="G1358" s="1" t="s">
        <v>193</v>
      </c>
      <c r="I1358" s="1" t="s">
        <v>423</v>
      </c>
      <c r="J1358" s="1" t="s">
        <v>20</v>
      </c>
      <c r="K1358" s="1">
        <v>1</v>
      </c>
      <c r="L1358" s="1">
        <v>100</v>
      </c>
    </row>
    <row r="1359" spans="1:12" ht="13">
      <c r="A1359" s="1" t="s">
        <v>288</v>
      </c>
      <c r="B1359" s="1" t="b">
        <v>0</v>
      </c>
      <c r="C1359" s="1" t="s">
        <v>359</v>
      </c>
      <c r="D1359" s="1" t="s">
        <v>418</v>
      </c>
      <c r="E1359" s="1" t="s">
        <v>191</v>
      </c>
      <c r="F1359" s="1" t="s">
        <v>198</v>
      </c>
      <c r="G1359" s="1" t="s">
        <v>193</v>
      </c>
      <c r="I1359" s="1" t="s">
        <v>423</v>
      </c>
      <c r="J1359" s="1" t="s">
        <v>20</v>
      </c>
      <c r="K1359" s="1">
        <v>1</v>
      </c>
      <c r="L1359" s="1">
        <v>100</v>
      </c>
    </row>
    <row r="1360" spans="1:12" ht="13">
      <c r="A1360" s="1" t="s">
        <v>289</v>
      </c>
      <c r="B1360" s="1" t="b">
        <v>0</v>
      </c>
      <c r="C1360" s="1" t="s">
        <v>359</v>
      </c>
      <c r="D1360" s="1" t="s">
        <v>418</v>
      </c>
      <c r="E1360" s="1" t="s">
        <v>191</v>
      </c>
      <c r="F1360" s="1" t="s">
        <v>198</v>
      </c>
      <c r="G1360" s="1" t="s">
        <v>193</v>
      </c>
      <c r="I1360" s="1" t="s">
        <v>423</v>
      </c>
      <c r="J1360" s="1" t="s">
        <v>20</v>
      </c>
      <c r="K1360" s="1">
        <v>1</v>
      </c>
      <c r="L1360" s="1">
        <v>100</v>
      </c>
    </row>
    <row r="1361" spans="1:12" ht="13">
      <c r="A1361" s="1" t="s">
        <v>290</v>
      </c>
      <c r="B1361" s="1" t="b">
        <v>0</v>
      </c>
      <c r="C1361" s="1" t="s">
        <v>360</v>
      </c>
      <c r="D1361" s="1" t="s">
        <v>418</v>
      </c>
      <c r="E1361" s="1" t="s">
        <v>191</v>
      </c>
      <c r="F1361" s="1" t="s">
        <v>198</v>
      </c>
      <c r="G1361" s="1" t="s">
        <v>193</v>
      </c>
      <c r="I1361" s="1" t="s">
        <v>423</v>
      </c>
      <c r="J1361" s="1" t="s">
        <v>20</v>
      </c>
      <c r="K1361" s="1">
        <v>1</v>
      </c>
      <c r="L1361" s="1">
        <v>100</v>
      </c>
    </row>
    <row r="1362" spans="1:12" ht="13">
      <c r="A1362" s="1" t="s">
        <v>292</v>
      </c>
      <c r="B1362" s="1" t="b">
        <v>0</v>
      </c>
      <c r="C1362" s="1" t="s">
        <v>360</v>
      </c>
      <c r="D1362" s="1" t="s">
        <v>418</v>
      </c>
      <c r="E1362" s="1" t="s">
        <v>191</v>
      </c>
      <c r="F1362" s="1" t="s">
        <v>198</v>
      </c>
      <c r="G1362" s="1" t="s">
        <v>193</v>
      </c>
      <c r="I1362" s="1" t="s">
        <v>423</v>
      </c>
      <c r="J1362" s="1" t="s">
        <v>20</v>
      </c>
      <c r="K1362" s="1">
        <v>1</v>
      </c>
      <c r="L1362" s="1">
        <v>100</v>
      </c>
    </row>
    <row r="1363" spans="1:12" ht="13">
      <c r="A1363" s="1" t="s">
        <v>293</v>
      </c>
      <c r="B1363" s="1" t="b">
        <v>0</v>
      </c>
      <c r="C1363" s="1" t="s">
        <v>360</v>
      </c>
      <c r="D1363" s="1" t="s">
        <v>418</v>
      </c>
      <c r="E1363" s="1" t="s">
        <v>191</v>
      </c>
      <c r="F1363" s="1" t="s">
        <v>198</v>
      </c>
      <c r="G1363" s="1" t="s">
        <v>193</v>
      </c>
      <c r="I1363" s="1" t="s">
        <v>423</v>
      </c>
      <c r="J1363" s="1" t="s">
        <v>20</v>
      </c>
      <c r="K1363" s="1">
        <v>1</v>
      </c>
      <c r="L1363" s="1">
        <v>100</v>
      </c>
    </row>
    <row r="1364" spans="1:12" ht="13">
      <c r="A1364" s="1" t="s">
        <v>294</v>
      </c>
      <c r="B1364" s="1" t="b">
        <v>0</v>
      </c>
      <c r="C1364" s="1" t="s">
        <v>361</v>
      </c>
      <c r="D1364" s="1" t="s">
        <v>418</v>
      </c>
      <c r="E1364" s="1" t="s">
        <v>191</v>
      </c>
      <c r="F1364" s="1" t="s">
        <v>198</v>
      </c>
      <c r="G1364" s="1">
        <v>37.628629272936202</v>
      </c>
      <c r="H1364" s="1">
        <v>0.98791919499120395</v>
      </c>
      <c r="I1364" s="1" t="s">
        <v>423</v>
      </c>
      <c r="J1364" s="1" t="s">
        <v>20</v>
      </c>
      <c r="K1364" s="1">
        <v>1</v>
      </c>
      <c r="L1364" s="1">
        <v>100</v>
      </c>
    </row>
    <row r="1365" spans="1:12" ht="13">
      <c r="A1365" s="1" t="s">
        <v>295</v>
      </c>
      <c r="B1365" s="1" t="b">
        <v>0</v>
      </c>
      <c r="C1365" s="1" t="s">
        <v>361</v>
      </c>
      <c r="D1365" s="1" t="s">
        <v>418</v>
      </c>
      <c r="E1365" s="1" t="s">
        <v>191</v>
      </c>
      <c r="F1365" s="1" t="s">
        <v>198</v>
      </c>
      <c r="G1365" s="1" t="s">
        <v>193</v>
      </c>
      <c r="I1365" s="1" t="s">
        <v>423</v>
      </c>
      <c r="J1365" s="1" t="s">
        <v>20</v>
      </c>
      <c r="K1365" s="1">
        <v>1</v>
      </c>
      <c r="L1365" s="1">
        <v>100</v>
      </c>
    </row>
    <row r="1366" spans="1:12" ht="13">
      <c r="A1366" s="1" t="s">
        <v>296</v>
      </c>
      <c r="B1366" s="1" t="b">
        <v>0</v>
      </c>
      <c r="C1366" s="1" t="s">
        <v>361</v>
      </c>
      <c r="D1366" s="1" t="s">
        <v>418</v>
      </c>
      <c r="E1366" s="1" t="s">
        <v>191</v>
      </c>
      <c r="F1366" s="1" t="s">
        <v>198</v>
      </c>
      <c r="G1366" s="1" t="s">
        <v>193</v>
      </c>
      <c r="I1366" s="1" t="s">
        <v>423</v>
      </c>
      <c r="J1366" s="1" t="s">
        <v>20</v>
      </c>
      <c r="K1366" s="1">
        <v>1</v>
      </c>
      <c r="L1366" s="1">
        <v>100</v>
      </c>
    </row>
    <row r="1367" spans="1:12" ht="13">
      <c r="A1367" s="1" t="s">
        <v>188</v>
      </c>
      <c r="B1367" s="1" t="b">
        <v>0</v>
      </c>
      <c r="C1367" s="1" t="s">
        <v>189</v>
      </c>
      <c r="D1367" s="1" t="s">
        <v>418</v>
      </c>
      <c r="E1367" s="1" t="s">
        <v>191</v>
      </c>
      <c r="F1367" s="1" t="s">
        <v>192</v>
      </c>
      <c r="G1367" s="1" t="s">
        <v>193</v>
      </c>
      <c r="I1367" s="1" t="s">
        <v>424</v>
      </c>
      <c r="K1367" s="1">
        <v>1</v>
      </c>
      <c r="L1367" s="1">
        <v>100</v>
      </c>
    </row>
    <row r="1368" spans="1:12" ht="13">
      <c r="A1368" s="1" t="s">
        <v>195</v>
      </c>
      <c r="B1368" s="1" t="b">
        <v>0</v>
      </c>
      <c r="C1368" s="1" t="s">
        <v>189</v>
      </c>
      <c r="D1368" s="1" t="s">
        <v>418</v>
      </c>
      <c r="E1368" s="1" t="s">
        <v>191</v>
      </c>
      <c r="F1368" s="1" t="s">
        <v>192</v>
      </c>
      <c r="G1368" s="1" t="s">
        <v>193</v>
      </c>
      <c r="I1368" s="1" t="s">
        <v>424</v>
      </c>
      <c r="K1368" s="1">
        <v>1</v>
      </c>
      <c r="L1368" s="1">
        <v>100</v>
      </c>
    </row>
    <row r="1369" spans="1:12" ht="13">
      <c r="A1369" s="1" t="s">
        <v>196</v>
      </c>
      <c r="B1369" s="1" t="b">
        <v>0</v>
      </c>
      <c r="C1369" s="1" t="s">
        <v>189</v>
      </c>
      <c r="D1369" s="1" t="s">
        <v>418</v>
      </c>
      <c r="E1369" s="1" t="s">
        <v>191</v>
      </c>
      <c r="F1369" s="1" t="s">
        <v>192</v>
      </c>
      <c r="G1369" s="1" t="s">
        <v>193</v>
      </c>
      <c r="I1369" s="1" t="s">
        <v>424</v>
      </c>
      <c r="K1369" s="1">
        <v>1</v>
      </c>
      <c r="L1369" s="1">
        <v>100</v>
      </c>
    </row>
    <row r="1370" spans="1:12" ht="13">
      <c r="A1370" s="1" t="s">
        <v>197</v>
      </c>
      <c r="B1370" s="1" t="b">
        <v>0</v>
      </c>
      <c r="C1370" s="1" t="s">
        <v>364</v>
      </c>
      <c r="D1370" s="1" t="s">
        <v>418</v>
      </c>
      <c r="E1370" s="1" t="s">
        <v>191</v>
      </c>
      <c r="F1370" s="1" t="s">
        <v>198</v>
      </c>
      <c r="G1370" s="1" t="s">
        <v>193</v>
      </c>
      <c r="I1370" s="1" t="s">
        <v>424</v>
      </c>
      <c r="J1370" s="1" t="s">
        <v>20</v>
      </c>
      <c r="K1370" s="1">
        <v>1</v>
      </c>
      <c r="L1370" s="1">
        <v>100</v>
      </c>
    </row>
    <row r="1371" spans="1:12" ht="13">
      <c r="A1371" s="1" t="s">
        <v>200</v>
      </c>
      <c r="B1371" s="1" t="b">
        <v>0</v>
      </c>
      <c r="C1371" s="1" t="s">
        <v>364</v>
      </c>
      <c r="D1371" s="1" t="s">
        <v>418</v>
      </c>
      <c r="E1371" s="1" t="s">
        <v>191</v>
      </c>
      <c r="F1371" s="1" t="s">
        <v>198</v>
      </c>
      <c r="G1371" s="1" t="s">
        <v>193</v>
      </c>
      <c r="I1371" s="1" t="s">
        <v>424</v>
      </c>
      <c r="J1371" s="1" t="s">
        <v>20</v>
      </c>
      <c r="K1371" s="1">
        <v>1</v>
      </c>
      <c r="L1371" s="1">
        <v>100</v>
      </c>
    </row>
    <row r="1372" spans="1:12" ht="13">
      <c r="A1372" s="1" t="s">
        <v>201</v>
      </c>
      <c r="B1372" s="1" t="b">
        <v>0</v>
      </c>
      <c r="C1372" s="1" t="s">
        <v>364</v>
      </c>
      <c r="D1372" s="1" t="s">
        <v>418</v>
      </c>
      <c r="E1372" s="1" t="s">
        <v>191</v>
      </c>
      <c r="F1372" s="1" t="s">
        <v>198</v>
      </c>
      <c r="G1372" s="1" t="s">
        <v>193</v>
      </c>
      <c r="I1372" s="1" t="s">
        <v>424</v>
      </c>
      <c r="J1372" s="1" t="s">
        <v>20</v>
      </c>
      <c r="K1372" s="1">
        <v>1</v>
      </c>
      <c r="L1372" s="1">
        <v>100</v>
      </c>
    </row>
    <row r="1373" spans="1:12" ht="13">
      <c r="A1373" s="1" t="s">
        <v>202</v>
      </c>
      <c r="B1373" s="1" t="b">
        <v>0</v>
      </c>
      <c r="C1373" s="1" t="s">
        <v>365</v>
      </c>
      <c r="D1373" s="1" t="s">
        <v>418</v>
      </c>
      <c r="E1373" s="1" t="s">
        <v>191</v>
      </c>
      <c r="F1373" s="1" t="s">
        <v>198</v>
      </c>
      <c r="G1373" s="1" t="s">
        <v>193</v>
      </c>
      <c r="I1373" s="1" t="s">
        <v>424</v>
      </c>
      <c r="J1373" s="1" t="s">
        <v>20</v>
      </c>
      <c r="K1373" s="1">
        <v>1</v>
      </c>
      <c r="L1373" s="1">
        <v>100</v>
      </c>
    </row>
    <row r="1374" spans="1:12" ht="13">
      <c r="A1374" s="1" t="s">
        <v>203</v>
      </c>
      <c r="B1374" s="1" t="b">
        <v>0</v>
      </c>
      <c r="C1374" s="1" t="s">
        <v>365</v>
      </c>
      <c r="D1374" s="1" t="s">
        <v>418</v>
      </c>
      <c r="E1374" s="1" t="s">
        <v>191</v>
      </c>
      <c r="F1374" s="1" t="s">
        <v>198</v>
      </c>
      <c r="G1374" s="1" t="s">
        <v>193</v>
      </c>
      <c r="I1374" s="1" t="s">
        <v>424</v>
      </c>
      <c r="J1374" s="1" t="s">
        <v>20</v>
      </c>
      <c r="K1374" s="1">
        <v>1</v>
      </c>
      <c r="L1374" s="1">
        <v>100</v>
      </c>
    </row>
    <row r="1375" spans="1:12" ht="13">
      <c r="A1375" s="1" t="s">
        <v>204</v>
      </c>
      <c r="B1375" s="1" t="b">
        <v>0</v>
      </c>
      <c r="C1375" s="1" t="s">
        <v>365</v>
      </c>
      <c r="D1375" s="1" t="s">
        <v>418</v>
      </c>
      <c r="E1375" s="1" t="s">
        <v>191</v>
      </c>
      <c r="F1375" s="1" t="s">
        <v>198</v>
      </c>
      <c r="G1375" s="1" t="s">
        <v>193</v>
      </c>
      <c r="I1375" s="1" t="s">
        <v>424</v>
      </c>
      <c r="J1375" s="1" t="s">
        <v>20</v>
      </c>
      <c r="K1375" s="1">
        <v>1</v>
      </c>
      <c r="L1375" s="1">
        <v>100</v>
      </c>
    </row>
    <row r="1376" spans="1:12" ht="13">
      <c r="A1376" s="1" t="s">
        <v>205</v>
      </c>
      <c r="B1376" s="1" t="b">
        <v>0</v>
      </c>
      <c r="C1376" s="1" t="s">
        <v>366</v>
      </c>
      <c r="D1376" s="1" t="s">
        <v>418</v>
      </c>
      <c r="E1376" s="1" t="s">
        <v>191</v>
      </c>
      <c r="F1376" s="1" t="s">
        <v>198</v>
      </c>
      <c r="G1376" s="1" t="s">
        <v>193</v>
      </c>
      <c r="I1376" s="1" t="s">
        <v>424</v>
      </c>
      <c r="J1376" s="1" t="s">
        <v>20</v>
      </c>
      <c r="K1376" s="1">
        <v>1</v>
      </c>
      <c r="L1376" s="1">
        <v>100</v>
      </c>
    </row>
    <row r="1377" spans="1:12" ht="13">
      <c r="A1377" s="1" t="s">
        <v>206</v>
      </c>
      <c r="B1377" s="1" t="b">
        <v>0</v>
      </c>
      <c r="C1377" s="1" t="s">
        <v>366</v>
      </c>
      <c r="D1377" s="1" t="s">
        <v>418</v>
      </c>
      <c r="E1377" s="1" t="s">
        <v>191</v>
      </c>
      <c r="F1377" s="1" t="s">
        <v>198</v>
      </c>
      <c r="G1377" s="1">
        <v>37.845789236014603</v>
      </c>
      <c r="H1377" s="1">
        <v>0.69961338956967101</v>
      </c>
      <c r="I1377" s="1" t="s">
        <v>424</v>
      </c>
      <c r="J1377" s="1" t="s">
        <v>20</v>
      </c>
      <c r="K1377" s="1">
        <v>1</v>
      </c>
      <c r="L1377" s="1">
        <v>100</v>
      </c>
    </row>
    <row r="1378" spans="1:12" ht="13">
      <c r="A1378" s="1" t="s">
        <v>207</v>
      </c>
      <c r="B1378" s="1" t="b">
        <v>0</v>
      </c>
      <c r="C1378" s="1" t="s">
        <v>366</v>
      </c>
      <c r="D1378" s="1" t="s">
        <v>418</v>
      </c>
      <c r="E1378" s="1" t="s">
        <v>191</v>
      </c>
      <c r="F1378" s="1" t="s">
        <v>198</v>
      </c>
      <c r="G1378" s="1" t="s">
        <v>193</v>
      </c>
      <c r="I1378" s="1" t="s">
        <v>424</v>
      </c>
      <c r="J1378" s="1" t="s">
        <v>20</v>
      </c>
      <c r="K1378" s="1">
        <v>1</v>
      </c>
      <c r="L1378" s="1">
        <v>100</v>
      </c>
    </row>
    <row r="1379" spans="1:12" ht="13">
      <c r="A1379" s="1" t="s">
        <v>208</v>
      </c>
      <c r="B1379" s="1" t="b">
        <v>0</v>
      </c>
      <c r="C1379" s="1">
        <v>5</v>
      </c>
      <c r="D1379" s="1" t="s">
        <v>418</v>
      </c>
      <c r="E1379" s="1" t="s">
        <v>191</v>
      </c>
      <c r="F1379" s="1" t="s">
        <v>209</v>
      </c>
      <c r="G1379" s="1">
        <v>34.5917999825176</v>
      </c>
      <c r="H1379" s="1">
        <v>5</v>
      </c>
      <c r="I1379" s="1" t="s">
        <v>424</v>
      </c>
      <c r="K1379" s="1">
        <v>1</v>
      </c>
      <c r="L1379" s="1">
        <v>100</v>
      </c>
    </row>
    <row r="1380" spans="1:12" ht="13">
      <c r="A1380" s="1" t="s">
        <v>210</v>
      </c>
      <c r="B1380" s="1" t="b">
        <v>0</v>
      </c>
      <c r="C1380" s="1">
        <v>5</v>
      </c>
      <c r="D1380" s="1" t="s">
        <v>418</v>
      </c>
      <c r="E1380" s="1" t="s">
        <v>191</v>
      </c>
      <c r="F1380" s="1" t="s">
        <v>209</v>
      </c>
      <c r="G1380" s="1">
        <v>34.582028248349197</v>
      </c>
      <c r="H1380" s="1">
        <v>5</v>
      </c>
      <c r="I1380" s="1" t="s">
        <v>424</v>
      </c>
      <c r="K1380" s="1">
        <v>1</v>
      </c>
      <c r="L1380" s="1">
        <v>100</v>
      </c>
    </row>
    <row r="1381" spans="1:12" ht="13">
      <c r="A1381" s="1" t="s">
        <v>211</v>
      </c>
      <c r="B1381" s="1" t="b">
        <v>0</v>
      </c>
      <c r="C1381" s="1">
        <v>5</v>
      </c>
      <c r="D1381" s="1" t="s">
        <v>418</v>
      </c>
      <c r="E1381" s="1" t="s">
        <v>191</v>
      </c>
      <c r="F1381" s="1" t="s">
        <v>209</v>
      </c>
      <c r="G1381" s="1">
        <v>34.777308478889097</v>
      </c>
      <c r="H1381" s="1">
        <v>5</v>
      </c>
      <c r="I1381" s="1" t="s">
        <v>424</v>
      </c>
      <c r="K1381" s="1">
        <v>1</v>
      </c>
      <c r="L1381" s="1">
        <v>100</v>
      </c>
    </row>
    <row r="1382" spans="1:12" ht="13">
      <c r="A1382" s="1" t="s">
        <v>212</v>
      </c>
      <c r="B1382" s="1" t="b">
        <v>0</v>
      </c>
      <c r="C1382" s="1" t="s">
        <v>367</v>
      </c>
      <c r="D1382" s="1" t="s">
        <v>418</v>
      </c>
      <c r="E1382" s="1" t="s">
        <v>191</v>
      </c>
      <c r="F1382" s="1" t="s">
        <v>198</v>
      </c>
      <c r="G1382" s="1" t="s">
        <v>193</v>
      </c>
      <c r="I1382" s="1" t="s">
        <v>424</v>
      </c>
      <c r="J1382" s="1" t="s">
        <v>20</v>
      </c>
      <c r="K1382" s="1">
        <v>1</v>
      </c>
      <c r="L1382" s="1">
        <v>100</v>
      </c>
    </row>
    <row r="1383" spans="1:12" ht="13">
      <c r="A1383" s="1" t="s">
        <v>213</v>
      </c>
      <c r="B1383" s="1" t="b">
        <v>0</v>
      </c>
      <c r="C1383" s="1" t="s">
        <v>367</v>
      </c>
      <c r="D1383" s="1" t="s">
        <v>418</v>
      </c>
      <c r="E1383" s="1" t="s">
        <v>191</v>
      </c>
      <c r="F1383" s="1" t="s">
        <v>198</v>
      </c>
      <c r="G1383" s="1" t="s">
        <v>193</v>
      </c>
      <c r="I1383" s="1" t="s">
        <v>424</v>
      </c>
      <c r="J1383" s="1" t="s">
        <v>20</v>
      </c>
      <c r="K1383" s="1">
        <v>1</v>
      </c>
      <c r="L1383" s="1">
        <v>100</v>
      </c>
    </row>
    <row r="1384" spans="1:12" ht="13">
      <c r="A1384" s="1" t="s">
        <v>214</v>
      </c>
      <c r="B1384" s="1" t="b">
        <v>0</v>
      </c>
      <c r="C1384" s="1" t="s">
        <v>367</v>
      </c>
      <c r="D1384" s="1" t="s">
        <v>418</v>
      </c>
      <c r="E1384" s="1" t="s">
        <v>191</v>
      </c>
      <c r="F1384" s="1" t="s">
        <v>198</v>
      </c>
      <c r="G1384" s="1" t="s">
        <v>193</v>
      </c>
      <c r="I1384" s="1" t="s">
        <v>424</v>
      </c>
      <c r="J1384" s="1" t="s">
        <v>20</v>
      </c>
      <c r="K1384" s="1">
        <v>1</v>
      </c>
      <c r="L1384" s="1">
        <v>100</v>
      </c>
    </row>
    <row r="1385" spans="1:12" ht="13">
      <c r="A1385" s="1" t="s">
        <v>215</v>
      </c>
      <c r="B1385" s="1" t="b">
        <v>0</v>
      </c>
      <c r="C1385" s="1" t="s">
        <v>368</v>
      </c>
      <c r="D1385" s="1" t="s">
        <v>418</v>
      </c>
      <c r="E1385" s="1" t="s">
        <v>191</v>
      </c>
      <c r="F1385" s="1" t="s">
        <v>198</v>
      </c>
      <c r="G1385" s="1" t="s">
        <v>193</v>
      </c>
      <c r="I1385" s="1" t="s">
        <v>424</v>
      </c>
      <c r="J1385" s="1" t="s">
        <v>20</v>
      </c>
      <c r="K1385" s="1">
        <v>1</v>
      </c>
      <c r="L1385" s="1">
        <v>100</v>
      </c>
    </row>
    <row r="1386" spans="1:12" ht="13">
      <c r="A1386" s="1" t="s">
        <v>216</v>
      </c>
      <c r="B1386" s="1" t="b">
        <v>0</v>
      </c>
      <c r="C1386" s="1" t="s">
        <v>368</v>
      </c>
      <c r="D1386" s="1" t="s">
        <v>418</v>
      </c>
      <c r="E1386" s="1" t="s">
        <v>191</v>
      </c>
      <c r="F1386" s="1" t="s">
        <v>198</v>
      </c>
      <c r="G1386" s="1" t="s">
        <v>193</v>
      </c>
      <c r="I1386" s="1" t="s">
        <v>424</v>
      </c>
      <c r="J1386" s="1" t="s">
        <v>20</v>
      </c>
      <c r="K1386" s="1">
        <v>1</v>
      </c>
      <c r="L1386" s="1">
        <v>100</v>
      </c>
    </row>
    <row r="1387" spans="1:12" ht="13">
      <c r="A1387" s="1" t="s">
        <v>217</v>
      </c>
      <c r="B1387" s="1" t="b">
        <v>0</v>
      </c>
      <c r="C1387" s="1" t="s">
        <v>368</v>
      </c>
      <c r="D1387" s="1" t="s">
        <v>418</v>
      </c>
      <c r="E1387" s="1" t="s">
        <v>191</v>
      </c>
      <c r="F1387" s="1" t="s">
        <v>198</v>
      </c>
      <c r="G1387" s="1" t="s">
        <v>193</v>
      </c>
      <c r="I1387" s="1" t="s">
        <v>424</v>
      </c>
      <c r="J1387" s="1" t="s">
        <v>20</v>
      </c>
      <c r="K1387" s="1">
        <v>1</v>
      </c>
      <c r="L1387" s="1">
        <v>100</v>
      </c>
    </row>
    <row r="1388" spans="1:12" ht="13">
      <c r="A1388" s="1" t="s">
        <v>218</v>
      </c>
      <c r="B1388" s="1" t="b">
        <v>0</v>
      </c>
      <c r="C1388" s="1" t="s">
        <v>369</v>
      </c>
      <c r="D1388" s="1" t="s">
        <v>418</v>
      </c>
      <c r="E1388" s="1" t="s">
        <v>191</v>
      </c>
      <c r="F1388" s="1" t="s">
        <v>198</v>
      </c>
      <c r="G1388" s="1" t="s">
        <v>193</v>
      </c>
      <c r="I1388" s="1" t="s">
        <v>424</v>
      </c>
      <c r="J1388" s="1" t="s">
        <v>20</v>
      </c>
      <c r="K1388" s="1">
        <v>1</v>
      </c>
      <c r="L1388" s="1">
        <v>100</v>
      </c>
    </row>
    <row r="1389" spans="1:12" ht="13">
      <c r="A1389" s="1" t="s">
        <v>219</v>
      </c>
      <c r="B1389" s="1" t="b">
        <v>0</v>
      </c>
      <c r="C1389" s="1" t="s">
        <v>369</v>
      </c>
      <c r="D1389" s="1" t="s">
        <v>418</v>
      </c>
      <c r="E1389" s="1" t="s">
        <v>191</v>
      </c>
      <c r="F1389" s="1" t="s">
        <v>198</v>
      </c>
      <c r="G1389" s="1" t="s">
        <v>193</v>
      </c>
      <c r="I1389" s="1" t="s">
        <v>424</v>
      </c>
      <c r="J1389" s="1" t="s">
        <v>20</v>
      </c>
      <c r="K1389" s="1">
        <v>1</v>
      </c>
      <c r="L1389" s="1">
        <v>100</v>
      </c>
    </row>
    <row r="1390" spans="1:12" ht="13">
      <c r="A1390" s="1" t="s">
        <v>220</v>
      </c>
      <c r="B1390" s="1" t="b">
        <v>0</v>
      </c>
      <c r="C1390" s="1" t="s">
        <v>369</v>
      </c>
      <c r="D1390" s="1" t="s">
        <v>418</v>
      </c>
      <c r="E1390" s="1" t="s">
        <v>191</v>
      </c>
      <c r="F1390" s="1" t="s">
        <v>198</v>
      </c>
      <c r="G1390" s="1">
        <v>38</v>
      </c>
      <c r="H1390" s="1">
        <v>0.62684565493419298</v>
      </c>
      <c r="I1390" s="1" t="s">
        <v>424</v>
      </c>
      <c r="J1390" s="1" t="s">
        <v>20</v>
      </c>
      <c r="K1390" s="1">
        <v>1</v>
      </c>
      <c r="L1390" s="1">
        <v>100</v>
      </c>
    </row>
    <row r="1391" spans="1:12" ht="13">
      <c r="A1391" s="1" t="s">
        <v>221</v>
      </c>
      <c r="B1391" s="1" t="b">
        <v>0</v>
      </c>
      <c r="C1391" s="1">
        <v>10</v>
      </c>
      <c r="D1391" s="1" t="s">
        <v>418</v>
      </c>
      <c r="E1391" s="1" t="s">
        <v>191</v>
      </c>
      <c r="F1391" s="1" t="s">
        <v>209</v>
      </c>
      <c r="G1391" s="1">
        <v>34.178686424238798</v>
      </c>
      <c r="H1391" s="1">
        <v>10</v>
      </c>
      <c r="I1391" s="1" t="s">
        <v>424</v>
      </c>
      <c r="K1391" s="1">
        <v>1</v>
      </c>
      <c r="L1391" s="1">
        <v>100</v>
      </c>
    </row>
    <row r="1392" spans="1:12" ht="13">
      <c r="A1392" s="1" t="s">
        <v>222</v>
      </c>
      <c r="B1392" s="1" t="b">
        <v>0</v>
      </c>
      <c r="C1392" s="1">
        <v>10</v>
      </c>
      <c r="D1392" s="1" t="s">
        <v>418</v>
      </c>
      <c r="E1392" s="1" t="s">
        <v>191</v>
      </c>
      <c r="F1392" s="1" t="s">
        <v>209</v>
      </c>
      <c r="G1392" s="1">
        <v>34.096898076292703</v>
      </c>
      <c r="H1392" s="1">
        <v>10</v>
      </c>
      <c r="I1392" s="1" t="s">
        <v>424</v>
      </c>
      <c r="K1392" s="1">
        <v>1</v>
      </c>
      <c r="L1392" s="1">
        <v>100</v>
      </c>
    </row>
    <row r="1393" spans="1:25" ht="13">
      <c r="A1393" s="1" t="s">
        <v>223</v>
      </c>
      <c r="B1393" s="1" t="b">
        <v>0</v>
      </c>
      <c r="C1393" s="1">
        <v>10</v>
      </c>
      <c r="D1393" s="1" t="s">
        <v>418</v>
      </c>
      <c r="E1393" s="1" t="s">
        <v>191</v>
      </c>
      <c r="F1393" s="1" t="s">
        <v>209</v>
      </c>
      <c r="G1393" s="1">
        <v>34.350304394382498</v>
      </c>
      <c r="H1393" s="1">
        <v>10</v>
      </c>
      <c r="I1393" s="1" t="s">
        <v>424</v>
      </c>
      <c r="K1393" s="1">
        <v>1</v>
      </c>
      <c r="L1393" s="1">
        <v>100</v>
      </c>
    </row>
    <row r="1394" spans="1:25" ht="13">
      <c r="A1394" s="1" t="s">
        <v>224</v>
      </c>
      <c r="B1394" s="1" t="b">
        <v>0</v>
      </c>
      <c r="C1394" s="1" t="s">
        <v>370</v>
      </c>
      <c r="D1394" s="1" t="s">
        <v>418</v>
      </c>
      <c r="E1394" s="1" t="s">
        <v>191</v>
      </c>
      <c r="F1394" s="1" t="s">
        <v>198</v>
      </c>
      <c r="G1394" s="1" t="s">
        <v>193</v>
      </c>
      <c r="I1394" s="1" t="s">
        <v>424</v>
      </c>
      <c r="J1394" s="1" t="s">
        <v>20</v>
      </c>
      <c r="K1394" s="1">
        <v>1</v>
      </c>
      <c r="L1394" s="1">
        <v>100</v>
      </c>
    </row>
    <row r="1395" spans="1:25" ht="13">
      <c r="A1395" s="1" t="s">
        <v>225</v>
      </c>
      <c r="B1395" s="1" t="b">
        <v>0</v>
      </c>
      <c r="C1395" s="1" t="s">
        <v>370</v>
      </c>
      <c r="D1395" s="1" t="s">
        <v>418</v>
      </c>
      <c r="E1395" s="1" t="s">
        <v>191</v>
      </c>
      <c r="F1395" s="1" t="s">
        <v>198</v>
      </c>
      <c r="G1395" s="1" t="s">
        <v>193</v>
      </c>
      <c r="I1395" s="1" t="s">
        <v>424</v>
      </c>
      <c r="J1395" s="1" t="s">
        <v>20</v>
      </c>
      <c r="K1395" s="1">
        <v>1</v>
      </c>
      <c r="L1395" s="1">
        <v>100</v>
      </c>
    </row>
    <row r="1396" spans="1:25" ht="13">
      <c r="A1396" s="1" t="s">
        <v>226</v>
      </c>
      <c r="B1396" s="1" t="b">
        <v>0</v>
      </c>
      <c r="C1396" s="1" t="s">
        <v>370</v>
      </c>
      <c r="D1396" s="1" t="s">
        <v>418</v>
      </c>
      <c r="E1396" s="1" t="s">
        <v>191</v>
      </c>
      <c r="F1396" s="1" t="s">
        <v>198</v>
      </c>
      <c r="G1396" s="1" t="s">
        <v>193</v>
      </c>
      <c r="I1396" s="1" t="s">
        <v>424</v>
      </c>
      <c r="J1396" s="1" t="s">
        <v>20</v>
      </c>
      <c r="K1396" s="1">
        <v>1</v>
      </c>
      <c r="L1396" s="1">
        <v>100</v>
      </c>
    </row>
    <row r="1397" spans="1:25" ht="13">
      <c r="A1397" s="1" t="s">
        <v>227</v>
      </c>
      <c r="B1397" s="1" t="b">
        <v>0</v>
      </c>
      <c r="C1397" s="1" t="s">
        <v>371</v>
      </c>
      <c r="D1397" s="1" t="s">
        <v>418</v>
      </c>
      <c r="E1397" s="1" t="s">
        <v>191</v>
      </c>
      <c r="F1397" s="1" t="s">
        <v>198</v>
      </c>
      <c r="G1397" s="1" t="s">
        <v>193</v>
      </c>
      <c r="I1397" s="1" t="s">
        <v>424</v>
      </c>
      <c r="J1397" s="1" t="s">
        <v>20</v>
      </c>
      <c r="K1397" s="1">
        <v>1</v>
      </c>
      <c r="L1397" s="1">
        <v>100</v>
      </c>
    </row>
    <row r="1398" spans="1:25" ht="13">
      <c r="A1398" s="1" t="s">
        <v>228</v>
      </c>
      <c r="B1398" s="1" t="b">
        <v>0</v>
      </c>
      <c r="C1398" s="1" t="s">
        <v>371</v>
      </c>
      <c r="D1398" s="1" t="s">
        <v>418</v>
      </c>
      <c r="E1398" s="1" t="s">
        <v>191</v>
      </c>
      <c r="F1398" s="1" t="s">
        <v>198</v>
      </c>
      <c r="G1398" s="1" t="s">
        <v>193</v>
      </c>
      <c r="I1398" s="1" t="s">
        <v>424</v>
      </c>
      <c r="J1398" s="1" t="s">
        <v>20</v>
      </c>
      <c r="K1398" s="1">
        <v>1</v>
      </c>
      <c r="L1398" s="1">
        <v>100</v>
      </c>
    </row>
    <row r="1399" spans="1:25" ht="13">
      <c r="A1399" s="1" t="s">
        <v>229</v>
      </c>
      <c r="B1399" s="1" t="b">
        <v>0</v>
      </c>
      <c r="C1399" s="1" t="s">
        <v>371</v>
      </c>
      <c r="D1399" s="1" t="s">
        <v>418</v>
      </c>
      <c r="E1399" s="1" t="s">
        <v>191</v>
      </c>
      <c r="F1399" s="1" t="s">
        <v>198</v>
      </c>
      <c r="G1399" s="1" t="s">
        <v>193</v>
      </c>
      <c r="I1399" s="1" t="s">
        <v>424</v>
      </c>
      <c r="J1399" s="1" t="s">
        <v>20</v>
      </c>
      <c r="K1399" s="1">
        <v>1</v>
      </c>
      <c r="L1399" s="1">
        <v>100</v>
      </c>
    </row>
    <row r="1400" spans="1:25" ht="13">
      <c r="A1400" s="1" t="s">
        <v>230</v>
      </c>
      <c r="B1400" s="1" t="b">
        <v>0</v>
      </c>
      <c r="C1400" s="1" t="s">
        <v>372</v>
      </c>
      <c r="D1400" s="1" t="s">
        <v>418</v>
      </c>
      <c r="E1400" s="1" t="s">
        <v>191</v>
      </c>
      <c r="F1400" s="1" t="s">
        <v>198</v>
      </c>
      <c r="G1400" s="1" t="s">
        <v>193</v>
      </c>
      <c r="I1400" s="1" t="s">
        <v>424</v>
      </c>
      <c r="J1400" s="1" t="s">
        <v>20</v>
      </c>
      <c r="K1400" s="1">
        <v>1</v>
      </c>
      <c r="L1400" s="1">
        <v>100</v>
      </c>
    </row>
    <row r="1401" spans="1:25" ht="13">
      <c r="A1401" s="1" t="s">
        <v>231</v>
      </c>
      <c r="B1401" s="1" t="b">
        <v>0</v>
      </c>
      <c r="C1401" s="1" t="s">
        <v>372</v>
      </c>
      <c r="D1401" s="1" t="s">
        <v>418</v>
      </c>
      <c r="E1401" s="1" t="s">
        <v>191</v>
      </c>
      <c r="F1401" s="1" t="s">
        <v>198</v>
      </c>
      <c r="G1401" s="1">
        <v>36.890901424408497</v>
      </c>
      <c r="H1401" s="1">
        <v>1.38103776178392</v>
      </c>
      <c r="I1401" s="1" t="s">
        <v>424</v>
      </c>
      <c r="J1401" s="1" t="s">
        <v>20</v>
      </c>
      <c r="K1401" s="1">
        <v>1</v>
      </c>
      <c r="L1401" s="1">
        <v>100</v>
      </c>
    </row>
    <row r="1402" spans="1:25" ht="13">
      <c r="A1402" s="1" t="s">
        <v>232</v>
      </c>
      <c r="B1402" s="1" t="b">
        <v>0</v>
      </c>
      <c r="C1402" s="1" t="s">
        <v>372</v>
      </c>
      <c r="D1402" s="1" t="s">
        <v>418</v>
      </c>
      <c r="E1402" s="1" t="s">
        <v>191</v>
      </c>
      <c r="F1402" s="1" t="s">
        <v>198</v>
      </c>
      <c r="G1402" s="1" t="s">
        <v>193</v>
      </c>
      <c r="I1402" s="1" t="s">
        <v>424</v>
      </c>
      <c r="J1402" s="1" t="s">
        <v>20</v>
      </c>
      <c r="K1402" s="1">
        <v>1</v>
      </c>
      <c r="L1402" s="1">
        <v>100</v>
      </c>
    </row>
    <row r="1403" spans="1:25" ht="13">
      <c r="A1403" s="1" t="s">
        <v>233</v>
      </c>
      <c r="B1403" s="1" t="b">
        <v>0</v>
      </c>
      <c r="C1403" s="11">
        <v>100</v>
      </c>
      <c r="D1403" s="1" t="s">
        <v>418</v>
      </c>
      <c r="E1403" s="1" t="s">
        <v>191</v>
      </c>
      <c r="F1403" s="1" t="s">
        <v>209</v>
      </c>
      <c r="G1403" s="1">
        <v>31.235398865527799</v>
      </c>
      <c r="H1403" s="1">
        <v>100</v>
      </c>
      <c r="I1403" s="1" t="s">
        <v>424</v>
      </c>
      <c r="K1403" s="1">
        <v>1</v>
      </c>
      <c r="L1403" s="1">
        <v>100</v>
      </c>
    </row>
    <row r="1404" spans="1:25" ht="13">
      <c r="A1404" s="1" t="s">
        <v>234</v>
      </c>
      <c r="B1404" s="1" t="b">
        <v>0</v>
      </c>
      <c r="C1404" s="11">
        <v>100</v>
      </c>
      <c r="D1404" s="1" t="s">
        <v>418</v>
      </c>
      <c r="E1404" s="1" t="s">
        <v>191</v>
      </c>
      <c r="F1404" s="1" t="s">
        <v>209</v>
      </c>
      <c r="G1404" s="1">
        <v>30.989195703774499</v>
      </c>
      <c r="H1404" s="1">
        <v>100</v>
      </c>
      <c r="I1404" s="1" t="s">
        <v>424</v>
      </c>
      <c r="K1404" s="1">
        <v>1</v>
      </c>
      <c r="L1404" s="1">
        <v>100</v>
      </c>
    </row>
    <row r="1405" spans="1:25" ht="13">
      <c r="A1405" s="1" t="s">
        <v>235</v>
      </c>
      <c r="B1405" s="1" t="b">
        <v>0</v>
      </c>
      <c r="C1405" s="11">
        <v>100</v>
      </c>
      <c r="D1405" s="1" t="s">
        <v>418</v>
      </c>
      <c r="E1405" s="1" t="s">
        <v>191</v>
      </c>
      <c r="F1405" s="1" t="s">
        <v>209</v>
      </c>
      <c r="G1405" s="1">
        <v>31.199403608048002</v>
      </c>
      <c r="H1405" s="1">
        <v>100</v>
      </c>
      <c r="I1405" s="1" t="s">
        <v>424</v>
      </c>
      <c r="K1405" s="1">
        <v>1</v>
      </c>
      <c r="L1405" s="1">
        <v>100</v>
      </c>
    </row>
    <row r="1406" spans="1:25" ht="13">
      <c r="A1406" s="1" t="s">
        <v>236</v>
      </c>
      <c r="B1406" s="1" t="b">
        <v>0</v>
      </c>
      <c r="C1406" s="1" t="s">
        <v>373</v>
      </c>
      <c r="D1406" s="1" t="s">
        <v>418</v>
      </c>
      <c r="E1406" s="1" t="s">
        <v>191</v>
      </c>
      <c r="F1406" s="1" t="s">
        <v>198</v>
      </c>
      <c r="G1406" s="1" t="s">
        <v>193</v>
      </c>
      <c r="I1406" s="1" t="s">
        <v>424</v>
      </c>
      <c r="J1406" s="1" t="s">
        <v>20</v>
      </c>
      <c r="K1406" s="1">
        <v>1</v>
      </c>
      <c r="L1406" s="1">
        <v>100</v>
      </c>
    </row>
    <row r="1407" spans="1:25" ht="13">
      <c r="A1407" s="12" t="s">
        <v>237</v>
      </c>
      <c r="B1407" s="12" t="b">
        <v>0</v>
      </c>
      <c r="C1407" s="12" t="s">
        <v>373</v>
      </c>
      <c r="D1407" s="12" t="s">
        <v>418</v>
      </c>
      <c r="E1407" s="12" t="s">
        <v>191</v>
      </c>
      <c r="F1407" s="12" t="s">
        <v>198</v>
      </c>
      <c r="G1407" s="12">
        <v>37.907314163072797</v>
      </c>
      <c r="H1407" s="12">
        <v>0.66961999207334599</v>
      </c>
      <c r="I1407" s="12" t="s">
        <v>424</v>
      </c>
      <c r="J1407" s="1" t="s">
        <v>20</v>
      </c>
      <c r="K1407" s="1">
        <v>1</v>
      </c>
      <c r="L1407" s="1">
        <v>100</v>
      </c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</row>
    <row r="1408" spans="1:25" ht="13">
      <c r="A1408" s="12" t="s">
        <v>238</v>
      </c>
      <c r="B1408" s="12" t="b">
        <v>0</v>
      </c>
      <c r="C1408" s="12" t="s">
        <v>373</v>
      </c>
      <c r="D1408" s="12" t="s">
        <v>418</v>
      </c>
      <c r="E1408" s="12" t="s">
        <v>191</v>
      </c>
      <c r="F1408" s="12" t="s">
        <v>198</v>
      </c>
      <c r="G1408" s="12">
        <v>37.866344429025602</v>
      </c>
      <c r="H1408" s="12">
        <v>0.68944619269042196</v>
      </c>
      <c r="I1408" s="12" t="s">
        <v>424</v>
      </c>
      <c r="J1408" s="1" t="s">
        <v>20</v>
      </c>
      <c r="K1408" s="1">
        <v>1</v>
      </c>
      <c r="L1408" s="1">
        <v>100</v>
      </c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</row>
    <row r="1409" spans="1:12" ht="13">
      <c r="A1409" s="1" t="s">
        <v>239</v>
      </c>
      <c r="B1409" s="1" t="b">
        <v>0</v>
      </c>
      <c r="C1409" s="1" t="s">
        <v>374</v>
      </c>
      <c r="D1409" s="1" t="s">
        <v>418</v>
      </c>
      <c r="E1409" s="1" t="s">
        <v>191</v>
      </c>
      <c r="F1409" s="1" t="s">
        <v>198</v>
      </c>
      <c r="G1409" s="1" t="s">
        <v>193</v>
      </c>
      <c r="I1409" s="1" t="s">
        <v>424</v>
      </c>
      <c r="J1409" s="1" t="s">
        <v>20</v>
      </c>
      <c r="K1409" s="1">
        <v>1</v>
      </c>
      <c r="L1409" s="1">
        <v>100</v>
      </c>
    </row>
    <row r="1410" spans="1:12" ht="13">
      <c r="A1410" s="1" t="s">
        <v>240</v>
      </c>
      <c r="B1410" s="1" t="b">
        <v>0</v>
      </c>
      <c r="C1410" s="1" t="s">
        <v>374</v>
      </c>
      <c r="D1410" s="1" t="s">
        <v>418</v>
      </c>
      <c r="E1410" s="1" t="s">
        <v>191</v>
      </c>
      <c r="F1410" s="1" t="s">
        <v>198</v>
      </c>
      <c r="G1410" s="1" t="s">
        <v>193</v>
      </c>
      <c r="I1410" s="1" t="s">
        <v>424</v>
      </c>
      <c r="J1410" s="1" t="s">
        <v>20</v>
      </c>
      <c r="K1410" s="1">
        <v>1</v>
      </c>
      <c r="L1410" s="1">
        <v>100</v>
      </c>
    </row>
    <row r="1411" spans="1:12" ht="13">
      <c r="A1411" s="1" t="s">
        <v>241</v>
      </c>
      <c r="B1411" s="1" t="b">
        <v>0</v>
      </c>
      <c r="C1411" s="1" t="s">
        <v>374</v>
      </c>
      <c r="D1411" s="1" t="s">
        <v>418</v>
      </c>
      <c r="E1411" s="1" t="s">
        <v>191</v>
      </c>
      <c r="F1411" s="1" t="s">
        <v>198</v>
      </c>
      <c r="G1411" s="1" t="s">
        <v>193</v>
      </c>
      <c r="I1411" s="1" t="s">
        <v>424</v>
      </c>
      <c r="J1411" s="1" t="s">
        <v>20</v>
      </c>
      <c r="K1411" s="1">
        <v>1</v>
      </c>
      <c r="L1411" s="1">
        <v>100</v>
      </c>
    </row>
    <row r="1412" spans="1:12" ht="13">
      <c r="A1412" s="1" t="s">
        <v>242</v>
      </c>
      <c r="B1412" s="1" t="b">
        <v>0</v>
      </c>
      <c r="C1412" s="1" t="s">
        <v>375</v>
      </c>
      <c r="D1412" s="1" t="s">
        <v>418</v>
      </c>
      <c r="E1412" s="1" t="s">
        <v>191</v>
      </c>
      <c r="F1412" s="1" t="s">
        <v>198</v>
      </c>
      <c r="G1412" s="1" t="s">
        <v>193</v>
      </c>
      <c r="I1412" s="1" t="s">
        <v>424</v>
      </c>
      <c r="J1412" s="1" t="s">
        <v>20</v>
      </c>
      <c r="K1412" s="1">
        <v>1</v>
      </c>
      <c r="L1412" s="1">
        <v>100</v>
      </c>
    </row>
    <row r="1413" spans="1:12" ht="13">
      <c r="A1413" s="1" t="s">
        <v>243</v>
      </c>
      <c r="B1413" s="1" t="b">
        <v>0</v>
      </c>
      <c r="C1413" s="1" t="s">
        <v>375</v>
      </c>
      <c r="D1413" s="1" t="s">
        <v>418</v>
      </c>
      <c r="E1413" s="1" t="s">
        <v>191</v>
      </c>
      <c r="F1413" s="1" t="s">
        <v>198</v>
      </c>
      <c r="G1413" s="1" t="s">
        <v>193</v>
      </c>
      <c r="I1413" s="1" t="s">
        <v>424</v>
      </c>
      <c r="J1413" s="1" t="s">
        <v>20</v>
      </c>
      <c r="K1413" s="1">
        <v>1</v>
      </c>
      <c r="L1413" s="1">
        <v>100</v>
      </c>
    </row>
    <row r="1414" spans="1:12" ht="13">
      <c r="A1414" s="1" t="s">
        <v>244</v>
      </c>
      <c r="B1414" s="1" t="b">
        <v>0</v>
      </c>
      <c r="C1414" s="1" t="s">
        <v>375</v>
      </c>
      <c r="D1414" s="1" t="s">
        <v>418</v>
      </c>
      <c r="E1414" s="1" t="s">
        <v>191</v>
      </c>
      <c r="F1414" s="1" t="s">
        <v>198</v>
      </c>
      <c r="G1414" s="1" t="s">
        <v>193</v>
      </c>
      <c r="I1414" s="1" t="s">
        <v>424</v>
      </c>
      <c r="J1414" s="1" t="s">
        <v>20</v>
      </c>
      <c r="K1414" s="1">
        <v>1</v>
      </c>
      <c r="L1414" s="1">
        <v>100</v>
      </c>
    </row>
    <row r="1415" spans="1:12" ht="13">
      <c r="A1415" s="1" t="s">
        <v>245</v>
      </c>
      <c r="B1415" s="1" t="b">
        <v>0</v>
      </c>
      <c r="C1415" s="11">
        <v>1000</v>
      </c>
      <c r="D1415" s="1" t="s">
        <v>418</v>
      </c>
      <c r="E1415" s="1" t="s">
        <v>191</v>
      </c>
      <c r="F1415" s="1" t="s">
        <v>209</v>
      </c>
      <c r="G1415" s="1">
        <v>28.0032017575294</v>
      </c>
      <c r="H1415" s="1">
        <v>1000</v>
      </c>
      <c r="I1415" s="1" t="s">
        <v>424</v>
      </c>
      <c r="K1415" s="1">
        <v>1</v>
      </c>
      <c r="L1415" s="1">
        <v>100</v>
      </c>
    </row>
    <row r="1416" spans="1:12" ht="13">
      <c r="A1416" s="1" t="s">
        <v>246</v>
      </c>
      <c r="B1416" s="1" t="b">
        <v>0</v>
      </c>
      <c r="C1416" s="11">
        <v>1000</v>
      </c>
      <c r="D1416" s="1" t="s">
        <v>418</v>
      </c>
      <c r="E1416" s="1" t="s">
        <v>191</v>
      </c>
      <c r="F1416" s="1" t="s">
        <v>209</v>
      </c>
      <c r="G1416" s="1">
        <v>27.962241400652299</v>
      </c>
      <c r="H1416" s="1">
        <v>1000</v>
      </c>
      <c r="I1416" s="1" t="s">
        <v>424</v>
      </c>
      <c r="K1416" s="1">
        <v>1</v>
      </c>
      <c r="L1416" s="1">
        <v>100</v>
      </c>
    </row>
    <row r="1417" spans="1:12" ht="13">
      <c r="A1417" s="1" t="s">
        <v>247</v>
      </c>
      <c r="B1417" s="1" t="b">
        <v>0</v>
      </c>
      <c r="C1417" s="11">
        <v>1000</v>
      </c>
      <c r="D1417" s="1" t="s">
        <v>418</v>
      </c>
      <c r="E1417" s="1" t="s">
        <v>191</v>
      </c>
      <c r="F1417" s="1" t="s">
        <v>209</v>
      </c>
      <c r="G1417" s="1">
        <v>27.984168595955399</v>
      </c>
      <c r="H1417" s="1">
        <v>1000</v>
      </c>
      <c r="I1417" s="1" t="s">
        <v>424</v>
      </c>
      <c r="K1417" s="1">
        <v>1</v>
      </c>
      <c r="L1417" s="1">
        <v>100</v>
      </c>
    </row>
    <row r="1418" spans="1:12" ht="13">
      <c r="A1418" s="1" t="s">
        <v>248</v>
      </c>
      <c r="B1418" s="1" t="b">
        <v>0</v>
      </c>
      <c r="C1418" s="1" t="s">
        <v>376</v>
      </c>
      <c r="D1418" s="1" t="s">
        <v>418</v>
      </c>
      <c r="E1418" s="1" t="s">
        <v>191</v>
      </c>
      <c r="F1418" s="1" t="s">
        <v>198</v>
      </c>
      <c r="G1418" s="1" t="s">
        <v>193</v>
      </c>
      <c r="I1418" s="1" t="s">
        <v>424</v>
      </c>
      <c r="J1418" s="1" t="s">
        <v>20</v>
      </c>
      <c r="K1418" s="1">
        <v>1</v>
      </c>
      <c r="L1418" s="1">
        <v>100</v>
      </c>
    </row>
    <row r="1419" spans="1:12" ht="13">
      <c r="A1419" s="1" t="s">
        <v>249</v>
      </c>
      <c r="B1419" s="1" t="b">
        <v>0</v>
      </c>
      <c r="C1419" s="1" t="s">
        <v>376</v>
      </c>
      <c r="D1419" s="1" t="s">
        <v>418</v>
      </c>
      <c r="E1419" s="1" t="s">
        <v>191</v>
      </c>
      <c r="F1419" s="1" t="s">
        <v>198</v>
      </c>
      <c r="G1419" s="1" t="s">
        <v>193</v>
      </c>
      <c r="I1419" s="1" t="s">
        <v>424</v>
      </c>
      <c r="J1419" s="1" t="s">
        <v>20</v>
      </c>
      <c r="K1419" s="1">
        <v>1</v>
      </c>
      <c r="L1419" s="1">
        <v>100</v>
      </c>
    </row>
    <row r="1420" spans="1:12" ht="13">
      <c r="A1420" s="1" t="s">
        <v>250</v>
      </c>
      <c r="B1420" s="1" t="b">
        <v>0</v>
      </c>
      <c r="C1420" s="1" t="s">
        <v>376</v>
      </c>
      <c r="D1420" s="1" t="s">
        <v>418</v>
      </c>
      <c r="E1420" s="1" t="s">
        <v>191</v>
      </c>
      <c r="F1420" s="1" t="s">
        <v>198</v>
      </c>
      <c r="G1420" s="1">
        <v>36.9744133755786</v>
      </c>
      <c r="H1420" s="1">
        <v>1.3012934719848299</v>
      </c>
      <c r="I1420" s="1" t="s">
        <v>424</v>
      </c>
      <c r="J1420" s="1" t="s">
        <v>20</v>
      </c>
      <c r="K1420" s="1">
        <v>1</v>
      </c>
      <c r="L1420" s="1">
        <v>100</v>
      </c>
    </row>
    <row r="1421" spans="1:12" ht="13">
      <c r="A1421" s="1" t="s">
        <v>251</v>
      </c>
      <c r="B1421" s="1" t="b">
        <v>0</v>
      </c>
      <c r="C1421" s="1" t="s">
        <v>377</v>
      </c>
      <c r="D1421" s="1" t="s">
        <v>418</v>
      </c>
      <c r="E1421" s="1" t="s">
        <v>191</v>
      </c>
      <c r="F1421" s="1" t="s">
        <v>198</v>
      </c>
      <c r="G1421" s="1" t="s">
        <v>193</v>
      </c>
      <c r="I1421" s="1" t="s">
        <v>424</v>
      </c>
      <c r="J1421" s="1" t="s">
        <v>20</v>
      </c>
      <c r="K1421" s="1">
        <v>1</v>
      </c>
      <c r="L1421" s="1">
        <v>100</v>
      </c>
    </row>
    <row r="1422" spans="1:12" ht="13">
      <c r="A1422" s="1" t="s">
        <v>252</v>
      </c>
      <c r="B1422" s="1" t="b">
        <v>0</v>
      </c>
      <c r="C1422" s="1" t="s">
        <v>377</v>
      </c>
      <c r="D1422" s="1" t="s">
        <v>418</v>
      </c>
      <c r="E1422" s="1" t="s">
        <v>191</v>
      </c>
      <c r="F1422" s="1" t="s">
        <v>198</v>
      </c>
      <c r="G1422" s="1" t="s">
        <v>193</v>
      </c>
      <c r="I1422" s="1" t="s">
        <v>424</v>
      </c>
      <c r="J1422" s="1" t="s">
        <v>20</v>
      </c>
      <c r="K1422" s="1">
        <v>1</v>
      </c>
      <c r="L1422" s="1">
        <v>100</v>
      </c>
    </row>
    <row r="1423" spans="1:12" ht="13">
      <c r="A1423" s="1" t="s">
        <v>253</v>
      </c>
      <c r="B1423" s="1" t="b">
        <v>0</v>
      </c>
      <c r="C1423" s="1" t="s">
        <v>377</v>
      </c>
      <c r="D1423" s="1" t="s">
        <v>418</v>
      </c>
      <c r="E1423" s="1" t="s">
        <v>191</v>
      </c>
      <c r="F1423" s="1" t="s">
        <v>198</v>
      </c>
      <c r="G1423" s="1" t="s">
        <v>193</v>
      </c>
      <c r="I1423" s="1" t="s">
        <v>424</v>
      </c>
      <c r="J1423" s="1" t="s">
        <v>20</v>
      </c>
      <c r="K1423" s="1">
        <v>1</v>
      </c>
      <c r="L1423" s="1">
        <v>100</v>
      </c>
    </row>
    <row r="1424" spans="1:12" ht="13">
      <c r="A1424" s="1" t="s">
        <v>254</v>
      </c>
      <c r="B1424" s="1" t="b">
        <v>0</v>
      </c>
      <c r="C1424" s="1" t="s">
        <v>378</v>
      </c>
      <c r="D1424" s="1" t="s">
        <v>418</v>
      </c>
      <c r="E1424" s="1" t="s">
        <v>191</v>
      </c>
      <c r="F1424" s="1" t="s">
        <v>198</v>
      </c>
      <c r="G1424" s="1" t="s">
        <v>193</v>
      </c>
      <c r="I1424" s="1" t="s">
        <v>424</v>
      </c>
      <c r="J1424" s="1" t="s">
        <v>20</v>
      </c>
      <c r="K1424" s="1">
        <v>1</v>
      </c>
      <c r="L1424" s="1">
        <v>100</v>
      </c>
    </row>
    <row r="1425" spans="1:25" ht="13">
      <c r="A1425" s="1" t="s">
        <v>255</v>
      </c>
      <c r="B1425" s="1" t="b">
        <v>0</v>
      </c>
      <c r="C1425" s="1" t="s">
        <v>378</v>
      </c>
      <c r="D1425" s="1" t="s">
        <v>418</v>
      </c>
      <c r="E1425" s="1" t="s">
        <v>191</v>
      </c>
      <c r="F1425" s="1" t="s">
        <v>198</v>
      </c>
      <c r="G1425" s="1" t="s">
        <v>193</v>
      </c>
      <c r="I1425" s="1" t="s">
        <v>424</v>
      </c>
      <c r="J1425" s="1" t="s">
        <v>20</v>
      </c>
      <c r="K1425" s="1">
        <v>1</v>
      </c>
      <c r="L1425" s="1">
        <v>100</v>
      </c>
    </row>
    <row r="1426" spans="1:25" ht="13">
      <c r="A1426" s="1" t="s">
        <v>256</v>
      </c>
      <c r="B1426" s="1" t="b">
        <v>0</v>
      </c>
      <c r="C1426" s="1" t="s">
        <v>378</v>
      </c>
      <c r="D1426" s="1" t="s">
        <v>418</v>
      </c>
      <c r="E1426" s="1" t="s">
        <v>191</v>
      </c>
      <c r="F1426" s="1" t="s">
        <v>198</v>
      </c>
      <c r="G1426" s="1" t="s">
        <v>193</v>
      </c>
      <c r="I1426" s="1" t="s">
        <v>424</v>
      </c>
      <c r="J1426" s="1" t="s">
        <v>20</v>
      </c>
      <c r="K1426" s="1">
        <v>1</v>
      </c>
      <c r="L1426" s="1">
        <v>100</v>
      </c>
    </row>
    <row r="1427" spans="1:25" ht="13">
      <c r="A1427" s="1" t="s">
        <v>257</v>
      </c>
      <c r="B1427" s="1" t="b">
        <v>0</v>
      </c>
      <c r="C1427" s="11">
        <v>10000</v>
      </c>
      <c r="D1427" s="1" t="s">
        <v>418</v>
      </c>
      <c r="E1427" s="1" t="s">
        <v>191</v>
      </c>
      <c r="F1427" s="1" t="s">
        <v>209</v>
      </c>
      <c r="G1427" s="1">
        <v>24.445684161205101</v>
      </c>
      <c r="H1427" s="1">
        <v>10000</v>
      </c>
      <c r="I1427" s="1" t="s">
        <v>424</v>
      </c>
      <c r="K1427" s="1">
        <v>1</v>
      </c>
      <c r="L1427" s="1">
        <v>100</v>
      </c>
    </row>
    <row r="1428" spans="1:25" ht="13">
      <c r="A1428" s="1" t="s">
        <v>258</v>
      </c>
      <c r="B1428" s="1" t="b">
        <v>0</v>
      </c>
      <c r="C1428" s="11">
        <v>10000</v>
      </c>
      <c r="D1428" s="1" t="s">
        <v>418</v>
      </c>
      <c r="E1428" s="1" t="s">
        <v>191</v>
      </c>
      <c r="F1428" s="1" t="s">
        <v>209</v>
      </c>
      <c r="G1428" s="1">
        <v>24.382946274094301</v>
      </c>
      <c r="H1428" s="1">
        <v>10000</v>
      </c>
      <c r="I1428" s="1" t="s">
        <v>424</v>
      </c>
      <c r="K1428" s="1">
        <v>1</v>
      </c>
      <c r="L1428" s="1">
        <v>100</v>
      </c>
    </row>
    <row r="1429" spans="1:25" ht="13">
      <c r="A1429" s="1" t="s">
        <v>259</v>
      </c>
      <c r="B1429" s="1" t="b">
        <v>0</v>
      </c>
      <c r="C1429" s="11">
        <v>10000</v>
      </c>
      <c r="D1429" s="1" t="s">
        <v>418</v>
      </c>
      <c r="E1429" s="1" t="s">
        <v>191</v>
      </c>
      <c r="F1429" s="1" t="s">
        <v>209</v>
      </c>
      <c r="G1429" s="1">
        <v>24.4351833140529</v>
      </c>
      <c r="H1429" s="1">
        <v>10000</v>
      </c>
      <c r="I1429" s="1" t="s">
        <v>424</v>
      </c>
      <c r="K1429" s="1">
        <v>1</v>
      </c>
      <c r="L1429" s="1">
        <v>100</v>
      </c>
    </row>
    <row r="1430" spans="1:25" ht="13">
      <c r="A1430" s="1" t="s">
        <v>260</v>
      </c>
      <c r="B1430" s="1" t="b">
        <v>0</v>
      </c>
      <c r="C1430" s="1" t="s">
        <v>379</v>
      </c>
      <c r="D1430" s="1" t="s">
        <v>418</v>
      </c>
      <c r="E1430" s="1" t="s">
        <v>191</v>
      </c>
      <c r="F1430" s="1" t="s">
        <v>198</v>
      </c>
      <c r="G1430" s="1" t="s">
        <v>193</v>
      </c>
      <c r="I1430" s="1" t="s">
        <v>424</v>
      </c>
      <c r="J1430" s="1" t="s">
        <v>20</v>
      </c>
      <c r="K1430" s="1">
        <v>1</v>
      </c>
      <c r="L1430" s="1">
        <v>100</v>
      </c>
    </row>
    <row r="1431" spans="1:25" ht="13">
      <c r="A1431" s="1" t="s">
        <v>261</v>
      </c>
      <c r="B1431" s="1" t="b">
        <v>0</v>
      </c>
      <c r="C1431" s="1" t="s">
        <v>379</v>
      </c>
      <c r="D1431" s="1" t="s">
        <v>418</v>
      </c>
      <c r="E1431" s="1" t="s">
        <v>191</v>
      </c>
      <c r="F1431" s="1" t="s">
        <v>198</v>
      </c>
      <c r="G1431" s="1" t="s">
        <v>193</v>
      </c>
      <c r="I1431" s="1" t="s">
        <v>424</v>
      </c>
      <c r="J1431" s="1" t="s">
        <v>20</v>
      </c>
      <c r="K1431" s="1">
        <v>1</v>
      </c>
      <c r="L1431" s="1">
        <v>100</v>
      </c>
    </row>
    <row r="1432" spans="1:25" ht="13">
      <c r="A1432" s="1" t="s">
        <v>262</v>
      </c>
      <c r="B1432" s="1" t="b">
        <v>0</v>
      </c>
      <c r="C1432" s="1" t="s">
        <v>379</v>
      </c>
      <c r="D1432" s="1" t="s">
        <v>418</v>
      </c>
      <c r="E1432" s="1" t="s">
        <v>191</v>
      </c>
      <c r="F1432" s="1" t="s">
        <v>198</v>
      </c>
      <c r="G1432" s="1" t="s">
        <v>193</v>
      </c>
      <c r="I1432" s="1" t="s">
        <v>424</v>
      </c>
      <c r="J1432" s="1" t="s">
        <v>20</v>
      </c>
      <c r="K1432" s="1">
        <v>1</v>
      </c>
      <c r="L1432" s="1">
        <v>100</v>
      </c>
    </row>
    <row r="1433" spans="1:25" ht="13">
      <c r="A1433" s="1" t="s">
        <v>263</v>
      </c>
      <c r="B1433" s="1" t="b">
        <v>0</v>
      </c>
      <c r="C1433" s="1" t="s">
        <v>380</v>
      </c>
      <c r="D1433" s="1" t="s">
        <v>418</v>
      </c>
      <c r="E1433" s="1" t="s">
        <v>191</v>
      </c>
      <c r="F1433" s="1" t="s">
        <v>198</v>
      </c>
      <c r="G1433" s="1" t="s">
        <v>193</v>
      </c>
      <c r="I1433" s="1" t="s">
        <v>424</v>
      </c>
      <c r="J1433" s="1" t="s">
        <v>20</v>
      </c>
      <c r="K1433" s="1">
        <v>1</v>
      </c>
      <c r="L1433" s="1">
        <v>100</v>
      </c>
    </row>
    <row r="1434" spans="1:25" ht="13">
      <c r="A1434" s="1" t="s">
        <v>264</v>
      </c>
      <c r="B1434" s="1" t="b">
        <v>0</v>
      </c>
      <c r="C1434" s="1" t="s">
        <v>380</v>
      </c>
      <c r="D1434" s="1" t="s">
        <v>418</v>
      </c>
      <c r="E1434" s="1" t="s">
        <v>191</v>
      </c>
      <c r="F1434" s="1" t="s">
        <v>198</v>
      </c>
      <c r="G1434" s="1">
        <v>37.8913996339924</v>
      </c>
      <c r="H1434" s="1">
        <v>0.67725276366698195</v>
      </c>
      <c r="I1434" s="1" t="s">
        <v>424</v>
      </c>
      <c r="J1434" s="1" t="s">
        <v>20</v>
      </c>
      <c r="K1434" s="1">
        <v>1</v>
      </c>
      <c r="L1434" s="1">
        <v>100</v>
      </c>
    </row>
    <row r="1435" spans="1:25" ht="13">
      <c r="A1435" s="1" t="s">
        <v>265</v>
      </c>
      <c r="B1435" s="1" t="b">
        <v>0</v>
      </c>
      <c r="C1435" s="1" t="s">
        <v>380</v>
      </c>
      <c r="D1435" s="1" t="s">
        <v>418</v>
      </c>
      <c r="E1435" s="1" t="s">
        <v>191</v>
      </c>
      <c r="F1435" s="1" t="s">
        <v>198</v>
      </c>
      <c r="G1435" s="1" t="s">
        <v>193</v>
      </c>
      <c r="I1435" s="1" t="s">
        <v>424</v>
      </c>
      <c r="J1435" s="1" t="s">
        <v>20</v>
      </c>
      <c r="K1435" s="1">
        <v>1</v>
      </c>
      <c r="L1435" s="1">
        <v>100</v>
      </c>
    </row>
    <row r="1436" spans="1:25" ht="13">
      <c r="A1436" s="12" t="s">
        <v>266</v>
      </c>
      <c r="B1436" s="12" t="b">
        <v>0</v>
      </c>
      <c r="C1436" s="12" t="s">
        <v>381</v>
      </c>
      <c r="D1436" s="12" t="s">
        <v>418</v>
      </c>
      <c r="E1436" s="12" t="s">
        <v>191</v>
      </c>
      <c r="F1436" s="12" t="s">
        <v>198</v>
      </c>
      <c r="G1436" s="12">
        <v>36.400582062350999</v>
      </c>
      <c r="H1436" s="12">
        <v>1.95822080979258</v>
      </c>
      <c r="I1436" s="12" t="s">
        <v>424</v>
      </c>
      <c r="J1436" s="1" t="s">
        <v>20</v>
      </c>
      <c r="K1436" s="1">
        <v>1</v>
      </c>
      <c r="L1436" s="1">
        <v>100</v>
      </c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</row>
    <row r="1437" spans="1:25" ht="13">
      <c r="A1437" s="1" t="s">
        <v>267</v>
      </c>
      <c r="B1437" s="1" t="b">
        <v>0</v>
      </c>
      <c r="C1437" s="1" t="s">
        <v>381</v>
      </c>
      <c r="D1437" s="1" t="s">
        <v>418</v>
      </c>
      <c r="E1437" s="1" t="s">
        <v>191</v>
      </c>
      <c r="F1437" s="1" t="s">
        <v>198</v>
      </c>
      <c r="G1437" s="1" t="s">
        <v>193</v>
      </c>
      <c r="I1437" s="1" t="s">
        <v>424</v>
      </c>
      <c r="J1437" s="1" t="s">
        <v>20</v>
      </c>
      <c r="K1437" s="1">
        <v>1</v>
      </c>
      <c r="L1437" s="1">
        <v>100</v>
      </c>
    </row>
    <row r="1438" spans="1:25" ht="13">
      <c r="A1438" s="12" t="s">
        <v>268</v>
      </c>
      <c r="B1438" s="12" t="b">
        <v>0</v>
      </c>
      <c r="C1438" s="12" t="s">
        <v>381</v>
      </c>
      <c r="D1438" s="12" t="s">
        <v>418</v>
      </c>
      <c r="E1438" s="12" t="s">
        <v>191</v>
      </c>
      <c r="F1438" s="12" t="s">
        <v>198</v>
      </c>
      <c r="G1438" s="12">
        <v>36.982850203023901</v>
      </c>
      <c r="H1438" s="12">
        <v>1.29349792014095</v>
      </c>
      <c r="I1438" s="12" t="s">
        <v>424</v>
      </c>
      <c r="J1438" s="1" t="s">
        <v>20</v>
      </c>
      <c r="K1438" s="1">
        <v>1</v>
      </c>
      <c r="L1438" s="1">
        <v>100</v>
      </c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</row>
    <row r="1439" spans="1:25" ht="13">
      <c r="A1439" s="1" t="s">
        <v>269</v>
      </c>
      <c r="B1439" s="1" t="b">
        <v>0</v>
      </c>
      <c r="C1439" s="11">
        <v>100000</v>
      </c>
      <c r="D1439" s="1" t="s">
        <v>418</v>
      </c>
      <c r="E1439" s="1" t="s">
        <v>191</v>
      </c>
      <c r="F1439" s="1" t="s">
        <v>209</v>
      </c>
      <c r="G1439" s="1">
        <v>20.906225419095598</v>
      </c>
      <c r="H1439" s="1">
        <v>100000</v>
      </c>
      <c r="I1439" s="1" t="s">
        <v>424</v>
      </c>
      <c r="K1439" s="1">
        <v>1</v>
      </c>
      <c r="L1439" s="1">
        <v>100</v>
      </c>
    </row>
    <row r="1440" spans="1:25" ht="13">
      <c r="A1440" s="1" t="s">
        <v>270</v>
      </c>
      <c r="B1440" s="1" t="b">
        <v>0</v>
      </c>
      <c r="C1440" s="11">
        <v>100000</v>
      </c>
      <c r="D1440" s="1" t="s">
        <v>418</v>
      </c>
      <c r="E1440" s="1" t="s">
        <v>191</v>
      </c>
      <c r="F1440" s="1" t="s">
        <v>209</v>
      </c>
      <c r="G1440" s="1">
        <v>20.863142660992501</v>
      </c>
      <c r="H1440" s="1">
        <v>100000</v>
      </c>
      <c r="I1440" s="1" t="s">
        <v>424</v>
      </c>
      <c r="K1440" s="1">
        <v>1</v>
      </c>
      <c r="L1440" s="1">
        <v>100</v>
      </c>
    </row>
    <row r="1441" spans="1:25" ht="13">
      <c r="A1441" s="1" t="s">
        <v>271</v>
      </c>
      <c r="B1441" s="1" t="b">
        <v>0</v>
      </c>
      <c r="C1441" s="11">
        <v>100000</v>
      </c>
      <c r="D1441" s="1" t="s">
        <v>418</v>
      </c>
      <c r="E1441" s="1" t="s">
        <v>191</v>
      </c>
      <c r="F1441" s="1" t="s">
        <v>209</v>
      </c>
      <c r="G1441" s="1">
        <v>20.942343479371502</v>
      </c>
      <c r="H1441" s="1">
        <v>100000</v>
      </c>
      <c r="I1441" s="1" t="s">
        <v>424</v>
      </c>
      <c r="K1441" s="1">
        <v>1</v>
      </c>
      <c r="L1441" s="1">
        <v>100</v>
      </c>
    </row>
    <row r="1442" spans="1:25" ht="13">
      <c r="A1442" s="12" t="s">
        <v>272</v>
      </c>
      <c r="B1442" s="12" t="b">
        <v>0</v>
      </c>
      <c r="C1442" s="12" t="s">
        <v>382</v>
      </c>
      <c r="D1442" s="12" t="s">
        <v>418</v>
      </c>
      <c r="E1442" s="12" t="s">
        <v>191</v>
      </c>
      <c r="F1442" s="12" t="s">
        <v>198</v>
      </c>
      <c r="G1442" s="12">
        <v>36.937866424104897</v>
      </c>
      <c r="H1442" s="12">
        <v>1.3356087258727301</v>
      </c>
      <c r="I1442" s="12" t="s">
        <v>424</v>
      </c>
      <c r="J1442" s="1" t="s">
        <v>20</v>
      </c>
      <c r="K1442" s="1">
        <v>1</v>
      </c>
      <c r="L1442" s="1">
        <v>100</v>
      </c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</row>
    <row r="1443" spans="1:25" ht="13">
      <c r="A1443" s="12" t="s">
        <v>273</v>
      </c>
      <c r="B1443" s="12" t="b">
        <v>0</v>
      </c>
      <c r="C1443" s="12" t="s">
        <v>382</v>
      </c>
      <c r="D1443" s="12" t="s">
        <v>418</v>
      </c>
      <c r="E1443" s="12" t="s">
        <v>191</v>
      </c>
      <c r="F1443" s="12" t="s">
        <v>198</v>
      </c>
      <c r="G1443" s="12">
        <v>36.5099219843352</v>
      </c>
      <c r="H1443" s="12">
        <v>1.81151840241161</v>
      </c>
      <c r="I1443" s="12" t="s">
        <v>424</v>
      </c>
      <c r="J1443" s="1" t="s">
        <v>20</v>
      </c>
      <c r="K1443" s="1">
        <v>1</v>
      </c>
      <c r="L1443" s="1">
        <v>100</v>
      </c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</row>
    <row r="1444" spans="1:25" ht="13">
      <c r="A1444" s="1" t="s">
        <v>274</v>
      </c>
      <c r="B1444" s="1" t="b">
        <v>0</v>
      </c>
      <c r="C1444" s="1" t="s">
        <v>382</v>
      </c>
      <c r="D1444" s="1" t="s">
        <v>418</v>
      </c>
      <c r="E1444" s="1" t="s">
        <v>191</v>
      </c>
      <c r="F1444" s="1" t="s">
        <v>198</v>
      </c>
      <c r="G1444" s="1" t="s">
        <v>193</v>
      </c>
      <c r="I1444" s="1" t="s">
        <v>424</v>
      </c>
      <c r="J1444" s="1" t="s">
        <v>20</v>
      </c>
      <c r="K1444" s="1">
        <v>1</v>
      </c>
      <c r="L1444" s="1">
        <v>100</v>
      </c>
    </row>
    <row r="1445" spans="1:25" ht="13">
      <c r="A1445" s="1" t="s">
        <v>275</v>
      </c>
      <c r="B1445" s="1" t="b">
        <v>0</v>
      </c>
      <c r="C1445" s="1" t="s">
        <v>383</v>
      </c>
      <c r="D1445" s="1" t="s">
        <v>418</v>
      </c>
      <c r="E1445" s="1" t="s">
        <v>191</v>
      </c>
      <c r="F1445" s="1" t="s">
        <v>198</v>
      </c>
      <c r="G1445" s="1" t="s">
        <v>193</v>
      </c>
      <c r="I1445" s="1" t="s">
        <v>424</v>
      </c>
      <c r="J1445" s="1" t="s">
        <v>20</v>
      </c>
      <c r="K1445" s="1">
        <v>1</v>
      </c>
      <c r="L1445" s="1">
        <v>100</v>
      </c>
    </row>
    <row r="1446" spans="1:25" ht="13">
      <c r="A1446" s="1" t="s">
        <v>277</v>
      </c>
      <c r="B1446" s="1" t="b">
        <v>0</v>
      </c>
      <c r="C1446" s="1" t="s">
        <v>383</v>
      </c>
      <c r="D1446" s="1" t="s">
        <v>418</v>
      </c>
      <c r="E1446" s="1" t="s">
        <v>191</v>
      </c>
      <c r="F1446" s="1" t="s">
        <v>198</v>
      </c>
      <c r="G1446" s="1" t="s">
        <v>193</v>
      </c>
      <c r="I1446" s="1" t="s">
        <v>424</v>
      </c>
      <c r="J1446" s="1" t="s">
        <v>20</v>
      </c>
      <c r="K1446" s="1">
        <v>1</v>
      </c>
      <c r="L1446" s="1">
        <v>100</v>
      </c>
    </row>
    <row r="1447" spans="1:25" ht="13">
      <c r="A1447" s="1" t="s">
        <v>278</v>
      </c>
      <c r="B1447" s="1" t="b">
        <v>0</v>
      </c>
      <c r="C1447" s="1" t="s">
        <v>383</v>
      </c>
      <c r="D1447" s="1" t="s">
        <v>418</v>
      </c>
      <c r="E1447" s="1" t="s">
        <v>191</v>
      </c>
      <c r="F1447" s="1" t="s">
        <v>198</v>
      </c>
      <c r="G1447" s="1" t="s">
        <v>193</v>
      </c>
      <c r="I1447" s="1" t="s">
        <v>424</v>
      </c>
      <c r="J1447" s="1" t="s">
        <v>20</v>
      </c>
      <c r="K1447" s="1">
        <v>1</v>
      </c>
      <c r="L1447" s="1">
        <v>100</v>
      </c>
    </row>
    <row r="1448" spans="1:25" ht="13">
      <c r="A1448" s="1" t="s">
        <v>279</v>
      </c>
      <c r="B1448" s="1" t="b">
        <v>0</v>
      </c>
      <c r="C1448" s="1" t="s">
        <v>384</v>
      </c>
      <c r="D1448" s="1" t="s">
        <v>418</v>
      </c>
      <c r="E1448" s="1" t="s">
        <v>191</v>
      </c>
      <c r="F1448" s="1" t="s">
        <v>198</v>
      </c>
      <c r="G1448" s="1" t="s">
        <v>193</v>
      </c>
      <c r="I1448" s="1" t="s">
        <v>424</v>
      </c>
      <c r="J1448" s="1" t="s">
        <v>20</v>
      </c>
      <c r="K1448" s="1">
        <v>1</v>
      </c>
      <c r="L1448" s="1">
        <v>100</v>
      </c>
    </row>
    <row r="1449" spans="1:25" ht="13">
      <c r="A1449" s="1" t="s">
        <v>280</v>
      </c>
      <c r="B1449" s="1" t="b">
        <v>0</v>
      </c>
      <c r="C1449" s="1" t="s">
        <v>384</v>
      </c>
      <c r="D1449" s="1" t="s">
        <v>418</v>
      </c>
      <c r="E1449" s="1" t="s">
        <v>191</v>
      </c>
      <c r="F1449" s="1" t="s">
        <v>198</v>
      </c>
      <c r="G1449" s="1" t="s">
        <v>193</v>
      </c>
      <c r="I1449" s="1" t="s">
        <v>424</v>
      </c>
      <c r="J1449" s="1" t="s">
        <v>20</v>
      </c>
      <c r="K1449" s="1">
        <v>1</v>
      </c>
      <c r="L1449" s="1">
        <v>100</v>
      </c>
    </row>
    <row r="1450" spans="1:25" ht="13">
      <c r="A1450" s="1" t="s">
        <v>281</v>
      </c>
      <c r="B1450" s="1" t="b">
        <v>0</v>
      </c>
      <c r="C1450" s="1" t="s">
        <v>384</v>
      </c>
      <c r="D1450" s="1" t="s">
        <v>418</v>
      </c>
      <c r="E1450" s="1" t="s">
        <v>191</v>
      </c>
      <c r="F1450" s="1" t="s">
        <v>198</v>
      </c>
      <c r="G1450" s="1" t="s">
        <v>193</v>
      </c>
      <c r="I1450" s="1" t="s">
        <v>424</v>
      </c>
      <c r="J1450" s="1" t="s">
        <v>20</v>
      </c>
      <c r="K1450" s="1">
        <v>1</v>
      </c>
      <c r="L1450" s="1">
        <v>100</v>
      </c>
    </row>
    <row r="1451" spans="1:25" ht="13">
      <c r="A1451" s="1" t="s">
        <v>282</v>
      </c>
      <c r="B1451" s="1" t="b">
        <v>0</v>
      </c>
      <c r="C1451" s="1" t="s">
        <v>385</v>
      </c>
      <c r="D1451" s="1" t="s">
        <v>418</v>
      </c>
      <c r="E1451" s="1" t="s">
        <v>191</v>
      </c>
      <c r="F1451" s="1" t="s">
        <v>198</v>
      </c>
      <c r="G1451" s="1" t="s">
        <v>193</v>
      </c>
      <c r="I1451" s="1" t="s">
        <v>424</v>
      </c>
      <c r="J1451" s="1" t="s">
        <v>20</v>
      </c>
      <c r="K1451" s="1">
        <v>1</v>
      </c>
      <c r="L1451" s="1">
        <v>100</v>
      </c>
    </row>
    <row r="1452" spans="1:25" ht="13">
      <c r="A1452" s="1" t="s">
        <v>284</v>
      </c>
      <c r="B1452" s="1" t="b">
        <v>0</v>
      </c>
      <c r="C1452" s="1" t="s">
        <v>385</v>
      </c>
      <c r="D1452" s="1" t="s">
        <v>418</v>
      </c>
      <c r="E1452" s="1" t="s">
        <v>191</v>
      </c>
      <c r="F1452" s="1" t="s">
        <v>198</v>
      </c>
      <c r="G1452" s="1" t="s">
        <v>193</v>
      </c>
      <c r="I1452" s="1" t="s">
        <v>424</v>
      </c>
      <c r="J1452" s="1" t="s">
        <v>20</v>
      </c>
      <c r="K1452" s="1">
        <v>1</v>
      </c>
      <c r="L1452" s="1">
        <v>100</v>
      </c>
    </row>
    <row r="1453" spans="1:25" ht="13">
      <c r="A1453" s="1" t="s">
        <v>285</v>
      </c>
      <c r="B1453" s="1" t="b">
        <v>0</v>
      </c>
      <c r="C1453" s="1" t="s">
        <v>385</v>
      </c>
      <c r="D1453" s="1" t="s">
        <v>418</v>
      </c>
      <c r="E1453" s="1" t="s">
        <v>191</v>
      </c>
      <c r="F1453" s="1" t="s">
        <v>198</v>
      </c>
      <c r="G1453" s="1">
        <v>37.749796051094499</v>
      </c>
      <c r="H1453" s="1">
        <v>0.74911564831871003</v>
      </c>
      <c r="I1453" s="1" t="s">
        <v>424</v>
      </c>
      <c r="J1453" s="1" t="s">
        <v>20</v>
      </c>
      <c r="K1453" s="1">
        <v>1</v>
      </c>
      <c r="L1453" s="1">
        <v>100</v>
      </c>
    </row>
    <row r="1454" spans="1:25" ht="13">
      <c r="A1454" s="1" t="s">
        <v>286</v>
      </c>
      <c r="B1454" s="1" t="b">
        <v>0</v>
      </c>
      <c r="C1454" s="1" t="s">
        <v>386</v>
      </c>
      <c r="D1454" s="1" t="s">
        <v>418</v>
      </c>
      <c r="E1454" s="1" t="s">
        <v>191</v>
      </c>
      <c r="F1454" s="1" t="s">
        <v>198</v>
      </c>
      <c r="G1454" s="1" t="s">
        <v>193</v>
      </c>
      <c r="I1454" s="1" t="s">
        <v>424</v>
      </c>
      <c r="J1454" s="1" t="s">
        <v>20</v>
      </c>
      <c r="K1454" s="1">
        <v>1</v>
      </c>
      <c r="L1454" s="1">
        <v>100</v>
      </c>
    </row>
    <row r="1455" spans="1:25" ht="13">
      <c r="A1455" s="1" t="s">
        <v>288</v>
      </c>
      <c r="B1455" s="1" t="b">
        <v>0</v>
      </c>
      <c r="C1455" s="1" t="s">
        <v>386</v>
      </c>
      <c r="D1455" s="1" t="s">
        <v>418</v>
      </c>
      <c r="E1455" s="1" t="s">
        <v>191</v>
      </c>
      <c r="F1455" s="1" t="s">
        <v>198</v>
      </c>
      <c r="G1455" s="1" t="s">
        <v>193</v>
      </c>
      <c r="I1455" s="1" t="s">
        <v>424</v>
      </c>
      <c r="J1455" s="1" t="s">
        <v>20</v>
      </c>
      <c r="K1455" s="1">
        <v>1</v>
      </c>
      <c r="L1455" s="1">
        <v>100</v>
      </c>
    </row>
    <row r="1456" spans="1:25" ht="13">
      <c r="A1456" s="1" t="s">
        <v>289</v>
      </c>
      <c r="B1456" s="1" t="b">
        <v>0</v>
      </c>
      <c r="C1456" s="1" t="s">
        <v>386</v>
      </c>
      <c r="D1456" s="1" t="s">
        <v>418</v>
      </c>
      <c r="E1456" s="1" t="s">
        <v>191</v>
      </c>
      <c r="F1456" s="1" t="s">
        <v>198</v>
      </c>
      <c r="G1456" s="1" t="s">
        <v>193</v>
      </c>
      <c r="I1456" s="1" t="s">
        <v>424</v>
      </c>
      <c r="J1456" s="1" t="s">
        <v>20</v>
      </c>
      <c r="K1456" s="1">
        <v>1</v>
      </c>
      <c r="L1456" s="1">
        <v>100</v>
      </c>
    </row>
    <row r="1457" spans="1:12" ht="13">
      <c r="A1457" s="1" t="s">
        <v>290</v>
      </c>
      <c r="B1457" s="1" t="b">
        <v>0</v>
      </c>
      <c r="C1457" s="1" t="s">
        <v>387</v>
      </c>
      <c r="D1457" s="1" t="s">
        <v>418</v>
      </c>
      <c r="E1457" s="1" t="s">
        <v>191</v>
      </c>
      <c r="F1457" s="1" t="s">
        <v>198</v>
      </c>
      <c r="G1457" s="1" t="s">
        <v>193</v>
      </c>
      <c r="I1457" s="1" t="s">
        <v>424</v>
      </c>
      <c r="J1457" s="1" t="s">
        <v>20</v>
      </c>
      <c r="K1457" s="1">
        <v>1</v>
      </c>
      <c r="L1457" s="1">
        <v>100</v>
      </c>
    </row>
    <row r="1458" spans="1:12" ht="13">
      <c r="A1458" s="1" t="s">
        <v>292</v>
      </c>
      <c r="B1458" s="1" t="b">
        <v>0</v>
      </c>
      <c r="C1458" s="1" t="s">
        <v>387</v>
      </c>
      <c r="D1458" s="1" t="s">
        <v>418</v>
      </c>
      <c r="E1458" s="1" t="s">
        <v>191</v>
      </c>
      <c r="F1458" s="1" t="s">
        <v>198</v>
      </c>
      <c r="G1458" s="1" t="s">
        <v>193</v>
      </c>
      <c r="I1458" s="1" t="s">
        <v>424</v>
      </c>
      <c r="J1458" s="1" t="s">
        <v>20</v>
      </c>
      <c r="K1458" s="1">
        <v>1</v>
      </c>
      <c r="L1458" s="1">
        <v>100</v>
      </c>
    </row>
    <row r="1459" spans="1:12" ht="13">
      <c r="A1459" s="1" t="s">
        <v>293</v>
      </c>
      <c r="B1459" s="1" t="b">
        <v>0</v>
      </c>
      <c r="C1459" s="1" t="s">
        <v>387</v>
      </c>
      <c r="D1459" s="1" t="s">
        <v>418</v>
      </c>
      <c r="E1459" s="1" t="s">
        <v>191</v>
      </c>
      <c r="F1459" s="1" t="s">
        <v>198</v>
      </c>
      <c r="G1459" s="1">
        <v>36.936726863552302</v>
      </c>
      <c r="H1459" s="1">
        <v>1.33669312572904</v>
      </c>
      <c r="I1459" s="1" t="s">
        <v>424</v>
      </c>
      <c r="J1459" s="1" t="s">
        <v>20</v>
      </c>
      <c r="K1459" s="1">
        <v>1</v>
      </c>
      <c r="L1459" s="1">
        <v>100</v>
      </c>
    </row>
    <row r="1460" spans="1:12" ht="13">
      <c r="A1460" s="1" t="s">
        <v>294</v>
      </c>
      <c r="B1460" s="1" t="b">
        <v>0</v>
      </c>
      <c r="C1460" s="1" t="s">
        <v>388</v>
      </c>
      <c r="D1460" s="1" t="s">
        <v>418</v>
      </c>
      <c r="E1460" s="1" t="s">
        <v>191</v>
      </c>
      <c r="F1460" s="1" t="s">
        <v>198</v>
      </c>
      <c r="G1460" s="1" t="s">
        <v>193</v>
      </c>
      <c r="I1460" s="1" t="s">
        <v>424</v>
      </c>
      <c r="J1460" s="1" t="s">
        <v>20</v>
      </c>
      <c r="K1460" s="1">
        <v>1</v>
      </c>
      <c r="L1460" s="1">
        <v>100</v>
      </c>
    </row>
    <row r="1461" spans="1:12" ht="13">
      <c r="A1461" s="1" t="s">
        <v>295</v>
      </c>
      <c r="B1461" s="1" t="b">
        <v>0</v>
      </c>
      <c r="C1461" s="1" t="s">
        <v>388</v>
      </c>
      <c r="D1461" s="1" t="s">
        <v>418</v>
      </c>
      <c r="E1461" s="1" t="s">
        <v>191</v>
      </c>
      <c r="F1461" s="1" t="s">
        <v>198</v>
      </c>
      <c r="G1461" s="1" t="s">
        <v>193</v>
      </c>
      <c r="I1461" s="1" t="s">
        <v>424</v>
      </c>
      <c r="J1461" s="1" t="s">
        <v>20</v>
      </c>
      <c r="K1461" s="1">
        <v>1</v>
      </c>
      <c r="L1461" s="1">
        <v>100</v>
      </c>
    </row>
    <row r="1462" spans="1:12" ht="13">
      <c r="A1462" s="1" t="s">
        <v>296</v>
      </c>
      <c r="B1462" s="1" t="b">
        <v>0</v>
      </c>
      <c r="C1462" s="1" t="s">
        <v>388</v>
      </c>
      <c r="D1462" s="1" t="s">
        <v>418</v>
      </c>
      <c r="E1462" s="1" t="s">
        <v>191</v>
      </c>
      <c r="F1462" s="1" t="s">
        <v>198</v>
      </c>
      <c r="G1462" s="1" t="s">
        <v>193</v>
      </c>
      <c r="I1462" s="1" t="s">
        <v>424</v>
      </c>
      <c r="J1462" s="1" t="s">
        <v>20</v>
      </c>
      <c r="K1462" s="1">
        <v>1</v>
      </c>
      <c r="L1462" s="1">
        <v>100</v>
      </c>
    </row>
    <row r="1463" spans="1:12" ht="13">
      <c r="A1463" s="1" t="s">
        <v>188</v>
      </c>
      <c r="B1463" s="1" t="b">
        <v>0</v>
      </c>
      <c r="C1463" s="1" t="s">
        <v>189</v>
      </c>
      <c r="D1463" s="1" t="s">
        <v>416</v>
      </c>
      <c r="E1463" s="1" t="s">
        <v>298</v>
      </c>
      <c r="F1463" s="1" t="s">
        <v>192</v>
      </c>
      <c r="G1463" s="1" t="s">
        <v>193</v>
      </c>
      <c r="I1463" s="1" t="s">
        <v>425</v>
      </c>
      <c r="J1463" s="1"/>
      <c r="K1463" s="1">
        <v>5</v>
      </c>
      <c r="L1463" s="1">
        <v>100</v>
      </c>
    </row>
    <row r="1464" spans="1:12" ht="13">
      <c r="A1464" s="1" t="s">
        <v>195</v>
      </c>
      <c r="B1464" s="1" t="b">
        <v>0</v>
      </c>
      <c r="C1464" s="1" t="s">
        <v>189</v>
      </c>
      <c r="D1464" s="1" t="s">
        <v>416</v>
      </c>
      <c r="E1464" s="1" t="s">
        <v>298</v>
      </c>
      <c r="F1464" s="1" t="s">
        <v>192</v>
      </c>
      <c r="G1464" s="1" t="s">
        <v>193</v>
      </c>
      <c r="I1464" s="1" t="s">
        <v>425</v>
      </c>
      <c r="J1464" s="1"/>
      <c r="K1464" s="1">
        <v>5</v>
      </c>
      <c r="L1464" s="1">
        <v>100</v>
      </c>
    </row>
    <row r="1465" spans="1:12" ht="13">
      <c r="A1465" s="1" t="s">
        <v>196</v>
      </c>
      <c r="B1465" s="1" t="b">
        <v>0</v>
      </c>
      <c r="C1465" s="1" t="s">
        <v>189</v>
      </c>
      <c r="D1465" s="1" t="s">
        <v>416</v>
      </c>
      <c r="E1465" s="1" t="s">
        <v>298</v>
      </c>
      <c r="F1465" s="1" t="s">
        <v>192</v>
      </c>
      <c r="G1465" s="1" t="s">
        <v>193</v>
      </c>
      <c r="I1465" s="1" t="s">
        <v>425</v>
      </c>
      <c r="J1465" s="1"/>
      <c r="K1465" s="1">
        <v>5</v>
      </c>
      <c r="L1465" s="1">
        <v>100</v>
      </c>
    </row>
    <row r="1466" spans="1:12" ht="13">
      <c r="A1466" s="1" t="s">
        <v>197</v>
      </c>
      <c r="B1466" s="1" t="b">
        <v>0</v>
      </c>
      <c r="C1466" s="1" t="s">
        <v>364</v>
      </c>
      <c r="D1466" s="1" t="s">
        <v>416</v>
      </c>
      <c r="E1466" s="1" t="s">
        <v>298</v>
      </c>
      <c r="F1466" s="1" t="s">
        <v>198</v>
      </c>
      <c r="G1466" s="1" t="s">
        <v>193</v>
      </c>
      <c r="I1466" s="1" t="s">
        <v>425</v>
      </c>
      <c r="J1466" s="1" t="s">
        <v>20</v>
      </c>
      <c r="K1466" s="1">
        <v>5</v>
      </c>
      <c r="L1466" s="1">
        <v>100</v>
      </c>
    </row>
    <row r="1467" spans="1:12" ht="13">
      <c r="A1467" s="1" t="s">
        <v>200</v>
      </c>
      <c r="B1467" s="1" t="b">
        <v>0</v>
      </c>
      <c r="C1467" s="1" t="s">
        <v>364</v>
      </c>
      <c r="D1467" s="1" t="s">
        <v>416</v>
      </c>
      <c r="E1467" s="1" t="s">
        <v>298</v>
      </c>
      <c r="F1467" s="1" t="s">
        <v>198</v>
      </c>
      <c r="G1467" s="1" t="s">
        <v>193</v>
      </c>
      <c r="I1467" s="1" t="s">
        <v>425</v>
      </c>
      <c r="J1467" s="1" t="s">
        <v>20</v>
      </c>
      <c r="K1467" s="1">
        <v>5</v>
      </c>
      <c r="L1467" s="1">
        <v>100</v>
      </c>
    </row>
    <row r="1468" spans="1:12" ht="13">
      <c r="A1468" s="1" t="s">
        <v>201</v>
      </c>
      <c r="B1468" s="1" t="b">
        <v>0</v>
      </c>
      <c r="C1468" s="1" t="s">
        <v>364</v>
      </c>
      <c r="D1468" s="1" t="s">
        <v>416</v>
      </c>
      <c r="E1468" s="1" t="s">
        <v>298</v>
      </c>
      <c r="F1468" s="1" t="s">
        <v>198</v>
      </c>
      <c r="G1468" s="1">
        <v>37.959037123062501</v>
      </c>
      <c r="H1468" s="1">
        <v>0.495206599124205</v>
      </c>
      <c r="I1468" s="1" t="s">
        <v>425</v>
      </c>
      <c r="J1468" s="1" t="s">
        <v>20</v>
      </c>
      <c r="K1468" s="1">
        <v>5</v>
      </c>
      <c r="L1468" s="1">
        <v>100</v>
      </c>
    </row>
    <row r="1469" spans="1:12" ht="13">
      <c r="A1469" s="1" t="s">
        <v>202</v>
      </c>
      <c r="B1469" s="1" t="b">
        <v>0</v>
      </c>
      <c r="C1469" s="1" t="s">
        <v>365</v>
      </c>
      <c r="D1469" s="1" t="s">
        <v>416</v>
      </c>
      <c r="E1469" s="1" t="s">
        <v>298</v>
      </c>
      <c r="F1469" s="1" t="s">
        <v>198</v>
      </c>
      <c r="G1469" s="1" t="s">
        <v>193</v>
      </c>
      <c r="I1469" s="1" t="s">
        <v>425</v>
      </c>
      <c r="J1469" s="1" t="s">
        <v>20</v>
      </c>
      <c r="K1469" s="1">
        <v>5</v>
      </c>
      <c r="L1469" s="1">
        <v>100</v>
      </c>
    </row>
    <row r="1470" spans="1:12" ht="13">
      <c r="A1470" s="1" t="s">
        <v>203</v>
      </c>
      <c r="B1470" s="1" t="b">
        <v>0</v>
      </c>
      <c r="C1470" s="1" t="s">
        <v>365</v>
      </c>
      <c r="D1470" s="1" t="s">
        <v>416</v>
      </c>
      <c r="E1470" s="1" t="s">
        <v>298</v>
      </c>
      <c r="F1470" s="1" t="s">
        <v>198</v>
      </c>
      <c r="G1470" s="1" t="s">
        <v>193</v>
      </c>
      <c r="I1470" s="1" t="s">
        <v>425</v>
      </c>
      <c r="J1470" s="1" t="s">
        <v>20</v>
      </c>
      <c r="K1470" s="1">
        <v>5</v>
      </c>
      <c r="L1470" s="1">
        <v>100</v>
      </c>
    </row>
    <row r="1471" spans="1:12" ht="13">
      <c r="A1471" s="1" t="s">
        <v>204</v>
      </c>
      <c r="B1471" s="1" t="b">
        <v>0</v>
      </c>
      <c r="C1471" s="1" t="s">
        <v>365</v>
      </c>
      <c r="D1471" s="1" t="s">
        <v>416</v>
      </c>
      <c r="E1471" s="1" t="s">
        <v>298</v>
      </c>
      <c r="F1471" s="1" t="s">
        <v>198</v>
      </c>
      <c r="G1471" s="1" t="s">
        <v>193</v>
      </c>
      <c r="I1471" s="1" t="s">
        <v>425</v>
      </c>
      <c r="J1471" s="1" t="s">
        <v>20</v>
      </c>
      <c r="K1471" s="1">
        <v>5</v>
      </c>
      <c r="L1471" s="1">
        <v>100</v>
      </c>
    </row>
    <row r="1472" spans="1:12" ht="13">
      <c r="A1472" s="1" t="s">
        <v>205</v>
      </c>
      <c r="B1472" s="1" t="b">
        <v>0</v>
      </c>
      <c r="C1472" s="1" t="s">
        <v>366</v>
      </c>
      <c r="D1472" s="1" t="s">
        <v>416</v>
      </c>
      <c r="E1472" s="1" t="s">
        <v>298</v>
      </c>
      <c r="F1472" s="1" t="s">
        <v>198</v>
      </c>
      <c r="G1472" s="1">
        <v>37.441309016738401</v>
      </c>
      <c r="H1472" s="1">
        <v>0.68938226023307903</v>
      </c>
      <c r="I1472" s="1" t="s">
        <v>425</v>
      </c>
      <c r="J1472" s="1" t="s">
        <v>20</v>
      </c>
      <c r="K1472" s="1">
        <v>5</v>
      </c>
      <c r="L1472" s="1">
        <v>100</v>
      </c>
    </row>
    <row r="1473" spans="1:12" ht="13">
      <c r="A1473" s="1" t="s">
        <v>206</v>
      </c>
      <c r="B1473" s="1" t="b">
        <v>0</v>
      </c>
      <c r="C1473" s="1" t="s">
        <v>366</v>
      </c>
      <c r="D1473" s="1" t="s">
        <v>416</v>
      </c>
      <c r="E1473" s="1" t="s">
        <v>298</v>
      </c>
      <c r="F1473" s="1" t="s">
        <v>198</v>
      </c>
      <c r="G1473" s="1">
        <v>37.958846203577799</v>
      </c>
      <c r="H1473" s="1">
        <v>0.49526701545282198</v>
      </c>
      <c r="I1473" s="1" t="s">
        <v>425</v>
      </c>
      <c r="J1473" s="1" t="s">
        <v>20</v>
      </c>
      <c r="K1473" s="1">
        <v>5</v>
      </c>
      <c r="L1473" s="1">
        <v>100</v>
      </c>
    </row>
    <row r="1474" spans="1:12" ht="13">
      <c r="A1474" s="1" t="s">
        <v>207</v>
      </c>
      <c r="B1474" s="1" t="b">
        <v>0</v>
      </c>
      <c r="C1474" s="1" t="s">
        <v>366</v>
      </c>
      <c r="D1474" s="1" t="s">
        <v>416</v>
      </c>
      <c r="E1474" s="1" t="s">
        <v>298</v>
      </c>
      <c r="F1474" s="1" t="s">
        <v>198</v>
      </c>
      <c r="G1474" s="1" t="s">
        <v>193</v>
      </c>
      <c r="I1474" s="1" t="s">
        <v>425</v>
      </c>
      <c r="J1474" s="1" t="s">
        <v>20</v>
      </c>
      <c r="K1474" s="1">
        <v>5</v>
      </c>
      <c r="L1474" s="1">
        <v>100</v>
      </c>
    </row>
    <row r="1475" spans="1:12" ht="13">
      <c r="A1475" s="1" t="s">
        <v>208</v>
      </c>
      <c r="B1475" s="1" t="b">
        <v>0</v>
      </c>
      <c r="C1475" s="1">
        <v>5</v>
      </c>
      <c r="D1475" s="1" t="s">
        <v>416</v>
      </c>
      <c r="E1475" s="1" t="s">
        <v>298</v>
      </c>
      <c r="F1475" s="1" t="s">
        <v>209</v>
      </c>
      <c r="G1475" s="1">
        <v>33.528524170765898</v>
      </c>
      <c r="H1475" s="1">
        <v>5</v>
      </c>
      <c r="I1475" s="1" t="s">
        <v>425</v>
      </c>
      <c r="J1475" s="1"/>
      <c r="K1475" s="1">
        <v>5</v>
      </c>
      <c r="L1475" s="1">
        <v>100</v>
      </c>
    </row>
    <row r="1476" spans="1:12" ht="13">
      <c r="A1476" s="1" t="s">
        <v>210</v>
      </c>
      <c r="B1476" s="1" t="b">
        <v>0</v>
      </c>
      <c r="C1476" s="1">
        <v>5</v>
      </c>
      <c r="D1476" s="1" t="s">
        <v>416</v>
      </c>
      <c r="E1476" s="1" t="s">
        <v>298</v>
      </c>
      <c r="F1476" s="1" t="s">
        <v>209</v>
      </c>
      <c r="G1476" s="1">
        <v>33.979032149670502</v>
      </c>
      <c r="H1476" s="1">
        <v>5</v>
      </c>
      <c r="I1476" s="1" t="s">
        <v>425</v>
      </c>
      <c r="J1476" s="1"/>
      <c r="K1476" s="1">
        <v>5</v>
      </c>
      <c r="L1476" s="1">
        <v>100</v>
      </c>
    </row>
    <row r="1477" spans="1:12" ht="13">
      <c r="A1477" s="1" t="s">
        <v>211</v>
      </c>
      <c r="B1477" s="1" t="b">
        <v>0</v>
      </c>
      <c r="C1477" s="1">
        <v>5</v>
      </c>
      <c r="D1477" s="1" t="s">
        <v>416</v>
      </c>
      <c r="E1477" s="1" t="s">
        <v>298</v>
      </c>
      <c r="F1477" s="1" t="s">
        <v>209</v>
      </c>
      <c r="G1477" s="1">
        <v>33.479572639015998</v>
      </c>
      <c r="H1477" s="1">
        <v>5</v>
      </c>
      <c r="I1477" s="1" t="s">
        <v>425</v>
      </c>
      <c r="J1477" s="1"/>
      <c r="K1477" s="1">
        <v>5</v>
      </c>
      <c r="L1477" s="1">
        <v>100</v>
      </c>
    </row>
    <row r="1478" spans="1:12" ht="13">
      <c r="A1478" s="1" t="s">
        <v>212</v>
      </c>
      <c r="B1478" s="1" t="b">
        <v>0</v>
      </c>
      <c r="C1478" s="1" t="s">
        <v>367</v>
      </c>
      <c r="D1478" s="1" t="s">
        <v>416</v>
      </c>
      <c r="E1478" s="1" t="s">
        <v>298</v>
      </c>
      <c r="F1478" s="1" t="s">
        <v>198</v>
      </c>
      <c r="G1478" s="1" t="s">
        <v>193</v>
      </c>
      <c r="I1478" s="1" t="s">
        <v>425</v>
      </c>
      <c r="J1478" s="1" t="s">
        <v>20</v>
      </c>
      <c r="K1478" s="1">
        <v>5</v>
      </c>
      <c r="L1478" s="1">
        <v>100</v>
      </c>
    </row>
    <row r="1479" spans="1:12" ht="13">
      <c r="A1479" s="1" t="s">
        <v>213</v>
      </c>
      <c r="B1479" s="1" t="b">
        <v>0</v>
      </c>
      <c r="C1479" s="1" t="s">
        <v>367</v>
      </c>
      <c r="D1479" s="1" t="s">
        <v>416</v>
      </c>
      <c r="E1479" s="1" t="s">
        <v>298</v>
      </c>
      <c r="F1479" s="1" t="s">
        <v>198</v>
      </c>
      <c r="G1479" s="1" t="s">
        <v>193</v>
      </c>
      <c r="I1479" s="1" t="s">
        <v>425</v>
      </c>
      <c r="J1479" s="1" t="s">
        <v>20</v>
      </c>
      <c r="K1479" s="1">
        <v>5</v>
      </c>
      <c r="L1479" s="1">
        <v>100</v>
      </c>
    </row>
    <row r="1480" spans="1:12" ht="13">
      <c r="A1480" s="1" t="s">
        <v>214</v>
      </c>
      <c r="B1480" s="1" t="b">
        <v>0</v>
      </c>
      <c r="C1480" s="1" t="s">
        <v>367</v>
      </c>
      <c r="D1480" s="1" t="s">
        <v>416</v>
      </c>
      <c r="E1480" s="1" t="s">
        <v>298</v>
      </c>
      <c r="F1480" s="1" t="s">
        <v>198</v>
      </c>
      <c r="G1480" s="1" t="s">
        <v>193</v>
      </c>
      <c r="I1480" s="1" t="s">
        <v>425</v>
      </c>
      <c r="J1480" s="1" t="s">
        <v>20</v>
      </c>
      <c r="K1480" s="1">
        <v>5</v>
      </c>
      <c r="L1480" s="1">
        <v>100</v>
      </c>
    </row>
    <row r="1481" spans="1:12" ht="13">
      <c r="A1481" s="1" t="s">
        <v>215</v>
      </c>
      <c r="B1481" s="1" t="b">
        <v>0</v>
      </c>
      <c r="C1481" s="1" t="s">
        <v>368</v>
      </c>
      <c r="D1481" s="1" t="s">
        <v>416</v>
      </c>
      <c r="E1481" s="1" t="s">
        <v>298</v>
      </c>
      <c r="F1481" s="1" t="s">
        <v>198</v>
      </c>
      <c r="G1481" s="1">
        <v>36.651609060583198</v>
      </c>
      <c r="H1481" s="1">
        <v>1.1418475960997001</v>
      </c>
      <c r="I1481" s="1" t="s">
        <v>425</v>
      </c>
      <c r="J1481" s="1" t="s">
        <v>20</v>
      </c>
      <c r="K1481" s="1">
        <v>5</v>
      </c>
      <c r="L1481" s="1">
        <v>100</v>
      </c>
    </row>
    <row r="1482" spans="1:12" ht="13">
      <c r="A1482" s="1" t="s">
        <v>216</v>
      </c>
      <c r="B1482" s="1" t="b">
        <v>0</v>
      </c>
      <c r="C1482" s="1" t="s">
        <v>368</v>
      </c>
      <c r="D1482" s="1" t="s">
        <v>416</v>
      </c>
      <c r="E1482" s="1" t="s">
        <v>298</v>
      </c>
      <c r="F1482" s="1" t="s">
        <v>198</v>
      </c>
      <c r="G1482" s="1">
        <v>35.659364959293598</v>
      </c>
      <c r="H1482" s="1">
        <v>2.1526022828151099</v>
      </c>
      <c r="I1482" s="1" t="s">
        <v>425</v>
      </c>
      <c r="J1482" s="1" t="s">
        <v>20</v>
      </c>
      <c r="K1482" s="1">
        <v>5</v>
      </c>
      <c r="L1482" s="1">
        <v>100</v>
      </c>
    </row>
    <row r="1483" spans="1:12" ht="13">
      <c r="A1483" s="1" t="s">
        <v>217</v>
      </c>
      <c r="B1483" s="1" t="b">
        <v>0</v>
      </c>
      <c r="C1483" s="1" t="s">
        <v>368</v>
      </c>
      <c r="D1483" s="1" t="s">
        <v>416</v>
      </c>
      <c r="E1483" s="1" t="s">
        <v>298</v>
      </c>
      <c r="F1483" s="1" t="s">
        <v>198</v>
      </c>
      <c r="G1483" s="1">
        <v>36.856228533278703</v>
      </c>
      <c r="H1483" s="1">
        <v>1.0019005285638001</v>
      </c>
      <c r="I1483" s="1" t="s">
        <v>425</v>
      </c>
      <c r="J1483" s="1" t="s">
        <v>20</v>
      </c>
      <c r="K1483" s="1">
        <v>5</v>
      </c>
      <c r="L1483" s="1">
        <v>100</v>
      </c>
    </row>
    <row r="1484" spans="1:12" ht="13">
      <c r="A1484" s="1" t="s">
        <v>218</v>
      </c>
      <c r="B1484" s="1" t="b">
        <v>0</v>
      </c>
      <c r="C1484" s="1" t="s">
        <v>369</v>
      </c>
      <c r="D1484" s="1" t="s">
        <v>416</v>
      </c>
      <c r="E1484" s="1" t="s">
        <v>298</v>
      </c>
      <c r="F1484" s="1" t="s">
        <v>198</v>
      </c>
      <c r="G1484" s="1">
        <v>32.638521634477698</v>
      </c>
      <c r="H1484" s="1">
        <v>14.8344661015678</v>
      </c>
      <c r="I1484" s="1" t="s">
        <v>425</v>
      </c>
      <c r="J1484" s="1" t="s">
        <v>20</v>
      </c>
      <c r="K1484" s="1">
        <v>5</v>
      </c>
      <c r="L1484" s="1">
        <v>100</v>
      </c>
    </row>
    <row r="1485" spans="1:12" ht="13">
      <c r="A1485" s="1" t="s">
        <v>219</v>
      </c>
      <c r="B1485" s="1" t="b">
        <v>0</v>
      </c>
      <c r="C1485" s="1" t="s">
        <v>369</v>
      </c>
      <c r="D1485" s="1" t="s">
        <v>416</v>
      </c>
      <c r="E1485" s="1" t="s">
        <v>298</v>
      </c>
      <c r="F1485" s="1" t="s">
        <v>198</v>
      </c>
      <c r="G1485" s="1">
        <v>32.4155371792449</v>
      </c>
      <c r="H1485" s="1">
        <v>17.106134635998899</v>
      </c>
      <c r="I1485" s="1" t="s">
        <v>425</v>
      </c>
      <c r="J1485" s="1" t="s">
        <v>20</v>
      </c>
      <c r="K1485" s="1">
        <v>5</v>
      </c>
      <c r="L1485" s="1">
        <v>100</v>
      </c>
    </row>
    <row r="1486" spans="1:12" ht="13">
      <c r="A1486" s="1" t="s">
        <v>220</v>
      </c>
      <c r="B1486" s="1" t="b">
        <v>0</v>
      </c>
      <c r="C1486" s="1" t="s">
        <v>369</v>
      </c>
      <c r="D1486" s="1" t="s">
        <v>416</v>
      </c>
      <c r="E1486" s="1" t="s">
        <v>298</v>
      </c>
      <c r="F1486" s="1" t="s">
        <v>198</v>
      </c>
      <c r="G1486" s="1">
        <v>33.097915163720799</v>
      </c>
      <c r="H1486" s="1">
        <v>11.060800290148199</v>
      </c>
      <c r="I1486" s="1" t="s">
        <v>425</v>
      </c>
      <c r="J1486" s="1" t="s">
        <v>20</v>
      </c>
      <c r="K1486" s="1">
        <v>5</v>
      </c>
      <c r="L1486" s="1">
        <v>100</v>
      </c>
    </row>
    <row r="1487" spans="1:12" ht="13">
      <c r="A1487" s="1" t="s">
        <v>221</v>
      </c>
      <c r="B1487" s="1" t="b">
        <v>0</v>
      </c>
      <c r="C1487" s="1">
        <v>10</v>
      </c>
      <c r="D1487" s="1" t="s">
        <v>416</v>
      </c>
      <c r="E1487" s="1" t="s">
        <v>298</v>
      </c>
      <c r="F1487" s="1" t="s">
        <v>209</v>
      </c>
      <c r="G1487" s="1">
        <v>35.787820055659303</v>
      </c>
      <c r="H1487" s="1">
        <v>10</v>
      </c>
      <c r="I1487" s="1" t="s">
        <v>425</v>
      </c>
      <c r="J1487" s="1"/>
      <c r="K1487" s="1">
        <v>5</v>
      </c>
      <c r="L1487" s="1">
        <v>100</v>
      </c>
    </row>
    <row r="1488" spans="1:12" ht="13">
      <c r="A1488" s="1" t="s">
        <v>222</v>
      </c>
      <c r="B1488" s="1" t="b">
        <v>0</v>
      </c>
      <c r="C1488" s="1">
        <v>10</v>
      </c>
      <c r="D1488" s="1" t="s">
        <v>416</v>
      </c>
      <c r="E1488" s="1" t="s">
        <v>298</v>
      </c>
      <c r="F1488" s="1" t="s">
        <v>209</v>
      </c>
      <c r="G1488" s="1">
        <v>34.6039439605387</v>
      </c>
      <c r="H1488" s="1">
        <v>10</v>
      </c>
      <c r="I1488" s="1" t="s">
        <v>425</v>
      </c>
      <c r="J1488" s="1"/>
      <c r="K1488" s="1">
        <v>5</v>
      </c>
      <c r="L1488" s="1">
        <v>100</v>
      </c>
    </row>
    <row r="1489" spans="1:12" ht="13">
      <c r="A1489" s="1" t="s">
        <v>223</v>
      </c>
      <c r="B1489" s="1" t="b">
        <v>0</v>
      </c>
      <c r="C1489" s="1">
        <v>10</v>
      </c>
      <c r="D1489" s="1" t="s">
        <v>416</v>
      </c>
      <c r="E1489" s="1" t="s">
        <v>298</v>
      </c>
      <c r="F1489" s="1" t="s">
        <v>209</v>
      </c>
      <c r="G1489" s="1">
        <v>32.432131336222596</v>
      </c>
      <c r="H1489" s="1">
        <v>10</v>
      </c>
      <c r="I1489" s="1" t="s">
        <v>425</v>
      </c>
      <c r="J1489" s="1"/>
      <c r="K1489" s="1">
        <v>5</v>
      </c>
      <c r="L1489" s="1">
        <v>100</v>
      </c>
    </row>
    <row r="1490" spans="1:12" ht="13">
      <c r="A1490" s="1" t="s">
        <v>224</v>
      </c>
      <c r="B1490" s="1" t="b">
        <v>0</v>
      </c>
      <c r="C1490" s="1" t="s">
        <v>370</v>
      </c>
      <c r="D1490" s="1" t="s">
        <v>416</v>
      </c>
      <c r="E1490" s="1" t="s">
        <v>298</v>
      </c>
      <c r="F1490" s="1" t="s">
        <v>198</v>
      </c>
      <c r="G1490" s="1">
        <v>36.564828341775801</v>
      </c>
      <c r="H1490" s="1">
        <v>1.20695334796982</v>
      </c>
      <c r="I1490" s="1" t="s">
        <v>425</v>
      </c>
      <c r="J1490" s="1" t="s">
        <v>20</v>
      </c>
      <c r="K1490" s="1">
        <v>5</v>
      </c>
      <c r="L1490" s="1">
        <v>100</v>
      </c>
    </row>
    <row r="1491" spans="1:12" ht="13">
      <c r="A1491" s="1" t="s">
        <v>225</v>
      </c>
      <c r="B1491" s="1" t="b">
        <v>0</v>
      </c>
      <c r="C1491" s="1" t="s">
        <v>370</v>
      </c>
      <c r="D1491" s="1" t="s">
        <v>416</v>
      </c>
      <c r="E1491" s="1" t="s">
        <v>298</v>
      </c>
      <c r="F1491" s="1" t="s">
        <v>198</v>
      </c>
      <c r="G1491" s="1">
        <v>35.593534842187502</v>
      </c>
      <c r="H1491" s="1">
        <v>2.2450818516176998</v>
      </c>
      <c r="I1491" s="1" t="s">
        <v>425</v>
      </c>
      <c r="J1491" s="1" t="s">
        <v>20</v>
      </c>
      <c r="K1491" s="1">
        <v>5</v>
      </c>
      <c r="L1491" s="1">
        <v>100</v>
      </c>
    </row>
    <row r="1492" spans="1:12" ht="13">
      <c r="A1492" s="1" t="s">
        <v>226</v>
      </c>
      <c r="B1492" s="1" t="b">
        <v>0</v>
      </c>
      <c r="C1492" s="1" t="s">
        <v>370</v>
      </c>
      <c r="D1492" s="1" t="s">
        <v>416</v>
      </c>
      <c r="E1492" s="1" t="s">
        <v>298</v>
      </c>
      <c r="F1492" s="1" t="s">
        <v>198</v>
      </c>
      <c r="G1492" s="1">
        <v>36.3959787064002</v>
      </c>
      <c r="H1492" s="1">
        <v>1.34445913002077</v>
      </c>
      <c r="I1492" s="1" t="s">
        <v>425</v>
      </c>
      <c r="J1492" s="1" t="s">
        <v>20</v>
      </c>
      <c r="K1492" s="1">
        <v>5</v>
      </c>
      <c r="L1492" s="1">
        <v>100</v>
      </c>
    </row>
    <row r="1493" spans="1:12" ht="13">
      <c r="A1493" s="1" t="s">
        <v>227</v>
      </c>
      <c r="B1493" s="1" t="b">
        <v>0</v>
      </c>
      <c r="C1493" s="1" t="s">
        <v>371</v>
      </c>
      <c r="D1493" s="1" t="s">
        <v>416</v>
      </c>
      <c r="E1493" s="1" t="s">
        <v>298</v>
      </c>
      <c r="F1493" s="1" t="s">
        <v>198</v>
      </c>
      <c r="G1493" s="1" t="s">
        <v>193</v>
      </c>
      <c r="I1493" s="1" t="s">
        <v>425</v>
      </c>
      <c r="J1493" s="1" t="s">
        <v>20</v>
      </c>
      <c r="K1493" s="1">
        <v>5</v>
      </c>
      <c r="L1493" s="1">
        <v>100</v>
      </c>
    </row>
    <row r="1494" spans="1:12" ht="13">
      <c r="A1494" s="1" t="s">
        <v>228</v>
      </c>
      <c r="B1494" s="1" t="b">
        <v>0</v>
      </c>
      <c r="C1494" s="1" t="s">
        <v>371</v>
      </c>
      <c r="D1494" s="1" t="s">
        <v>416</v>
      </c>
      <c r="E1494" s="1" t="s">
        <v>298</v>
      </c>
      <c r="F1494" s="1" t="s">
        <v>198</v>
      </c>
      <c r="G1494" s="1" t="s">
        <v>193</v>
      </c>
      <c r="I1494" s="1" t="s">
        <v>425</v>
      </c>
      <c r="J1494" s="1" t="s">
        <v>20</v>
      </c>
      <c r="K1494" s="1">
        <v>5</v>
      </c>
      <c r="L1494" s="1">
        <v>100</v>
      </c>
    </row>
    <row r="1495" spans="1:12" ht="13">
      <c r="A1495" s="1" t="s">
        <v>229</v>
      </c>
      <c r="B1495" s="1" t="b">
        <v>0</v>
      </c>
      <c r="C1495" s="1" t="s">
        <v>371</v>
      </c>
      <c r="D1495" s="1" t="s">
        <v>416</v>
      </c>
      <c r="E1495" s="1" t="s">
        <v>298</v>
      </c>
      <c r="F1495" s="1" t="s">
        <v>198</v>
      </c>
      <c r="G1495" s="1" t="s">
        <v>193</v>
      </c>
      <c r="I1495" s="1" t="s">
        <v>425</v>
      </c>
      <c r="J1495" s="1" t="s">
        <v>20</v>
      </c>
      <c r="K1495" s="1">
        <v>5</v>
      </c>
      <c r="L1495" s="1">
        <v>100</v>
      </c>
    </row>
    <row r="1496" spans="1:12" ht="13">
      <c r="A1496" s="1" t="s">
        <v>230</v>
      </c>
      <c r="B1496" s="1" t="b">
        <v>0</v>
      </c>
      <c r="C1496" s="1" t="s">
        <v>372</v>
      </c>
      <c r="D1496" s="1" t="s">
        <v>416</v>
      </c>
      <c r="E1496" s="1" t="s">
        <v>298</v>
      </c>
      <c r="F1496" s="1" t="s">
        <v>198</v>
      </c>
      <c r="G1496" s="1" t="s">
        <v>193</v>
      </c>
      <c r="I1496" s="1" t="s">
        <v>425</v>
      </c>
      <c r="J1496" s="1" t="s">
        <v>20</v>
      </c>
      <c r="K1496" s="1">
        <v>5</v>
      </c>
      <c r="L1496" s="1">
        <v>100</v>
      </c>
    </row>
    <row r="1497" spans="1:12" ht="13">
      <c r="A1497" s="1" t="s">
        <v>231</v>
      </c>
      <c r="B1497" s="1" t="b">
        <v>0</v>
      </c>
      <c r="C1497" s="1" t="s">
        <v>372</v>
      </c>
      <c r="D1497" s="1" t="s">
        <v>416</v>
      </c>
      <c r="E1497" s="1" t="s">
        <v>298</v>
      </c>
      <c r="F1497" s="1" t="s">
        <v>198</v>
      </c>
      <c r="G1497" s="1">
        <v>36.482825971911403</v>
      </c>
      <c r="H1497" s="1">
        <v>1.27188192538172</v>
      </c>
      <c r="I1497" s="1" t="s">
        <v>425</v>
      </c>
      <c r="J1497" s="1" t="s">
        <v>20</v>
      </c>
      <c r="K1497" s="1">
        <v>5</v>
      </c>
      <c r="L1497" s="1">
        <v>100</v>
      </c>
    </row>
    <row r="1498" spans="1:12" ht="13">
      <c r="A1498" s="1" t="s">
        <v>232</v>
      </c>
      <c r="B1498" s="1" t="b">
        <v>0</v>
      </c>
      <c r="C1498" s="1" t="s">
        <v>372</v>
      </c>
      <c r="D1498" s="1" t="s">
        <v>416</v>
      </c>
      <c r="E1498" s="1" t="s">
        <v>298</v>
      </c>
      <c r="F1498" s="1" t="s">
        <v>198</v>
      </c>
      <c r="G1498" s="1">
        <v>36.777347720164698</v>
      </c>
      <c r="H1498" s="1">
        <v>1.05369437272879</v>
      </c>
      <c r="I1498" s="1" t="s">
        <v>425</v>
      </c>
      <c r="J1498" s="1" t="s">
        <v>20</v>
      </c>
      <c r="K1498" s="1">
        <v>5</v>
      </c>
      <c r="L1498" s="1">
        <v>100</v>
      </c>
    </row>
    <row r="1499" spans="1:12" ht="13">
      <c r="A1499" s="1" t="s">
        <v>233</v>
      </c>
      <c r="B1499" s="1" t="b">
        <v>0</v>
      </c>
      <c r="C1499" s="11">
        <v>100</v>
      </c>
      <c r="D1499" s="1" t="s">
        <v>416</v>
      </c>
      <c r="E1499" s="1" t="s">
        <v>298</v>
      </c>
      <c r="F1499" s="1" t="s">
        <v>209</v>
      </c>
      <c r="G1499" s="1">
        <v>29.4830473061023</v>
      </c>
      <c r="H1499" s="1">
        <v>100</v>
      </c>
      <c r="I1499" s="1" t="s">
        <v>425</v>
      </c>
      <c r="J1499" s="1"/>
      <c r="K1499" s="1">
        <v>5</v>
      </c>
      <c r="L1499" s="1">
        <v>100</v>
      </c>
    </row>
    <row r="1500" spans="1:12" ht="13">
      <c r="A1500" s="1" t="s">
        <v>234</v>
      </c>
      <c r="B1500" s="1" t="b">
        <v>0</v>
      </c>
      <c r="C1500" s="11">
        <v>100</v>
      </c>
      <c r="D1500" s="1" t="s">
        <v>416</v>
      </c>
      <c r="E1500" s="1" t="s">
        <v>298</v>
      </c>
      <c r="F1500" s="1" t="s">
        <v>209</v>
      </c>
      <c r="G1500" s="1">
        <v>29.3659067937093</v>
      </c>
      <c r="H1500" s="1">
        <v>100</v>
      </c>
      <c r="I1500" s="1" t="s">
        <v>425</v>
      </c>
      <c r="J1500" s="1"/>
      <c r="K1500" s="1">
        <v>5</v>
      </c>
      <c r="L1500" s="1">
        <v>100</v>
      </c>
    </row>
    <row r="1501" spans="1:12" ht="13">
      <c r="A1501" s="1" t="s">
        <v>235</v>
      </c>
      <c r="B1501" s="1" t="b">
        <v>0</v>
      </c>
      <c r="C1501" s="11">
        <v>100</v>
      </c>
      <c r="D1501" s="1" t="s">
        <v>416</v>
      </c>
      <c r="E1501" s="1" t="s">
        <v>298</v>
      </c>
      <c r="F1501" s="1" t="s">
        <v>209</v>
      </c>
      <c r="G1501" s="1">
        <v>29.747931343047799</v>
      </c>
      <c r="H1501" s="1">
        <v>100</v>
      </c>
      <c r="I1501" s="1" t="s">
        <v>425</v>
      </c>
      <c r="J1501" s="1"/>
      <c r="K1501" s="1">
        <v>5</v>
      </c>
      <c r="L1501" s="1">
        <v>100</v>
      </c>
    </row>
    <row r="1502" spans="1:12" ht="13">
      <c r="A1502" s="1" t="s">
        <v>236</v>
      </c>
      <c r="B1502" s="1" t="b">
        <v>0</v>
      </c>
      <c r="C1502" s="1" t="s">
        <v>373</v>
      </c>
      <c r="D1502" s="1" t="s">
        <v>416</v>
      </c>
      <c r="E1502" s="1" t="s">
        <v>298</v>
      </c>
      <c r="F1502" s="1" t="s">
        <v>198</v>
      </c>
      <c r="G1502" s="1" t="s">
        <v>193</v>
      </c>
      <c r="I1502" s="1" t="s">
        <v>425</v>
      </c>
      <c r="J1502" s="1" t="s">
        <v>20</v>
      </c>
      <c r="K1502" s="1">
        <v>5</v>
      </c>
      <c r="L1502" s="1">
        <v>100</v>
      </c>
    </row>
    <row r="1503" spans="1:12" ht="13">
      <c r="A1503" s="1" t="s">
        <v>237</v>
      </c>
      <c r="B1503" s="1" t="b">
        <v>0</v>
      </c>
      <c r="C1503" s="1" t="s">
        <v>373</v>
      </c>
      <c r="D1503" s="1" t="s">
        <v>416</v>
      </c>
      <c r="E1503" s="1" t="s">
        <v>298</v>
      </c>
      <c r="F1503" s="1" t="s">
        <v>198</v>
      </c>
      <c r="G1503" s="1" t="s">
        <v>193</v>
      </c>
      <c r="I1503" s="1" t="s">
        <v>425</v>
      </c>
      <c r="J1503" s="1" t="s">
        <v>20</v>
      </c>
      <c r="K1503" s="1">
        <v>5</v>
      </c>
      <c r="L1503" s="1">
        <v>100</v>
      </c>
    </row>
    <row r="1504" spans="1:12" ht="13">
      <c r="A1504" s="1" t="s">
        <v>238</v>
      </c>
      <c r="B1504" s="1" t="b">
        <v>0</v>
      </c>
      <c r="C1504" s="1" t="s">
        <v>373</v>
      </c>
      <c r="D1504" s="1" t="s">
        <v>416</v>
      </c>
      <c r="E1504" s="1" t="s">
        <v>298</v>
      </c>
      <c r="F1504" s="1" t="s">
        <v>198</v>
      </c>
      <c r="G1504" s="1" t="s">
        <v>193</v>
      </c>
      <c r="I1504" s="1" t="s">
        <v>425</v>
      </c>
      <c r="J1504" s="1" t="s">
        <v>20</v>
      </c>
      <c r="K1504" s="1">
        <v>5</v>
      </c>
      <c r="L1504" s="1">
        <v>100</v>
      </c>
    </row>
    <row r="1505" spans="1:12" ht="13">
      <c r="A1505" s="1" t="s">
        <v>239</v>
      </c>
      <c r="B1505" s="1" t="b">
        <v>0</v>
      </c>
      <c r="C1505" s="1" t="s">
        <v>374</v>
      </c>
      <c r="D1505" s="1" t="s">
        <v>416</v>
      </c>
      <c r="E1505" s="1" t="s">
        <v>298</v>
      </c>
      <c r="F1505" s="1" t="s">
        <v>198</v>
      </c>
      <c r="G1505" s="1" t="s">
        <v>193</v>
      </c>
      <c r="I1505" s="1" t="s">
        <v>425</v>
      </c>
      <c r="J1505" s="1" t="s">
        <v>20</v>
      </c>
      <c r="K1505" s="1">
        <v>5</v>
      </c>
      <c r="L1505" s="1">
        <v>100</v>
      </c>
    </row>
    <row r="1506" spans="1:12" ht="13">
      <c r="A1506" s="1" t="s">
        <v>240</v>
      </c>
      <c r="B1506" s="1" t="b">
        <v>0</v>
      </c>
      <c r="C1506" s="1" t="s">
        <v>374</v>
      </c>
      <c r="D1506" s="1" t="s">
        <v>416</v>
      </c>
      <c r="E1506" s="1" t="s">
        <v>298</v>
      </c>
      <c r="F1506" s="1" t="s">
        <v>198</v>
      </c>
      <c r="G1506" s="1" t="s">
        <v>193</v>
      </c>
      <c r="I1506" s="1" t="s">
        <v>425</v>
      </c>
      <c r="J1506" s="1" t="s">
        <v>20</v>
      </c>
      <c r="K1506" s="1">
        <v>5</v>
      </c>
      <c r="L1506" s="1">
        <v>100</v>
      </c>
    </row>
    <row r="1507" spans="1:12" ht="13">
      <c r="A1507" s="1" t="s">
        <v>241</v>
      </c>
      <c r="B1507" s="1" t="b">
        <v>0</v>
      </c>
      <c r="C1507" s="1" t="s">
        <v>374</v>
      </c>
      <c r="D1507" s="1" t="s">
        <v>416</v>
      </c>
      <c r="E1507" s="1" t="s">
        <v>298</v>
      </c>
      <c r="F1507" s="1" t="s">
        <v>198</v>
      </c>
      <c r="G1507" s="1" t="s">
        <v>193</v>
      </c>
      <c r="I1507" s="1" t="s">
        <v>425</v>
      </c>
      <c r="J1507" s="1" t="s">
        <v>20</v>
      </c>
      <c r="K1507" s="1">
        <v>5</v>
      </c>
      <c r="L1507" s="1">
        <v>100</v>
      </c>
    </row>
    <row r="1508" spans="1:12" ht="13">
      <c r="A1508" s="1" t="s">
        <v>242</v>
      </c>
      <c r="B1508" s="1" t="b">
        <v>0</v>
      </c>
      <c r="C1508" s="1" t="s">
        <v>375</v>
      </c>
      <c r="D1508" s="1" t="s">
        <v>416</v>
      </c>
      <c r="E1508" s="1" t="s">
        <v>298</v>
      </c>
      <c r="F1508" s="1" t="s">
        <v>198</v>
      </c>
      <c r="G1508" s="1">
        <v>34.7780611750443</v>
      </c>
      <c r="H1508" s="1">
        <v>3.7803553756078299</v>
      </c>
      <c r="I1508" s="1" t="s">
        <v>425</v>
      </c>
      <c r="J1508" s="1" t="s">
        <v>20</v>
      </c>
      <c r="K1508" s="1">
        <v>5</v>
      </c>
      <c r="L1508" s="1">
        <v>100</v>
      </c>
    </row>
    <row r="1509" spans="1:12" ht="13">
      <c r="A1509" s="1" t="s">
        <v>243</v>
      </c>
      <c r="B1509" s="1" t="b">
        <v>0</v>
      </c>
      <c r="C1509" s="1" t="s">
        <v>375</v>
      </c>
      <c r="D1509" s="1" t="s">
        <v>416</v>
      </c>
      <c r="E1509" s="1" t="s">
        <v>298</v>
      </c>
      <c r="F1509" s="1" t="s">
        <v>198</v>
      </c>
      <c r="G1509" s="1">
        <v>34.696085693540397</v>
      </c>
      <c r="H1509" s="1">
        <v>3.9836527833635702</v>
      </c>
      <c r="I1509" s="1" t="s">
        <v>425</v>
      </c>
      <c r="J1509" s="1" t="s">
        <v>20</v>
      </c>
      <c r="K1509" s="1">
        <v>5</v>
      </c>
      <c r="L1509" s="1">
        <v>100</v>
      </c>
    </row>
    <row r="1510" spans="1:12" ht="13">
      <c r="A1510" s="1" t="s">
        <v>244</v>
      </c>
      <c r="B1510" s="1" t="b">
        <v>0</v>
      </c>
      <c r="C1510" s="1" t="s">
        <v>375</v>
      </c>
      <c r="D1510" s="1" t="s">
        <v>416</v>
      </c>
      <c r="E1510" s="1" t="s">
        <v>298</v>
      </c>
      <c r="F1510" s="1" t="s">
        <v>198</v>
      </c>
      <c r="G1510" s="1">
        <v>35.244606608729299</v>
      </c>
      <c r="H1510" s="1">
        <v>2.8058377106695098</v>
      </c>
      <c r="I1510" s="1" t="s">
        <v>425</v>
      </c>
      <c r="J1510" s="1" t="s">
        <v>20</v>
      </c>
      <c r="K1510" s="1">
        <v>5</v>
      </c>
      <c r="L1510" s="1">
        <v>100</v>
      </c>
    </row>
    <row r="1511" spans="1:12" ht="13">
      <c r="A1511" s="1" t="s">
        <v>245</v>
      </c>
      <c r="B1511" s="1" t="b">
        <v>0</v>
      </c>
      <c r="C1511" s="11">
        <v>1000</v>
      </c>
      <c r="D1511" s="1" t="s">
        <v>416</v>
      </c>
      <c r="E1511" s="1" t="s">
        <v>298</v>
      </c>
      <c r="F1511" s="1" t="s">
        <v>209</v>
      </c>
      <c r="G1511" s="1">
        <v>25.595308740311602</v>
      </c>
      <c r="H1511" s="1">
        <v>1000</v>
      </c>
      <c r="I1511" s="1" t="s">
        <v>425</v>
      </c>
      <c r="J1511" s="1"/>
      <c r="K1511" s="1">
        <v>5</v>
      </c>
      <c r="L1511" s="1">
        <v>100</v>
      </c>
    </row>
    <row r="1512" spans="1:12" ht="13">
      <c r="A1512" s="1" t="s">
        <v>246</v>
      </c>
      <c r="B1512" s="1" t="b">
        <v>0</v>
      </c>
      <c r="C1512" s="11">
        <v>1000</v>
      </c>
      <c r="D1512" s="1" t="s">
        <v>416</v>
      </c>
      <c r="E1512" s="1" t="s">
        <v>298</v>
      </c>
      <c r="F1512" s="1" t="s">
        <v>209</v>
      </c>
      <c r="G1512" s="1">
        <v>25.600453228279999</v>
      </c>
      <c r="H1512" s="1">
        <v>1000</v>
      </c>
      <c r="I1512" s="1" t="s">
        <v>425</v>
      </c>
      <c r="J1512" s="1"/>
      <c r="K1512" s="1">
        <v>5</v>
      </c>
      <c r="L1512" s="1">
        <v>100</v>
      </c>
    </row>
    <row r="1513" spans="1:12" ht="13">
      <c r="A1513" s="1" t="s">
        <v>247</v>
      </c>
      <c r="B1513" s="1" t="b">
        <v>0</v>
      </c>
      <c r="C1513" s="11">
        <v>1000</v>
      </c>
      <c r="D1513" s="1" t="s">
        <v>416</v>
      </c>
      <c r="E1513" s="1" t="s">
        <v>298</v>
      </c>
      <c r="F1513" s="1" t="s">
        <v>209</v>
      </c>
      <c r="G1513" s="1">
        <v>25.873038467266898</v>
      </c>
      <c r="H1513" s="1">
        <v>1000</v>
      </c>
      <c r="I1513" s="1" t="s">
        <v>425</v>
      </c>
      <c r="J1513" s="1"/>
      <c r="K1513" s="1">
        <v>5</v>
      </c>
      <c r="L1513" s="1">
        <v>100</v>
      </c>
    </row>
    <row r="1514" spans="1:12" ht="13">
      <c r="A1514" s="1" t="s">
        <v>248</v>
      </c>
      <c r="B1514" s="1" t="b">
        <v>0</v>
      </c>
      <c r="C1514" s="1" t="s">
        <v>376</v>
      </c>
      <c r="D1514" s="1" t="s">
        <v>416</v>
      </c>
      <c r="E1514" s="1" t="s">
        <v>298</v>
      </c>
      <c r="F1514" s="1" t="s">
        <v>198</v>
      </c>
      <c r="G1514" s="1" t="s">
        <v>193</v>
      </c>
      <c r="I1514" s="1" t="s">
        <v>425</v>
      </c>
      <c r="J1514" s="1" t="s">
        <v>20</v>
      </c>
      <c r="K1514" s="1">
        <v>5</v>
      </c>
      <c r="L1514" s="1">
        <v>100</v>
      </c>
    </row>
    <row r="1515" spans="1:12" ht="13">
      <c r="A1515" s="1" t="s">
        <v>249</v>
      </c>
      <c r="B1515" s="1" t="b">
        <v>0</v>
      </c>
      <c r="C1515" s="1" t="s">
        <v>376</v>
      </c>
      <c r="D1515" s="1" t="s">
        <v>416</v>
      </c>
      <c r="E1515" s="1" t="s">
        <v>298</v>
      </c>
      <c r="F1515" s="1" t="s">
        <v>198</v>
      </c>
      <c r="G1515" s="1" t="s">
        <v>193</v>
      </c>
      <c r="I1515" s="1" t="s">
        <v>425</v>
      </c>
      <c r="J1515" s="1" t="s">
        <v>20</v>
      </c>
      <c r="K1515" s="1">
        <v>5</v>
      </c>
      <c r="L1515" s="1">
        <v>100</v>
      </c>
    </row>
    <row r="1516" spans="1:12" ht="13">
      <c r="A1516" s="1" t="s">
        <v>250</v>
      </c>
      <c r="B1516" s="1" t="b">
        <v>0</v>
      </c>
      <c r="C1516" s="1" t="s">
        <v>376</v>
      </c>
      <c r="D1516" s="1" t="s">
        <v>416</v>
      </c>
      <c r="E1516" s="1" t="s">
        <v>298</v>
      </c>
      <c r="F1516" s="1" t="s">
        <v>198</v>
      </c>
      <c r="G1516" s="1" t="s">
        <v>193</v>
      </c>
      <c r="I1516" s="1" t="s">
        <v>425</v>
      </c>
      <c r="J1516" s="1" t="s">
        <v>20</v>
      </c>
      <c r="K1516" s="1">
        <v>5</v>
      </c>
      <c r="L1516" s="1">
        <v>100</v>
      </c>
    </row>
    <row r="1517" spans="1:12" ht="13">
      <c r="A1517" s="1" t="s">
        <v>251</v>
      </c>
      <c r="B1517" s="1" t="b">
        <v>0</v>
      </c>
      <c r="C1517" s="1" t="s">
        <v>377</v>
      </c>
      <c r="D1517" s="1" t="s">
        <v>416</v>
      </c>
      <c r="E1517" s="1" t="s">
        <v>298</v>
      </c>
      <c r="F1517" s="1" t="s">
        <v>198</v>
      </c>
      <c r="G1517" s="1" t="s">
        <v>193</v>
      </c>
      <c r="I1517" s="1" t="s">
        <v>425</v>
      </c>
      <c r="J1517" s="1" t="s">
        <v>20</v>
      </c>
      <c r="K1517" s="1">
        <v>5</v>
      </c>
      <c r="L1517" s="1">
        <v>100</v>
      </c>
    </row>
    <row r="1518" spans="1:12" ht="13">
      <c r="A1518" s="1" t="s">
        <v>252</v>
      </c>
      <c r="B1518" s="1" t="b">
        <v>0</v>
      </c>
      <c r="C1518" s="1" t="s">
        <v>377</v>
      </c>
      <c r="D1518" s="1" t="s">
        <v>416</v>
      </c>
      <c r="E1518" s="1" t="s">
        <v>298</v>
      </c>
      <c r="F1518" s="1" t="s">
        <v>198</v>
      </c>
      <c r="G1518" s="1" t="s">
        <v>193</v>
      </c>
      <c r="I1518" s="1" t="s">
        <v>425</v>
      </c>
      <c r="J1518" s="1" t="s">
        <v>20</v>
      </c>
      <c r="K1518" s="1">
        <v>5</v>
      </c>
      <c r="L1518" s="1">
        <v>100</v>
      </c>
    </row>
    <row r="1519" spans="1:12" ht="13">
      <c r="A1519" s="1" t="s">
        <v>253</v>
      </c>
      <c r="B1519" s="1" t="b">
        <v>0</v>
      </c>
      <c r="C1519" s="1" t="s">
        <v>377</v>
      </c>
      <c r="D1519" s="1" t="s">
        <v>416</v>
      </c>
      <c r="E1519" s="1" t="s">
        <v>298</v>
      </c>
      <c r="F1519" s="1" t="s">
        <v>198</v>
      </c>
      <c r="G1519" s="1" t="s">
        <v>193</v>
      </c>
      <c r="I1519" s="1" t="s">
        <v>425</v>
      </c>
      <c r="J1519" s="1" t="s">
        <v>20</v>
      </c>
      <c r="K1519" s="1">
        <v>5</v>
      </c>
      <c r="L1519" s="1">
        <v>100</v>
      </c>
    </row>
    <row r="1520" spans="1:12" ht="13">
      <c r="A1520" s="1" t="s">
        <v>254</v>
      </c>
      <c r="B1520" s="1" t="b">
        <v>0</v>
      </c>
      <c r="C1520" s="1" t="s">
        <v>378</v>
      </c>
      <c r="D1520" s="1" t="s">
        <v>416</v>
      </c>
      <c r="E1520" s="1" t="s">
        <v>298</v>
      </c>
      <c r="F1520" s="1" t="s">
        <v>198</v>
      </c>
      <c r="G1520" s="1" t="s">
        <v>193</v>
      </c>
      <c r="I1520" s="1" t="s">
        <v>425</v>
      </c>
      <c r="J1520" s="1" t="s">
        <v>20</v>
      </c>
      <c r="K1520" s="1">
        <v>5</v>
      </c>
      <c r="L1520" s="1">
        <v>100</v>
      </c>
    </row>
    <row r="1521" spans="1:12" ht="13">
      <c r="A1521" s="1" t="s">
        <v>255</v>
      </c>
      <c r="B1521" s="1" t="b">
        <v>0</v>
      </c>
      <c r="C1521" s="1" t="s">
        <v>378</v>
      </c>
      <c r="D1521" s="1" t="s">
        <v>416</v>
      </c>
      <c r="E1521" s="1" t="s">
        <v>298</v>
      </c>
      <c r="F1521" s="1" t="s">
        <v>198</v>
      </c>
      <c r="G1521" s="1" t="s">
        <v>193</v>
      </c>
      <c r="I1521" s="1" t="s">
        <v>425</v>
      </c>
      <c r="J1521" s="1" t="s">
        <v>20</v>
      </c>
      <c r="K1521" s="1">
        <v>5</v>
      </c>
      <c r="L1521" s="1">
        <v>100</v>
      </c>
    </row>
    <row r="1522" spans="1:12" ht="13">
      <c r="A1522" s="1" t="s">
        <v>256</v>
      </c>
      <c r="B1522" s="1" t="b">
        <v>0</v>
      </c>
      <c r="C1522" s="1" t="s">
        <v>378</v>
      </c>
      <c r="D1522" s="1" t="s">
        <v>416</v>
      </c>
      <c r="E1522" s="1" t="s">
        <v>298</v>
      </c>
      <c r="F1522" s="1" t="s">
        <v>198</v>
      </c>
      <c r="G1522" s="1" t="s">
        <v>193</v>
      </c>
      <c r="I1522" s="1" t="s">
        <v>425</v>
      </c>
      <c r="J1522" s="1" t="s">
        <v>20</v>
      </c>
      <c r="K1522" s="1">
        <v>5</v>
      </c>
      <c r="L1522" s="1">
        <v>100</v>
      </c>
    </row>
    <row r="1523" spans="1:12" ht="13">
      <c r="A1523" s="1" t="s">
        <v>257</v>
      </c>
      <c r="B1523" s="1" t="b">
        <v>0</v>
      </c>
      <c r="C1523" s="11">
        <v>10000</v>
      </c>
      <c r="D1523" s="1" t="s">
        <v>416</v>
      </c>
      <c r="E1523" s="1" t="s">
        <v>298</v>
      </c>
      <c r="F1523" s="1" t="s">
        <v>209</v>
      </c>
      <c r="G1523" s="1">
        <v>22.2896969445768</v>
      </c>
      <c r="H1523" s="1">
        <v>10000</v>
      </c>
      <c r="I1523" s="1" t="s">
        <v>425</v>
      </c>
      <c r="J1523" s="1"/>
      <c r="K1523" s="1">
        <v>5</v>
      </c>
      <c r="L1523" s="1">
        <v>100</v>
      </c>
    </row>
    <row r="1524" spans="1:12" ht="13">
      <c r="A1524" s="1" t="s">
        <v>258</v>
      </c>
      <c r="B1524" s="1" t="b">
        <v>0</v>
      </c>
      <c r="C1524" s="11">
        <v>10000</v>
      </c>
      <c r="D1524" s="1" t="s">
        <v>416</v>
      </c>
      <c r="E1524" s="1" t="s">
        <v>298</v>
      </c>
      <c r="F1524" s="1" t="s">
        <v>209</v>
      </c>
      <c r="G1524" s="1">
        <v>22.3131385647422</v>
      </c>
      <c r="H1524" s="1">
        <v>10000</v>
      </c>
      <c r="I1524" s="1" t="s">
        <v>425</v>
      </c>
      <c r="J1524" s="1"/>
      <c r="K1524" s="1">
        <v>5</v>
      </c>
      <c r="L1524" s="1">
        <v>100</v>
      </c>
    </row>
    <row r="1525" spans="1:12" ht="13">
      <c r="A1525" s="1" t="s">
        <v>259</v>
      </c>
      <c r="B1525" s="1" t="b">
        <v>0</v>
      </c>
      <c r="C1525" s="11">
        <v>10000</v>
      </c>
      <c r="D1525" s="1" t="s">
        <v>416</v>
      </c>
      <c r="E1525" s="1" t="s">
        <v>298</v>
      </c>
      <c r="F1525" s="1" t="s">
        <v>209</v>
      </c>
      <c r="G1525" s="1">
        <v>22.490372042176499</v>
      </c>
      <c r="H1525" s="1">
        <v>10000</v>
      </c>
      <c r="I1525" s="1" t="s">
        <v>425</v>
      </c>
      <c r="J1525" s="1"/>
      <c r="K1525" s="1">
        <v>5</v>
      </c>
      <c r="L1525" s="1">
        <v>100</v>
      </c>
    </row>
    <row r="1526" spans="1:12" ht="13">
      <c r="A1526" s="1" t="s">
        <v>260</v>
      </c>
      <c r="B1526" s="1" t="b">
        <v>0</v>
      </c>
      <c r="C1526" s="1" t="s">
        <v>379</v>
      </c>
      <c r="D1526" s="1" t="s">
        <v>416</v>
      </c>
      <c r="E1526" s="1" t="s">
        <v>298</v>
      </c>
      <c r="F1526" s="1" t="s">
        <v>198</v>
      </c>
      <c r="G1526" s="1">
        <v>35.553752962803102</v>
      </c>
      <c r="H1526" s="1">
        <v>2.30288350019452</v>
      </c>
      <c r="I1526" s="1" t="s">
        <v>425</v>
      </c>
      <c r="J1526" s="1" t="s">
        <v>20</v>
      </c>
      <c r="K1526" s="1">
        <v>5</v>
      </c>
      <c r="L1526" s="1">
        <v>100</v>
      </c>
    </row>
    <row r="1527" spans="1:12" ht="13">
      <c r="A1527" s="1" t="s">
        <v>261</v>
      </c>
      <c r="B1527" s="1" t="b">
        <v>0</v>
      </c>
      <c r="C1527" s="1" t="s">
        <v>379</v>
      </c>
      <c r="D1527" s="1" t="s">
        <v>416</v>
      </c>
      <c r="E1527" s="1" t="s">
        <v>298</v>
      </c>
      <c r="F1527" s="1" t="s">
        <v>198</v>
      </c>
      <c r="G1527" s="1">
        <v>35.574429433430801</v>
      </c>
      <c r="H1527" s="1">
        <v>2.2726579820067299</v>
      </c>
      <c r="I1527" s="1" t="s">
        <v>425</v>
      </c>
      <c r="J1527" s="1" t="s">
        <v>20</v>
      </c>
      <c r="K1527" s="1">
        <v>5</v>
      </c>
      <c r="L1527" s="1">
        <v>100</v>
      </c>
    </row>
    <row r="1528" spans="1:12" ht="13">
      <c r="A1528" s="1" t="s">
        <v>262</v>
      </c>
      <c r="B1528" s="1" t="b">
        <v>0</v>
      </c>
      <c r="C1528" s="1" t="s">
        <v>379</v>
      </c>
      <c r="D1528" s="1" t="s">
        <v>416</v>
      </c>
      <c r="E1528" s="1" t="s">
        <v>298</v>
      </c>
      <c r="F1528" s="1" t="s">
        <v>198</v>
      </c>
      <c r="G1528" s="1">
        <v>35.346158460847299</v>
      </c>
      <c r="H1528" s="1">
        <v>2.6295479747215702</v>
      </c>
      <c r="I1528" s="1" t="s">
        <v>425</v>
      </c>
      <c r="J1528" s="1" t="s">
        <v>20</v>
      </c>
      <c r="K1528" s="1">
        <v>5</v>
      </c>
      <c r="L1528" s="1">
        <v>100</v>
      </c>
    </row>
    <row r="1529" spans="1:12" ht="13">
      <c r="A1529" s="1" t="s">
        <v>263</v>
      </c>
      <c r="B1529" s="1" t="b">
        <v>0</v>
      </c>
      <c r="C1529" s="1" t="s">
        <v>380</v>
      </c>
      <c r="D1529" s="1" t="s">
        <v>416</v>
      </c>
      <c r="E1529" s="1" t="s">
        <v>298</v>
      </c>
      <c r="F1529" s="1" t="s">
        <v>198</v>
      </c>
      <c r="G1529" s="1">
        <v>38.526907379476199</v>
      </c>
      <c r="H1529" s="1">
        <v>0.34450687777469402</v>
      </c>
      <c r="I1529" s="1" t="s">
        <v>425</v>
      </c>
      <c r="J1529" s="1" t="s">
        <v>20</v>
      </c>
      <c r="K1529" s="1">
        <v>5</v>
      </c>
      <c r="L1529" s="1">
        <v>100</v>
      </c>
    </row>
    <row r="1530" spans="1:12" ht="13">
      <c r="A1530" s="1" t="s">
        <v>264</v>
      </c>
      <c r="B1530" s="1" t="b">
        <v>0</v>
      </c>
      <c r="C1530" s="1" t="s">
        <v>380</v>
      </c>
      <c r="D1530" s="1" t="s">
        <v>416</v>
      </c>
      <c r="E1530" s="1" t="s">
        <v>298</v>
      </c>
      <c r="F1530" s="1" t="s">
        <v>198</v>
      </c>
      <c r="G1530" s="1">
        <v>36.985150788838702</v>
      </c>
      <c r="H1530" s="1">
        <v>0.92267265815163702</v>
      </c>
      <c r="I1530" s="1" t="s">
        <v>425</v>
      </c>
      <c r="J1530" s="1" t="s">
        <v>20</v>
      </c>
      <c r="K1530" s="1">
        <v>5</v>
      </c>
      <c r="L1530" s="1">
        <v>100</v>
      </c>
    </row>
    <row r="1531" spans="1:12" ht="13">
      <c r="A1531" s="1" t="s">
        <v>265</v>
      </c>
      <c r="B1531" s="1" t="b">
        <v>0</v>
      </c>
      <c r="C1531" s="1" t="s">
        <v>380</v>
      </c>
      <c r="D1531" s="1" t="s">
        <v>416</v>
      </c>
      <c r="E1531" s="1" t="s">
        <v>298</v>
      </c>
      <c r="F1531" s="1" t="s">
        <v>198</v>
      </c>
      <c r="G1531" s="1">
        <v>39.236741573910102</v>
      </c>
      <c r="H1531" s="1">
        <v>0.21888361077955601</v>
      </c>
      <c r="I1531" s="1" t="s">
        <v>425</v>
      </c>
      <c r="J1531" s="1" t="s">
        <v>20</v>
      </c>
      <c r="K1531" s="1">
        <v>5</v>
      </c>
      <c r="L1531" s="1">
        <v>100</v>
      </c>
    </row>
    <row r="1532" spans="1:12" ht="13">
      <c r="A1532" s="1" t="s">
        <v>266</v>
      </c>
      <c r="B1532" s="1" t="b">
        <v>0</v>
      </c>
      <c r="C1532" s="1" t="s">
        <v>381</v>
      </c>
      <c r="D1532" s="1" t="s">
        <v>416</v>
      </c>
      <c r="E1532" s="1" t="s">
        <v>298</v>
      </c>
      <c r="F1532" s="1" t="s">
        <v>198</v>
      </c>
      <c r="G1532" s="1">
        <v>35.564429486651399</v>
      </c>
      <c r="H1532" s="1">
        <v>2.2872263601234102</v>
      </c>
      <c r="I1532" s="1" t="s">
        <v>425</v>
      </c>
      <c r="J1532" s="1" t="s">
        <v>20</v>
      </c>
      <c r="K1532" s="1">
        <v>5</v>
      </c>
      <c r="L1532" s="1">
        <v>100</v>
      </c>
    </row>
    <row r="1533" spans="1:12" ht="13">
      <c r="A1533" s="1" t="s">
        <v>267</v>
      </c>
      <c r="B1533" s="1" t="b">
        <v>0</v>
      </c>
      <c r="C1533" s="1" t="s">
        <v>381</v>
      </c>
      <c r="D1533" s="1" t="s">
        <v>416</v>
      </c>
      <c r="E1533" s="1" t="s">
        <v>298</v>
      </c>
      <c r="F1533" s="1" t="s">
        <v>198</v>
      </c>
      <c r="G1533" s="1">
        <v>35.372852061965297</v>
      </c>
      <c r="H1533" s="1">
        <v>2.5850765699213798</v>
      </c>
      <c r="I1533" s="1" t="s">
        <v>425</v>
      </c>
      <c r="J1533" s="1" t="s">
        <v>20</v>
      </c>
      <c r="K1533" s="1">
        <v>5</v>
      </c>
      <c r="L1533" s="1">
        <v>100</v>
      </c>
    </row>
    <row r="1534" spans="1:12" ht="13">
      <c r="A1534" s="1" t="s">
        <v>268</v>
      </c>
      <c r="B1534" s="1" t="b">
        <v>0</v>
      </c>
      <c r="C1534" s="1" t="s">
        <v>381</v>
      </c>
      <c r="D1534" s="1" t="s">
        <v>416</v>
      </c>
      <c r="E1534" s="1" t="s">
        <v>298</v>
      </c>
      <c r="F1534" s="1" t="s">
        <v>198</v>
      </c>
      <c r="G1534" s="1">
        <v>36.751068310245003</v>
      </c>
      <c r="H1534" s="1">
        <v>1.07153757948298</v>
      </c>
      <c r="I1534" s="1" t="s">
        <v>425</v>
      </c>
      <c r="J1534" s="1" t="s">
        <v>20</v>
      </c>
      <c r="K1534" s="1">
        <v>5</v>
      </c>
      <c r="L1534" s="1">
        <v>100</v>
      </c>
    </row>
    <row r="1535" spans="1:12" ht="13">
      <c r="A1535" s="1" t="s">
        <v>269</v>
      </c>
      <c r="B1535" s="1" t="b">
        <v>0</v>
      </c>
      <c r="C1535" s="11">
        <v>100000</v>
      </c>
      <c r="D1535" s="1" t="s">
        <v>416</v>
      </c>
      <c r="E1535" s="1" t="s">
        <v>298</v>
      </c>
      <c r="F1535" s="1" t="s">
        <v>209</v>
      </c>
      <c r="G1535" s="1">
        <v>19.0807038161314</v>
      </c>
      <c r="H1535" s="1">
        <v>100000</v>
      </c>
      <c r="I1535" s="1" t="s">
        <v>425</v>
      </c>
      <c r="J1535" s="1"/>
      <c r="K1535" s="1">
        <v>5</v>
      </c>
      <c r="L1535" s="1">
        <v>100</v>
      </c>
    </row>
    <row r="1536" spans="1:12" ht="13">
      <c r="A1536" s="1" t="s">
        <v>270</v>
      </c>
      <c r="B1536" s="1" t="b">
        <v>0</v>
      </c>
      <c r="C1536" s="11">
        <v>100000</v>
      </c>
      <c r="D1536" s="1" t="s">
        <v>416</v>
      </c>
      <c r="E1536" s="1" t="s">
        <v>298</v>
      </c>
      <c r="F1536" s="1" t="s">
        <v>209</v>
      </c>
      <c r="G1536" s="1">
        <v>18.997754029726401</v>
      </c>
      <c r="H1536" s="1">
        <v>100000</v>
      </c>
      <c r="I1536" s="1" t="s">
        <v>425</v>
      </c>
      <c r="J1536" s="1"/>
      <c r="K1536" s="1">
        <v>5</v>
      </c>
      <c r="L1536" s="1">
        <v>100</v>
      </c>
    </row>
    <row r="1537" spans="1:12" ht="13">
      <c r="A1537" s="1" t="s">
        <v>271</v>
      </c>
      <c r="B1537" s="1" t="b">
        <v>0</v>
      </c>
      <c r="C1537" s="11">
        <v>100000</v>
      </c>
      <c r="D1537" s="1" t="s">
        <v>416</v>
      </c>
      <c r="E1537" s="1" t="s">
        <v>298</v>
      </c>
      <c r="F1537" s="1" t="s">
        <v>209</v>
      </c>
      <c r="G1537" s="1">
        <v>19.104377809969101</v>
      </c>
      <c r="H1537" s="1">
        <v>100000</v>
      </c>
      <c r="I1537" s="1" t="s">
        <v>425</v>
      </c>
      <c r="J1537" s="1"/>
      <c r="K1537" s="1">
        <v>5</v>
      </c>
      <c r="L1537" s="1">
        <v>100</v>
      </c>
    </row>
    <row r="1538" spans="1:12" ht="13">
      <c r="A1538" s="1" t="s">
        <v>272</v>
      </c>
      <c r="B1538" s="1" t="b">
        <v>0</v>
      </c>
      <c r="C1538" s="1" t="s">
        <v>382</v>
      </c>
      <c r="D1538" s="1" t="s">
        <v>416</v>
      </c>
      <c r="E1538" s="1" t="s">
        <v>298</v>
      </c>
      <c r="F1538" s="1" t="s">
        <v>198</v>
      </c>
      <c r="G1538" s="1" t="s">
        <v>193</v>
      </c>
      <c r="I1538" s="1" t="s">
        <v>425</v>
      </c>
      <c r="J1538" s="1" t="s">
        <v>20</v>
      </c>
      <c r="K1538" s="1">
        <v>5</v>
      </c>
      <c r="L1538" s="1">
        <v>100</v>
      </c>
    </row>
    <row r="1539" spans="1:12" ht="13">
      <c r="A1539" s="1" t="s">
        <v>273</v>
      </c>
      <c r="B1539" s="1" t="b">
        <v>0</v>
      </c>
      <c r="C1539" s="1" t="s">
        <v>382</v>
      </c>
      <c r="D1539" s="1" t="s">
        <v>416</v>
      </c>
      <c r="E1539" s="1" t="s">
        <v>298</v>
      </c>
      <c r="F1539" s="1" t="s">
        <v>198</v>
      </c>
      <c r="G1539" s="1" t="s">
        <v>193</v>
      </c>
      <c r="I1539" s="1" t="s">
        <v>425</v>
      </c>
      <c r="J1539" s="1" t="s">
        <v>20</v>
      </c>
      <c r="K1539" s="1">
        <v>5</v>
      </c>
      <c r="L1539" s="1">
        <v>100</v>
      </c>
    </row>
    <row r="1540" spans="1:12" ht="13">
      <c r="A1540" s="1" t="s">
        <v>274</v>
      </c>
      <c r="B1540" s="1" t="b">
        <v>0</v>
      </c>
      <c r="C1540" s="1" t="s">
        <v>382</v>
      </c>
      <c r="D1540" s="1" t="s">
        <v>416</v>
      </c>
      <c r="E1540" s="1" t="s">
        <v>298</v>
      </c>
      <c r="F1540" s="1" t="s">
        <v>198</v>
      </c>
      <c r="G1540" s="1" t="s">
        <v>193</v>
      </c>
      <c r="I1540" s="1" t="s">
        <v>425</v>
      </c>
      <c r="J1540" s="1" t="s">
        <v>20</v>
      </c>
      <c r="K1540" s="1">
        <v>5</v>
      </c>
      <c r="L1540" s="1">
        <v>100</v>
      </c>
    </row>
    <row r="1541" spans="1:12" ht="13">
      <c r="A1541" s="1" t="s">
        <v>275</v>
      </c>
      <c r="B1541" s="1" t="b">
        <v>0</v>
      </c>
      <c r="C1541" s="1" t="s">
        <v>383</v>
      </c>
      <c r="D1541" s="1" t="s">
        <v>416</v>
      </c>
      <c r="E1541" s="1" t="s">
        <v>298</v>
      </c>
      <c r="F1541" s="1" t="s">
        <v>198</v>
      </c>
      <c r="G1541" s="1" t="s">
        <v>193</v>
      </c>
      <c r="I1541" s="1" t="s">
        <v>425</v>
      </c>
      <c r="J1541" s="1" t="s">
        <v>20</v>
      </c>
      <c r="K1541" s="1">
        <v>5</v>
      </c>
      <c r="L1541" s="1">
        <v>100</v>
      </c>
    </row>
    <row r="1542" spans="1:12" ht="13">
      <c r="A1542" s="1" t="s">
        <v>277</v>
      </c>
      <c r="B1542" s="1" t="b">
        <v>0</v>
      </c>
      <c r="C1542" s="1" t="s">
        <v>383</v>
      </c>
      <c r="D1542" s="1" t="s">
        <v>416</v>
      </c>
      <c r="E1542" s="1" t="s">
        <v>298</v>
      </c>
      <c r="F1542" s="1" t="s">
        <v>198</v>
      </c>
      <c r="G1542" s="1" t="s">
        <v>193</v>
      </c>
      <c r="I1542" s="1" t="s">
        <v>425</v>
      </c>
      <c r="J1542" s="1" t="s">
        <v>20</v>
      </c>
      <c r="K1542" s="1">
        <v>5</v>
      </c>
      <c r="L1542" s="1">
        <v>100</v>
      </c>
    </row>
    <row r="1543" spans="1:12" ht="13">
      <c r="A1543" s="1" t="s">
        <v>278</v>
      </c>
      <c r="B1543" s="1" t="b">
        <v>0</v>
      </c>
      <c r="C1543" s="1" t="s">
        <v>383</v>
      </c>
      <c r="D1543" s="1" t="s">
        <v>416</v>
      </c>
      <c r="E1543" s="1" t="s">
        <v>298</v>
      </c>
      <c r="F1543" s="1" t="s">
        <v>198</v>
      </c>
      <c r="G1543" s="1" t="s">
        <v>193</v>
      </c>
      <c r="I1543" s="1" t="s">
        <v>425</v>
      </c>
      <c r="J1543" s="1" t="s">
        <v>20</v>
      </c>
      <c r="K1543" s="1">
        <v>5</v>
      </c>
      <c r="L1543" s="1">
        <v>100</v>
      </c>
    </row>
    <row r="1544" spans="1:12" ht="13">
      <c r="A1544" s="1" t="s">
        <v>279</v>
      </c>
      <c r="B1544" s="1" t="b">
        <v>0</v>
      </c>
      <c r="C1544" s="1" t="s">
        <v>384</v>
      </c>
      <c r="D1544" s="1" t="s">
        <v>416</v>
      </c>
      <c r="E1544" s="1" t="s">
        <v>298</v>
      </c>
      <c r="F1544" s="1" t="s">
        <v>198</v>
      </c>
      <c r="G1544" s="1" t="s">
        <v>193</v>
      </c>
      <c r="I1544" s="1" t="s">
        <v>425</v>
      </c>
      <c r="J1544" s="1" t="s">
        <v>20</v>
      </c>
      <c r="K1544" s="1">
        <v>5</v>
      </c>
      <c r="L1544" s="1">
        <v>100</v>
      </c>
    </row>
    <row r="1545" spans="1:12" ht="13">
      <c r="A1545" s="1" t="s">
        <v>280</v>
      </c>
      <c r="B1545" s="1" t="b">
        <v>0</v>
      </c>
      <c r="C1545" s="1" t="s">
        <v>384</v>
      </c>
      <c r="D1545" s="1" t="s">
        <v>416</v>
      </c>
      <c r="E1545" s="1" t="s">
        <v>298</v>
      </c>
      <c r="F1545" s="1" t="s">
        <v>198</v>
      </c>
      <c r="G1545" s="1" t="s">
        <v>193</v>
      </c>
      <c r="I1545" s="1" t="s">
        <v>425</v>
      </c>
      <c r="J1545" s="1" t="s">
        <v>20</v>
      </c>
      <c r="K1545" s="1">
        <v>5</v>
      </c>
      <c r="L1545" s="1">
        <v>100</v>
      </c>
    </row>
    <row r="1546" spans="1:12" ht="13">
      <c r="A1546" s="1" t="s">
        <v>281</v>
      </c>
      <c r="B1546" s="1" t="b">
        <v>0</v>
      </c>
      <c r="C1546" s="1" t="s">
        <v>384</v>
      </c>
      <c r="D1546" s="1" t="s">
        <v>416</v>
      </c>
      <c r="E1546" s="1" t="s">
        <v>298</v>
      </c>
      <c r="F1546" s="1" t="s">
        <v>198</v>
      </c>
      <c r="G1546" s="1" t="s">
        <v>193</v>
      </c>
      <c r="I1546" s="1" t="s">
        <v>425</v>
      </c>
      <c r="J1546" s="1" t="s">
        <v>20</v>
      </c>
      <c r="K1546" s="1">
        <v>5</v>
      </c>
      <c r="L1546" s="1">
        <v>100</v>
      </c>
    </row>
    <row r="1547" spans="1:12" ht="13">
      <c r="A1547" s="1" t="s">
        <v>282</v>
      </c>
      <c r="B1547" s="1" t="b">
        <v>0</v>
      </c>
      <c r="C1547" s="1" t="s">
        <v>385</v>
      </c>
      <c r="D1547" s="1" t="s">
        <v>416</v>
      </c>
      <c r="E1547" s="1" t="s">
        <v>298</v>
      </c>
      <c r="F1547" s="1" t="s">
        <v>198</v>
      </c>
      <c r="G1547" s="1">
        <v>35.387002649006398</v>
      </c>
      <c r="H1547" s="1">
        <v>2.5618076052707202</v>
      </c>
      <c r="I1547" s="1" t="s">
        <v>425</v>
      </c>
      <c r="J1547" s="1" t="s">
        <v>20</v>
      </c>
      <c r="K1547" s="1">
        <v>5</v>
      </c>
      <c r="L1547" s="1">
        <v>100</v>
      </c>
    </row>
    <row r="1548" spans="1:12" ht="13">
      <c r="A1548" s="1" t="s">
        <v>284</v>
      </c>
      <c r="B1548" s="1" t="b">
        <v>0</v>
      </c>
      <c r="C1548" s="1" t="s">
        <v>385</v>
      </c>
      <c r="D1548" s="1" t="s">
        <v>416</v>
      </c>
      <c r="E1548" s="1" t="s">
        <v>298</v>
      </c>
      <c r="F1548" s="1" t="s">
        <v>198</v>
      </c>
      <c r="G1548" s="1">
        <v>35.222609141865803</v>
      </c>
      <c r="H1548" s="1">
        <v>2.8455552371544499</v>
      </c>
      <c r="I1548" s="1" t="s">
        <v>425</v>
      </c>
      <c r="J1548" s="1" t="s">
        <v>20</v>
      </c>
      <c r="K1548" s="1">
        <v>5</v>
      </c>
      <c r="L1548" s="1">
        <v>100</v>
      </c>
    </row>
    <row r="1549" spans="1:12" ht="13">
      <c r="A1549" s="1" t="s">
        <v>285</v>
      </c>
      <c r="B1549" s="1" t="b">
        <v>0</v>
      </c>
      <c r="C1549" s="1" t="s">
        <v>385</v>
      </c>
      <c r="D1549" s="1" t="s">
        <v>416</v>
      </c>
      <c r="E1549" s="1" t="s">
        <v>298</v>
      </c>
      <c r="F1549" s="1" t="s">
        <v>198</v>
      </c>
      <c r="G1549" s="1">
        <v>35.256514394154301</v>
      </c>
      <c r="H1549" s="1">
        <v>2.7845693750346698</v>
      </c>
      <c r="I1549" s="1" t="s">
        <v>425</v>
      </c>
      <c r="J1549" s="1" t="s">
        <v>20</v>
      </c>
      <c r="K1549" s="1">
        <v>5</v>
      </c>
      <c r="L1549" s="1">
        <v>100</v>
      </c>
    </row>
    <row r="1550" spans="1:12" ht="13">
      <c r="A1550" s="1" t="s">
        <v>286</v>
      </c>
      <c r="B1550" s="1" t="b">
        <v>0</v>
      </c>
      <c r="C1550" s="1" t="s">
        <v>386</v>
      </c>
      <c r="D1550" s="1" t="s">
        <v>416</v>
      </c>
      <c r="E1550" s="1" t="s">
        <v>298</v>
      </c>
      <c r="F1550" s="1" t="s">
        <v>198</v>
      </c>
      <c r="G1550" s="1">
        <v>35.018538338471501</v>
      </c>
      <c r="H1550" s="1">
        <v>3.2418901622267602</v>
      </c>
      <c r="I1550" s="1" t="s">
        <v>425</v>
      </c>
      <c r="J1550" s="1" t="s">
        <v>20</v>
      </c>
      <c r="K1550" s="1">
        <v>5</v>
      </c>
      <c r="L1550" s="1">
        <v>100</v>
      </c>
    </row>
    <row r="1551" spans="1:12" ht="13">
      <c r="A1551" s="1" t="s">
        <v>288</v>
      </c>
      <c r="B1551" s="1" t="b">
        <v>0</v>
      </c>
      <c r="C1551" s="1" t="s">
        <v>386</v>
      </c>
      <c r="D1551" s="1" t="s">
        <v>416</v>
      </c>
      <c r="E1551" s="1" t="s">
        <v>298</v>
      </c>
      <c r="F1551" s="1" t="s">
        <v>198</v>
      </c>
      <c r="G1551" s="1">
        <v>35.344827159926197</v>
      </c>
      <c r="H1551" s="1">
        <v>2.6317858363509998</v>
      </c>
      <c r="I1551" s="1" t="s">
        <v>425</v>
      </c>
      <c r="J1551" s="1" t="s">
        <v>20</v>
      </c>
      <c r="K1551" s="1">
        <v>5</v>
      </c>
      <c r="L1551" s="1">
        <v>100</v>
      </c>
    </row>
    <row r="1552" spans="1:12" ht="13">
      <c r="A1552" s="1" t="s">
        <v>289</v>
      </c>
      <c r="B1552" s="1" t="b">
        <v>0</v>
      </c>
      <c r="C1552" s="1" t="s">
        <v>386</v>
      </c>
      <c r="D1552" s="1" t="s">
        <v>416</v>
      </c>
      <c r="E1552" s="1" t="s">
        <v>298</v>
      </c>
      <c r="F1552" s="1" t="s">
        <v>198</v>
      </c>
      <c r="G1552" s="1">
        <v>34.851016223900501</v>
      </c>
      <c r="H1552" s="1">
        <v>3.60817023764639</v>
      </c>
      <c r="I1552" s="1" t="s">
        <v>425</v>
      </c>
      <c r="J1552" s="1" t="s">
        <v>20</v>
      </c>
      <c r="K1552" s="1">
        <v>5</v>
      </c>
      <c r="L1552" s="1">
        <v>100</v>
      </c>
    </row>
    <row r="1553" spans="1:12" ht="13">
      <c r="A1553" s="1" t="s">
        <v>290</v>
      </c>
      <c r="B1553" s="1" t="b">
        <v>0</v>
      </c>
      <c r="C1553" s="1" t="s">
        <v>387</v>
      </c>
      <c r="D1553" s="1" t="s">
        <v>416</v>
      </c>
      <c r="E1553" s="1" t="s">
        <v>298</v>
      </c>
      <c r="F1553" s="1" t="s">
        <v>198</v>
      </c>
      <c r="G1553" s="1" t="s">
        <v>193</v>
      </c>
      <c r="I1553" s="1" t="s">
        <v>425</v>
      </c>
      <c r="J1553" s="1" t="s">
        <v>20</v>
      </c>
      <c r="K1553" s="1">
        <v>5</v>
      </c>
      <c r="L1553" s="1">
        <v>100</v>
      </c>
    </row>
    <row r="1554" spans="1:12" ht="13">
      <c r="A1554" s="1" t="s">
        <v>292</v>
      </c>
      <c r="B1554" s="1" t="b">
        <v>0</v>
      </c>
      <c r="C1554" s="1" t="s">
        <v>387</v>
      </c>
      <c r="D1554" s="1" t="s">
        <v>416</v>
      </c>
      <c r="E1554" s="1" t="s">
        <v>298</v>
      </c>
      <c r="F1554" s="1" t="s">
        <v>198</v>
      </c>
      <c r="G1554" s="1" t="s">
        <v>193</v>
      </c>
      <c r="I1554" s="1" t="s">
        <v>425</v>
      </c>
      <c r="J1554" s="1" t="s">
        <v>20</v>
      </c>
      <c r="K1554" s="1">
        <v>5</v>
      </c>
      <c r="L1554" s="1">
        <v>100</v>
      </c>
    </row>
    <row r="1555" spans="1:12" ht="13">
      <c r="A1555" s="1" t="s">
        <v>293</v>
      </c>
      <c r="B1555" s="1" t="b">
        <v>0</v>
      </c>
      <c r="C1555" s="1" t="s">
        <v>387</v>
      </c>
      <c r="D1555" s="1" t="s">
        <v>416</v>
      </c>
      <c r="E1555" s="1" t="s">
        <v>298</v>
      </c>
      <c r="F1555" s="1" t="s">
        <v>198</v>
      </c>
      <c r="G1555" s="1" t="s">
        <v>193</v>
      </c>
      <c r="I1555" s="1" t="s">
        <v>425</v>
      </c>
      <c r="J1555" s="1" t="s">
        <v>20</v>
      </c>
      <c r="K1555" s="1">
        <v>5</v>
      </c>
      <c r="L1555" s="1">
        <v>100</v>
      </c>
    </row>
    <row r="1556" spans="1:12" ht="13">
      <c r="A1556" s="1" t="s">
        <v>294</v>
      </c>
      <c r="B1556" s="1" t="b">
        <v>0</v>
      </c>
      <c r="C1556" s="1" t="s">
        <v>388</v>
      </c>
      <c r="D1556" s="1" t="s">
        <v>416</v>
      </c>
      <c r="E1556" s="1" t="s">
        <v>298</v>
      </c>
      <c r="F1556" s="1" t="s">
        <v>198</v>
      </c>
      <c r="G1556" s="1" t="s">
        <v>193</v>
      </c>
      <c r="I1556" s="1" t="s">
        <v>425</v>
      </c>
      <c r="J1556" s="1" t="s">
        <v>20</v>
      </c>
      <c r="K1556" s="1">
        <v>5</v>
      </c>
      <c r="L1556" s="1">
        <v>100</v>
      </c>
    </row>
    <row r="1557" spans="1:12" ht="13">
      <c r="A1557" s="1" t="s">
        <v>295</v>
      </c>
      <c r="B1557" s="1" t="b">
        <v>0</v>
      </c>
      <c r="C1557" s="1" t="s">
        <v>388</v>
      </c>
      <c r="D1557" s="1" t="s">
        <v>416</v>
      </c>
      <c r="E1557" s="1" t="s">
        <v>298</v>
      </c>
      <c r="F1557" s="1" t="s">
        <v>198</v>
      </c>
      <c r="G1557" s="1" t="s">
        <v>193</v>
      </c>
      <c r="I1557" s="1" t="s">
        <v>425</v>
      </c>
      <c r="J1557" s="1" t="s">
        <v>20</v>
      </c>
      <c r="K1557" s="1">
        <v>5</v>
      </c>
      <c r="L1557" s="1">
        <v>100</v>
      </c>
    </row>
    <row r="1558" spans="1:12" ht="13">
      <c r="A1558" s="1" t="s">
        <v>296</v>
      </c>
      <c r="B1558" s="1" t="b">
        <v>0</v>
      </c>
      <c r="C1558" s="1" t="s">
        <v>388</v>
      </c>
      <c r="D1558" s="1" t="s">
        <v>416</v>
      </c>
      <c r="E1558" s="1" t="s">
        <v>298</v>
      </c>
      <c r="F1558" s="1" t="s">
        <v>198</v>
      </c>
      <c r="G1558" s="1" t="s">
        <v>193</v>
      </c>
      <c r="I1558" s="1" t="s">
        <v>425</v>
      </c>
      <c r="J1558" s="1" t="s">
        <v>20</v>
      </c>
      <c r="K1558" s="1">
        <v>5</v>
      </c>
      <c r="L1558" s="1">
        <v>100</v>
      </c>
    </row>
    <row r="1559" spans="1:12" ht="13">
      <c r="A1559" s="1" t="s">
        <v>188</v>
      </c>
      <c r="B1559" s="1" t="b">
        <v>0</v>
      </c>
      <c r="C1559" s="1" t="s">
        <v>189</v>
      </c>
      <c r="D1559" s="1" t="s">
        <v>418</v>
      </c>
      <c r="E1559" s="1" t="s">
        <v>191</v>
      </c>
      <c r="F1559" s="1" t="s">
        <v>192</v>
      </c>
      <c r="G1559" s="1" t="s">
        <v>193</v>
      </c>
      <c r="I1559" s="1" t="s">
        <v>426</v>
      </c>
      <c r="K1559" s="1">
        <v>1</v>
      </c>
      <c r="L1559" s="1">
        <v>100</v>
      </c>
    </row>
    <row r="1560" spans="1:12" ht="13">
      <c r="A1560" s="1" t="s">
        <v>195</v>
      </c>
      <c r="B1560" s="1" t="b">
        <v>0</v>
      </c>
      <c r="C1560" s="1" t="s">
        <v>189</v>
      </c>
      <c r="D1560" s="1" t="s">
        <v>418</v>
      </c>
      <c r="E1560" s="1" t="s">
        <v>191</v>
      </c>
      <c r="F1560" s="1" t="s">
        <v>192</v>
      </c>
      <c r="G1560" s="1" t="s">
        <v>193</v>
      </c>
      <c r="I1560" s="1" t="s">
        <v>426</v>
      </c>
      <c r="K1560" s="1">
        <v>1</v>
      </c>
      <c r="L1560" s="1">
        <v>100</v>
      </c>
    </row>
    <row r="1561" spans="1:12" ht="13">
      <c r="A1561" s="1" t="s">
        <v>196</v>
      </c>
      <c r="B1561" s="1" t="b">
        <v>0</v>
      </c>
      <c r="C1561" s="1" t="s">
        <v>189</v>
      </c>
      <c r="D1561" s="1" t="s">
        <v>418</v>
      </c>
      <c r="E1561" s="1" t="s">
        <v>191</v>
      </c>
      <c r="F1561" s="1" t="s">
        <v>192</v>
      </c>
      <c r="G1561" s="1" t="s">
        <v>193</v>
      </c>
      <c r="I1561" s="1" t="s">
        <v>426</v>
      </c>
      <c r="K1561" s="1">
        <v>1</v>
      </c>
      <c r="L1561" s="1">
        <v>100</v>
      </c>
    </row>
    <row r="1562" spans="1:12" ht="13">
      <c r="A1562" s="1" t="s">
        <v>197</v>
      </c>
      <c r="B1562" s="1" t="b">
        <v>0</v>
      </c>
      <c r="C1562" s="1" t="s">
        <v>391</v>
      </c>
      <c r="D1562" s="1" t="s">
        <v>418</v>
      </c>
      <c r="E1562" s="1" t="s">
        <v>191</v>
      </c>
      <c r="F1562" s="1" t="s">
        <v>198</v>
      </c>
      <c r="G1562" s="1" t="s">
        <v>193</v>
      </c>
      <c r="I1562" s="1" t="s">
        <v>426</v>
      </c>
      <c r="J1562" s="1" t="s">
        <v>20</v>
      </c>
      <c r="K1562" s="1">
        <v>1</v>
      </c>
      <c r="L1562" s="1">
        <v>100</v>
      </c>
    </row>
    <row r="1563" spans="1:12" ht="13">
      <c r="A1563" s="1" t="s">
        <v>200</v>
      </c>
      <c r="B1563" s="1" t="b">
        <v>0</v>
      </c>
      <c r="C1563" s="1" t="s">
        <v>391</v>
      </c>
      <c r="D1563" s="1" t="s">
        <v>418</v>
      </c>
      <c r="E1563" s="1" t="s">
        <v>191</v>
      </c>
      <c r="F1563" s="1" t="s">
        <v>198</v>
      </c>
      <c r="G1563" s="1" t="s">
        <v>193</v>
      </c>
      <c r="I1563" s="1" t="s">
        <v>426</v>
      </c>
      <c r="J1563" s="1" t="s">
        <v>20</v>
      </c>
      <c r="K1563" s="1">
        <v>1</v>
      </c>
      <c r="L1563" s="1">
        <v>100</v>
      </c>
    </row>
    <row r="1564" spans="1:12" ht="13">
      <c r="A1564" s="1" t="s">
        <v>201</v>
      </c>
      <c r="B1564" s="1" t="b">
        <v>0</v>
      </c>
      <c r="C1564" s="1" t="s">
        <v>391</v>
      </c>
      <c r="D1564" s="1" t="s">
        <v>418</v>
      </c>
      <c r="E1564" s="1" t="s">
        <v>191</v>
      </c>
      <c r="F1564" s="1" t="s">
        <v>198</v>
      </c>
      <c r="G1564" s="1" t="s">
        <v>193</v>
      </c>
      <c r="I1564" s="1" t="s">
        <v>426</v>
      </c>
      <c r="J1564" s="1" t="s">
        <v>20</v>
      </c>
      <c r="K1564" s="1">
        <v>1</v>
      </c>
      <c r="L1564" s="1">
        <v>100</v>
      </c>
    </row>
    <row r="1565" spans="1:12" ht="13">
      <c r="A1565" s="1" t="s">
        <v>202</v>
      </c>
      <c r="B1565" s="1" t="b">
        <v>0</v>
      </c>
      <c r="C1565" s="1" t="s">
        <v>392</v>
      </c>
      <c r="D1565" s="1" t="s">
        <v>418</v>
      </c>
      <c r="E1565" s="1" t="s">
        <v>191</v>
      </c>
      <c r="F1565" s="1" t="s">
        <v>198</v>
      </c>
      <c r="G1565" s="1" t="s">
        <v>193</v>
      </c>
      <c r="I1565" s="1" t="s">
        <v>426</v>
      </c>
      <c r="J1565" s="1" t="s">
        <v>20</v>
      </c>
      <c r="K1565" s="1">
        <v>1</v>
      </c>
      <c r="L1565" s="1">
        <v>100</v>
      </c>
    </row>
    <row r="1566" spans="1:12" ht="13">
      <c r="A1566" s="1" t="s">
        <v>203</v>
      </c>
      <c r="B1566" s="1" t="b">
        <v>0</v>
      </c>
      <c r="C1566" s="1" t="s">
        <v>392</v>
      </c>
      <c r="D1566" s="1" t="s">
        <v>418</v>
      </c>
      <c r="E1566" s="1" t="s">
        <v>191</v>
      </c>
      <c r="F1566" s="1" t="s">
        <v>198</v>
      </c>
      <c r="G1566" s="1" t="s">
        <v>193</v>
      </c>
      <c r="I1566" s="1" t="s">
        <v>426</v>
      </c>
      <c r="J1566" s="1" t="s">
        <v>20</v>
      </c>
      <c r="K1566" s="1">
        <v>1</v>
      </c>
      <c r="L1566" s="1">
        <v>100</v>
      </c>
    </row>
    <row r="1567" spans="1:12" ht="13">
      <c r="A1567" s="1" t="s">
        <v>204</v>
      </c>
      <c r="B1567" s="1" t="b">
        <v>0</v>
      </c>
      <c r="C1567" s="1" t="s">
        <v>392</v>
      </c>
      <c r="D1567" s="1" t="s">
        <v>418</v>
      </c>
      <c r="E1567" s="1" t="s">
        <v>191</v>
      </c>
      <c r="F1567" s="1" t="s">
        <v>198</v>
      </c>
      <c r="G1567" s="1" t="s">
        <v>193</v>
      </c>
      <c r="I1567" s="1" t="s">
        <v>426</v>
      </c>
      <c r="J1567" s="1" t="s">
        <v>20</v>
      </c>
      <c r="K1567" s="1">
        <v>1</v>
      </c>
      <c r="L1567" s="1">
        <v>100</v>
      </c>
    </row>
    <row r="1568" spans="1:12" ht="13">
      <c r="A1568" s="1" t="s">
        <v>205</v>
      </c>
      <c r="B1568" s="1" t="b">
        <v>0</v>
      </c>
      <c r="C1568" s="1" t="s">
        <v>393</v>
      </c>
      <c r="D1568" s="1" t="s">
        <v>418</v>
      </c>
      <c r="E1568" s="1" t="s">
        <v>191</v>
      </c>
      <c r="F1568" s="1" t="s">
        <v>198</v>
      </c>
      <c r="G1568" s="1" t="s">
        <v>193</v>
      </c>
      <c r="I1568" s="1" t="s">
        <v>426</v>
      </c>
      <c r="J1568" s="1" t="s">
        <v>20</v>
      </c>
      <c r="K1568" s="1">
        <v>1</v>
      </c>
      <c r="L1568" s="1">
        <v>100</v>
      </c>
    </row>
    <row r="1569" spans="1:12" ht="13">
      <c r="A1569" s="1" t="s">
        <v>206</v>
      </c>
      <c r="B1569" s="1" t="b">
        <v>0</v>
      </c>
      <c r="C1569" s="1" t="s">
        <v>393</v>
      </c>
      <c r="D1569" s="1" t="s">
        <v>418</v>
      </c>
      <c r="E1569" s="1" t="s">
        <v>191</v>
      </c>
      <c r="F1569" s="1" t="s">
        <v>198</v>
      </c>
      <c r="G1569" s="1" t="s">
        <v>193</v>
      </c>
      <c r="I1569" s="1" t="s">
        <v>426</v>
      </c>
      <c r="J1569" s="1" t="s">
        <v>20</v>
      </c>
      <c r="K1569" s="1">
        <v>1</v>
      </c>
      <c r="L1569" s="1">
        <v>100</v>
      </c>
    </row>
    <row r="1570" spans="1:12" ht="13">
      <c r="A1570" s="1" t="s">
        <v>207</v>
      </c>
      <c r="B1570" s="1" t="b">
        <v>0</v>
      </c>
      <c r="C1570" s="1" t="s">
        <v>393</v>
      </c>
      <c r="D1570" s="1" t="s">
        <v>418</v>
      </c>
      <c r="E1570" s="1" t="s">
        <v>191</v>
      </c>
      <c r="F1570" s="1" t="s">
        <v>198</v>
      </c>
      <c r="G1570" s="1" t="s">
        <v>193</v>
      </c>
      <c r="I1570" s="1" t="s">
        <v>426</v>
      </c>
      <c r="J1570" s="1" t="s">
        <v>20</v>
      </c>
      <c r="K1570" s="1">
        <v>1</v>
      </c>
      <c r="L1570" s="1">
        <v>100</v>
      </c>
    </row>
    <row r="1571" spans="1:12" ht="13">
      <c r="A1571" s="1" t="s">
        <v>208</v>
      </c>
      <c r="B1571" s="1" t="b">
        <v>0</v>
      </c>
      <c r="C1571" s="1">
        <v>5</v>
      </c>
      <c r="D1571" s="1" t="s">
        <v>418</v>
      </c>
      <c r="E1571" s="1" t="s">
        <v>191</v>
      </c>
      <c r="F1571" s="1" t="s">
        <v>209</v>
      </c>
      <c r="G1571" s="1">
        <v>36.281116123979203</v>
      </c>
      <c r="H1571" s="1">
        <v>5</v>
      </c>
      <c r="I1571" s="1" t="s">
        <v>426</v>
      </c>
      <c r="K1571" s="1">
        <v>1</v>
      </c>
      <c r="L1571" s="1">
        <v>100</v>
      </c>
    </row>
    <row r="1572" spans="1:12" ht="13">
      <c r="A1572" s="1" t="s">
        <v>210</v>
      </c>
      <c r="B1572" s="1" t="b">
        <v>0</v>
      </c>
      <c r="C1572" s="1">
        <v>5</v>
      </c>
      <c r="D1572" s="1" t="s">
        <v>418</v>
      </c>
      <c r="E1572" s="1" t="s">
        <v>191</v>
      </c>
      <c r="F1572" s="1" t="s">
        <v>209</v>
      </c>
      <c r="G1572" s="1" t="s">
        <v>193</v>
      </c>
      <c r="H1572" s="1">
        <v>5</v>
      </c>
      <c r="I1572" s="1" t="s">
        <v>426</v>
      </c>
      <c r="K1572" s="1">
        <v>1</v>
      </c>
      <c r="L1572" s="1">
        <v>100</v>
      </c>
    </row>
    <row r="1573" spans="1:12" ht="13">
      <c r="A1573" s="1" t="s">
        <v>211</v>
      </c>
      <c r="B1573" s="1" t="b">
        <v>0</v>
      </c>
      <c r="C1573" s="1">
        <v>5</v>
      </c>
      <c r="D1573" s="1" t="s">
        <v>418</v>
      </c>
      <c r="E1573" s="1" t="s">
        <v>191</v>
      </c>
      <c r="F1573" s="1" t="s">
        <v>209</v>
      </c>
      <c r="G1573" s="1">
        <v>36.377853139322902</v>
      </c>
      <c r="H1573" s="1">
        <v>5</v>
      </c>
      <c r="I1573" s="1" t="s">
        <v>426</v>
      </c>
      <c r="K1573" s="1">
        <v>1</v>
      </c>
      <c r="L1573" s="1">
        <v>100</v>
      </c>
    </row>
    <row r="1574" spans="1:12" ht="13">
      <c r="A1574" s="1" t="s">
        <v>212</v>
      </c>
      <c r="B1574" s="1" t="b">
        <v>0</v>
      </c>
      <c r="C1574" s="1" t="s">
        <v>394</v>
      </c>
      <c r="D1574" s="1" t="s">
        <v>418</v>
      </c>
      <c r="E1574" s="1" t="s">
        <v>191</v>
      </c>
      <c r="F1574" s="1" t="s">
        <v>198</v>
      </c>
      <c r="G1574" s="1" t="s">
        <v>193</v>
      </c>
      <c r="I1574" s="1" t="s">
        <v>426</v>
      </c>
      <c r="J1574" s="1" t="s">
        <v>20</v>
      </c>
      <c r="K1574" s="1">
        <v>1</v>
      </c>
      <c r="L1574" s="1">
        <v>100</v>
      </c>
    </row>
    <row r="1575" spans="1:12" ht="13">
      <c r="A1575" s="1" t="s">
        <v>213</v>
      </c>
      <c r="B1575" s="1" t="b">
        <v>0</v>
      </c>
      <c r="C1575" s="1" t="s">
        <v>394</v>
      </c>
      <c r="D1575" s="1" t="s">
        <v>418</v>
      </c>
      <c r="E1575" s="1" t="s">
        <v>191</v>
      </c>
      <c r="F1575" s="1" t="s">
        <v>198</v>
      </c>
      <c r="G1575" s="1" t="s">
        <v>193</v>
      </c>
      <c r="I1575" s="1" t="s">
        <v>426</v>
      </c>
      <c r="J1575" s="1" t="s">
        <v>20</v>
      </c>
      <c r="K1575" s="1">
        <v>1</v>
      </c>
      <c r="L1575" s="1">
        <v>100</v>
      </c>
    </row>
    <row r="1576" spans="1:12" ht="13">
      <c r="A1576" s="1" t="s">
        <v>214</v>
      </c>
      <c r="B1576" s="1" t="b">
        <v>0</v>
      </c>
      <c r="C1576" s="1" t="s">
        <v>394</v>
      </c>
      <c r="D1576" s="1" t="s">
        <v>418</v>
      </c>
      <c r="E1576" s="1" t="s">
        <v>191</v>
      </c>
      <c r="F1576" s="1" t="s">
        <v>198</v>
      </c>
      <c r="G1576" s="1" t="s">
        <v>193</v>
      </c>
      <c r="I1576" s="1" t="s">
        <v>426</v>
      </c>
      <c r="J1576" s="1" t="s">
        <v>20</v>
      </c>
      <c r="K1576" s="1">
        <v>1</v>
      </c>
      <c r="L1576" s="1">
        <v>100</v>
      </c>
    </row>
    <row r="1577" spans="1:12" ht="13">
      <c r="A1577" s="1" t="s">
        <v>215</v>
      </c>
      <c r="B1577" s="1" t="b">
        <v>0</v>
      </c>
      <c r="C1577" s="1" t="s">
        <v>395</v>
      </c>
      <c r="D1577" s="1" t="s">
        <v>418</v>
      </c>
      <c r="E1577" s="1" t="s">
        <v>191</v>
      </c>
      <c r="F1577" s="1" t="s">
        <v>198</v>
      </c>
      <c r="G1577" s="1" t="s">
        <v>193</v>
      </c>
      <c r="I1577" s="1" t="s">
        <v>426</v>
      </c>
      <c r="J1577" s="1" t="s">
        <v>20</v>
      </c>
      <c r="K1577" s="1">
        <v>1</v>
      </c>
      <c r="L1577" s="1">
        <v>100</v>
      </c>
    </row>
    <row r="1578" spans="1:12" ht="13">
      <c r="A1578" s="1" t="s">
        <v>216</v>
      </c>
      <c r="B1578" s="1" t="b">
        <v>0</v>
      </c>
      <c r="C1578" s="1" t="s">
        <v>395</v>
      </c>
      <c r="D1578" s="1" t="s">
        <v>418</v>
      </c>
      <c r="E1578" s="1" t="s">
        <v>191</v>
      </c>
      <c r="F1578" s="1" t="s">
        <v>198</v>
      </c>
      <c r="G1578" s="1" t="s">
        <v>193</v>
      </c>
      <c r="I1578" s="1" t="s">
        <v>426</v>
      </c>
      <c r="J1578" s="1" t="s">
        <v>20</v>
      </c>
      <c r="K1578" s="1">
        <v>1</v>
      </c>
      <c r="L1578" s="1">
        <v>100</v>
      </c>
    </row>
    <row r="1579" spans="1:12" ht="13">
      <c r="A1579" s="1" t="s">
        <v>217</v>
      </c>
      <c r="B1579" s="1" t="b">
        <v>0</v>
      </c>
      <c r="C1579" s="1" t="s">
        <v>395</v>
      </c>
      <c r="D1579" s="1" t="s">
        <v>418</v>
      </c>
      <c r="E1579" s="1" t="s">
        <v>191</v>
      </c>
      <c r="F1579" s="1" t="s">
        <v>198</v>
      </c>
      <c r="G1579" s="1" t="s">
        <v>193</v>
      </c>
      <c r="I1579" s="1" t="s">
        <v>426</v>
      </c>
      <c r="J1579" s="1" t="s">
        <v>20</v>
      </c>
      <c r="K1579" s="1">
        <v>1</v>
      </c>
      <c r="L1579" s="1">
        <v>100</v>
      </c>
    </row>
    <row r="1580" spans="1:12" ht="13">
      <c r="A1580" s="1" t="s">
        <v>218</v>
      </c>
      <c r="B1580" s="1" t="b">
        <v>0</v>
      </c>
      <c r="C1580" s="1" t="s">
        <v>396</v>
      </c>
      <c r="D1580" s="1" t="s">
        <v>418</v>
      </c>
      <c r="E1580" s="1" t="s">
        <v>191</v>
      </c>
      <c r="F1580" s="1" t="s">
        <v>198</v>
      </c>
      <c r="G1580" s="1" t="s">
        <v>193</v>
      </c>
      <c r="I1580" s="1" t="s">
        <v>426</v>
      </c>
      <c r="J1580" s="1" t="s">
        <v>20</v>
      </c>
      <c r="K1580" s="1">
        <v>1</v>
      </c>
      <c r="L1580" s="1">
        <v>100</v>
      </c>
    </row>
    <row r="1581" spans="1:12" ht="13">
      <c r="A1581" s="1" t="s">
        <v>219</v>
      </c>
      <c r="B1581" s="1" t="b">
        <v>0</v>
      </c>
      <c r="C1581" s="1" t="s">
        <v>396</v>
      </c>
      <c r="D1581" s="1" t="s">
        <v>418</v>
      </c>
      <c r="E1581" s="1" t="s">
        <v>191</v>
      </c>
      <c r="F1581" s="1" t="s">
        <v>198</v>
      </c>
      <c r="G1581" s="1" t="s">
        <v>193</v>
      </c>
      <c r="I1581" s="1" t="s">
        <v>426</v>
      </c>
      <c r="J1581" s="1" t="s">
        <v>20</v>
      </c>
      <c r="K1581" s="1">
        <v>1</v>
      </c>
      <c r="L1581" s="1">
        <v>100</v>
      </c>
    </row>
    <row r="1582" spans="1:12" ht="13">
      <c r="A1582" s="1" t="s">
        <v>220</v>
      </c>
      <c r="B1582" s="1" t="b">
        <v>0</v>
      </c>
      <c r="C1582" s="1" t="s">
        <v>396</v>
      </c>
      <c r="D1582" s="1" t="s">
        <v>418</v>
      </c>
      <c r="E1582" s="1" t="s">
        <v>191</v>
      </c>
      <c r="F1582" s="1" t="s">
        <v>198</v>
      </c>
      <c r="G1582" s="1" t="s">
        <v>193</v>
      </c>
      <c r="I1582" s="1" t="s">
        <v>426</v>
      </c>
      <c r="J1582" s="1" t="s">
        <v>20</v>
      </c>
      <c r="K1582" s="1">
        <v>1</v>
      </c>
      <c r="L1582" s="1">
        <v>100</v>
      </c>
    </row>
    <row r="1583" spans="1:12" ht="13">
      <c r="A1583" s="1" t="s">
        <v>221</v>
      </c>
      <c r="B1583" s="1" t="b">
        <v>0</v>
      </c>
      <c r="C1583" s="1">
        <v>10</v>
      </c>
      <c r="D1583" s="1" t="s">
        <v>418</v>
      </c>
      <c r="E1583" s="1" t="s">
        <v>191</v>
      </c>
      <c r="F1583" s="1" t="s">
        <v>209</v>
      </c>
      <c r="G1583" s="1">
        <v>36.294306961370701</v>
      </c>
      <c r="H1583" s="1">
        <v>10</v>
      </c>
      <c r="I1583" s="1" t="s">
        <v>426</v>
      </c>
      <c r="K1583" s="1">
        <v>1</v>
      </c>
      <c r="L1583" s="1">
        <v>100</v>
      </c>
    </row>
    <row r="1584" spans="1:12" ht="13">
      <c r="A1584" s="1" t="s">
        <v>222</v>
      </c>
      <c r="B1584" s="1" t="b">
        <v>0</v>
      </c>
      <c r="C1584" s="1">
        <v>10</v>
      </c>
      <c r="D1584" s="1" t="s">
        <v>418</v>
      </c>
      <c r="E1584" s="1" t="s">
        <v>191</v>
      </c>
      <c r="F1584" s="1" t="s">
        <v>209</v>
      </c>
      <c r="G1584" s="1">
        <v>36.1037790588082</v>
      </c>
      <c r="H1584" s="1">
        <v>10</v>
      </c>
      <c r="I1584" s="1" t="s">
        <v>426</v>
      </c>
      <c r="K1584" s="1">
        <v>1</v>
      </c>
      <c r="L1584" s="1">
        <v>100</v>
      </c>
    </row>
    <row r="1585" spans="1:12" ht="13">
      <c r="A1585" s="1" t="s">
        <v>223</v>
      </c>
      <c r="B1585" s="1" t="b">
        <v>0</v>
      </c>
      <c r="C1585" s="1">
        <v>10</v>
      </c>
      <c r="D1585" s="1" t="s">
        <v>418</v>
      </c>
      <c r="E1585" s="1" t="s">
        <v>191</v>
      </c>
      <c r="F1585" s="1" t="s">
        <v>209</v>
      </c>
      <c r="G1585" s="1" t="s">
        <v>193</v>
      </c>
      <c r="H1585" s="1">
        <v>10</v>
      </c>
      <c r="I1585" s="1" t="s">
        <v>426</v>
      </c>
      <c r="K1585" s="1">
        <v>1</v>
      </c>
      <c r="L1585" s="1">
        <v>100</v>
      </c>
    </row>
    <row r="1586" spans="1:12" ht="13">
      <c r="A1586" s="1" t="s">
        <v>224</v>
      </c>
      <c r="B1586" s="1" t="b">
        <v>0</v>
      </c>
      <c r="C1586" s="1" t="s">
        <v>397</v>
      </c>
      <c r="D1586" s="1" t="s">
        <v>418</v>
      </c>
      <c r="E1586" s="1" t="s">
        <v>191</v>
      </c>
      <c r="F1586" s="1" t="s">
        <v>198</v>
      </c>
      <c r="G1586" s="1" t="s">
        <v>193</v>
      </c>
      <c r="I1586" s="1" t="s">
        <v>426</v>
      </c>
      <c r="J1586" s="1" t="s">
        <v>20</v>
      </c>
      <c r="K1586" s="1">
        <v>1</v>
      </c>
      <c r="L1586" s="1">
        <v>100</v>
      </c>
    </row>
    <row r="1587" spans="1:12" ht="13">
      <c r="A1587" s="1" t="s">
        <v>225</v>
      </c>
      <c r="B1587" s="1" t="b">
        <v>0</v>
      </c>
      <c r="C1587" s="1" t="s">
        <v>397</v>
      </c>
      <c r="D1587" s="1" t="s">
        <v>418</v>
      </c>
      <c r="E1587" s="1" t="s">
        <v>191</v>
      </c>
      <c r="F1587" s="1" t="s">
        <v>198</v>
      </c>
      <c r="G1587" s="1" t="s">
        <v>193</v>
      </c>
      <c r="I1587" s="1" t="s">
        <v>426</v>
      </c>
      <c r="J1587" s="1" t="s">
        <v>20</v>
      </c>
      <c r="K1587" s="1">
        <v>1</v>
      </c>
      <c r="L1587" s="1">
        <v>100</v>
      </c>
    </row>
    <row r="1588" spans="1:12" ht="13">
      <c r="A1588" s="1" t="s">
        <v>226</v>
      </c>
      <c r="B1588" s="1" t="b">
        <v>0</v>
      </c>
      <c r="C1588" s="1" t="s">
        <v>397</v>
      </c>
      <c r="D1588" s="1" t="s">
        <v>418</v>
      </c>
      <c r="E1588" s="1" t="s">
        <v>191</v>
      </c>
      <c r="F1588" s="1" t="s">
        <v>198</v>
      </c>
      <c r="G1588" s="1" t="s">
        <v>193</v>
      </c>
      <c r="I1588" s="1" t="s">
        <v>426</v>
      </c>
      <c r="J1588" s="1" t="s">
        <v>20</v>
      </c>
      <c r="K1588" s="1">
        <v>1</v>
      </c>
      <c r="L1588" s="1">
        <v>100</v>
      </c>
    </row>
    <row r="1589" spans="1:12" ht="13">
      <c r="A1589" s="1" t="s">
        <v>227</v>
      </c>
      <c r="B1589" s="1" t="b">
        <v>0</v>
      </c>
      <c r="C1589" s="1" t="s">
        <v>398</v>
      </c>
      <c r="D1589" s="1" t="s">
        <v>418</v>
      </c>
      <c r="E1589" s="1" t="s">
        <v>191</v>
      </c>
      <c r="F1589" s="1" t="s">
        <v>198</v>
      </c>
      <c r="G1589" s="1" t="s">
        <v>193</v>
      </c>
      <c r="I1589" s="1" t="s">
        <v>426</v>
      </c>
      <c r="J1589" s="1" t="s">
        <v>20</v>
      </c>
      <c r="K1589" s="1">
        <v>1</v>
      </c>
      <c r="L1589" s="1">
        <v>100</v>
      </c>
    </row>
    <row r="1590" spans="1:12" ht="13">
      <c r="A1590" s="1" t="s">
        <v>228</v>
      </c>
      <c r="B1590" s="1" t="b">
        <v>0</v>
      </c>
      <c r="C1590" s="1" t="s">
        <v>398</v>
      </c>
      <c r="D1590" s="1" t="s">
        <v>418</v>
      </c>
      <c r="E1590" s="1" t="s">
        <v>191</v>
      </c>
      <c r="F1590" s="1" t="s">
        <v>198</v>
      </c>
      <c r="G1590" s="1" t="s">
        <v>193</v>
      </c>
      <c r="I1590" s="1" t="s">
        <v>426</v>
      </c>
      <c r="J1590" s="1" t="s">
        <v>20</v>
      </c>
      <c r="K1590" s="1">
        <v>1</v>
      </c>
      <c r="L1590" s="1">
        <v>100</v>
      </c>
    </row>
    <row r="1591" spans="1:12" ht="13">
      <c r="A1591" s="1" t="s">
        <v>229</v>
      </c>
      <c r="B1591" s="1" t="b">
        <v>0</v>
      </c>
      <c r="C1591" s="1" t="s">
        <v>398</v>
      </c>
      <c r="D1591" s="1" t="s">
        <v>418</v>
      </c>
      <c r="E1591" s="1" t="s">
        <v>191</v>
      </c>
      <c r="F1591" s="1" t="s">
        <v>198</v>
      </c>
      <c r="G1591" s="1" t="s">
        <v>193</v>
      </c>
      <c r="I1591" s="1" t="s">
        <v>426</v>
      </c>
      <c r="J1591" s="1" t="s">
        <v>20</v>
      </c>
      <c r="K1591" s="1">
        <v>1</v>
      </c>
      <c r="L1591" s="1">
        <v>100</v>
      </c>
    </row>
    <row r="1592" spans="1:12" ht="13">
      <c r="A1592" s="1" t="s">
        <v>230</v>
      </c>
      <c r="B1592" s="1" t="b">
        <v>0</v>
      </c>
      <c r="C1592" s="1" t="s">
        <v>399</v>
      </c>
      <c r="D1592" s="1" t="s">
        <v>418</v>
      </c>
      <c r="E1592" s="1" t="s">
        <v>191</v>
      </c>
      <c r="F1592" s="1" t="s">
        <v>198</v>
      </c>
      <c r="G1592" s="1" t="s">
        <v>193</v>
      </c>
      <c r="I1592" s="1" t="s">
        <v>426</v>
      </c>
      <c r="J1592" s="1" t="s">
        <v>20</v>
      </c>
      <c r="K1592" s="1">
        <v>1</v>
      </c>
      <c r="L1592" s="1">
        <v>100</v>
      </c>
    </row>
    <row r="1593" spans="1:12" ht="13">
      <c r="A1593" s="1" t="s">
        <v>231</v>
      </c>
      <c r="B1593" s="1" t="b">
        <v>0</v>
      </c>
      <c r="C1593" s="1" t="s">
        <v>399</v>
      </c>
      <c r="D1593" s="1" t="s">
        <v>418</v>
      </c>
      <c r="E1593" s="1" t="s">
        <v>191</v>
      </c>
      <c r="F1593" s="1" t="s">
        <v>198</v>
      </c>
      <c r="G1593" s="1" t="s">
        <v>193</v>
      </c>
      <c r="I1593" s="1" t="s">
        <v>426</v>
      </c>
      <c r="J1593" s="1" t="s">
        <v>20</v>
      </c>
      <c r="K1593" s="1">
        <v>1</v>
      </c>
      <c r="L1593" s="1">
        <v>100</v>
      </c>
    </row>
    <row r="1594" spans="1:12" ht="13">
      <c r="A1594" s="1" t="s">
        <v>232</v>
      </c>
      <c r="B1594" s="1" t="b">
        <v>0</v>
      </c>
      <c r="C1594" s="1" t="s">
        <v>399</v>
      </c>
      <c r="D1594" s="1" t="s">
        <v>418</v>
      </c>
      <c r="E1594" s="1" t="s">
        <v>191</v>
      </c>
      <c r="F1594" s="1" t="s">
        <v>198</v>
      </c>
      <c r="G1594" s="1" t="s">
        <v>193</v>
      </c>
      <c r="I1594" s="1" t="s">
        <v>426</v>
      </c>
      <c r="J1594" s="1" t="s">
        <v>20</v>
      </c>
      <c r="K1594" s="1">
        <v>1</v>
      </c>
      <c r="L1594" s="1">
        <v>100</v>
      </c>
    </row>
    <row r="1595" spans="1:12" ht="13">
      <c r="A1595" s="1" t="s">
        <v>233</v>
      </c>
      <c r="B1595" s="1" t="b">
        <v>0</v>
      </c>
      <c r="C1595" s="11">
        <v>100</v>
      </c>
      <c r="D1595" s="1" t="s">
        <v>418</v>
      </c>
      <c r="E1595" s="1" t="s">
        <v>191</v>
      </c>
      <c r="F1595" s="1" t="s">
        <v>209</v>
      </c>
      <c r="G1595" s="1">
        <v>32.533751890671297</v>
      </c>
      <c r="H1595" s="1">
        <v>100</v>
      </c>
      <c r="I1595" s="1" t="s">
        <v>426</v>
      </c>
      <c r="K1595" s="1">
        <v>1</v>
      </c>
      <c r="L1595" s="1">
        <v>100</v>
      </c>
    </row>
    <row r="1596" spans="1:12" ht="13">
      <c r="A1596" s="1" t="s">
        <v>234</v>
      </c>
      <c r="B1596" s="1" t="b">
        <v>0</v>
      </c>
      <c r="C1596" s="11">
        <v>100</v>
      </c>
      <c r="D1596" s="1" t="s">
        <v>418</v>
      </c>
      <c r="E1596" s="1" t="s">
        <v>191</v>
      </c>
      <c r="F1596" s="1" t="s">
        <v>209</v>
      </c>
      <c r="G1596" s="1">
        <v>31.532902194482102</v>
      </c>
      <c r="H1596" s="1">
        <v>100</v>
      </c>
      <c r="I1596" s="1" t="s">
        <v>426</v>
      </c>
      <c r="K1596" s="1">
        <v>1</v>
      </c>
      <c r="L1596" s="1">
        <v>100</v>
      </c>
    </row>
    <row r="1597" spans="1:12" ht="13">
      <c r="A1597" s="1" t="s">
        <v>235</v>
      </c>
      <c r="B1597" s="1" t="b">
        <v>0</v>
      </c>
      <c r="C1597" s="11">
        <v>100</v>
      </c>
      <c r="D1597" s="1" t="s">
        <v>418</v>
      </c>
      <c r="E1597" s="1" t="s">
        <v>191</v>
      </c>
      <c r="F1597" s="1" t="s">
        <v>209</v>
      </c>
      <c r="G1597" s="1">
        <v>32.196931687612299</v>
      </c>
      <c r="H1597" s="1">
        <v>100</v>
      </c>
      <c r="I1597" s="1" t="s">
        <v>426</v>
      </c>
      <c r="K1597" s="1">
        <v>1</v>
      </c>
      <c r="L1597" s="1">
        <v>100</v>
      </c>
    </row>
    <row r="1598" spans="1:12" ht="13">
      <c r="A1598" s="1" t="s">
        <v>236</v>
      </c>
      <c r="B1598" s="1" t="b">
        <v>0</v>
      </c>
      <c r="C1598" s="1" t="s">
        <v>400</v>
      </c>
      <c r="D1598" s="1" t="s">
        <v>418</v>
      </c>
      <c r="E1598" s="1" t="s">
        <v>191</v>
      </c>
      <c r="F1598" s="1" t="s">
        <v>198</v>
      </c>
      <c r="G1598" s="1" t="s">
        <v>193</v>
      </c>
      <c r="I1598" s="1" t="s">
        <v>426</v>
      </c>
      <c r="J1598" s="1" t="s">
        <v>20</v>
      </c>
      <c r="K1598" s="1">
        <v>1</v>
      </c>
      <c r="L1598" s="1">
        <v>100</v>
      </c>
    </row>
    <row r="1599" spans="1:12" ht="13">
      <c r="A1599" s="1" t="s">
        <v>237</v>
      </c>
      <c r="B1599" s="1" t="b">
        <v>0</v>
      </c>
      <c r="C1599" s="1" t="s">
        <v>400</v>
      </c>
      <c r="D1599" s="1" t="s">
        <v>418</v>
      </c>
      <c r="E1599" s="1" t="s">
        <v>191</v>
      </c>
      <c r="F1599" s="1" t="s">
        <v>198</v>
      </c>
      <c r="G1599" s="1" t="s">
        <v>193</v>
      </c>
      <c r="I1599" s="1" t="s">
        <v>426</v>
      </c>
      <c r="J1599" s="1" t="s">
        <v>20</v>
      </c>
      <c r="K1599" s="1">
        <v>1</v>
      </c>
      <c r="L1599" s="1">
        <v>100</v>
      </c>
    </row>
    <row r="1600" spans="1:12" ht="13">
      <c r="A1600" s="1" t="s">
        <v>238</v>
      </c>
      <c r="B1600" s="1" t="b">
        <v>0</v>
      </c>
      <c r="C1600" s="1" t="s">
        <v>400</v>
      </c>
      <c r="D1600" s="1" t="s">
        <v>418</v>
      </c>
      <c r="E1600" s="1" t="s">
        <v>191</v>
      </c>
      <c r="F1600" s="1" t="s">
        <v>198</v>
      </c>
      <c r="G1600" s="1" t="s">
        <v>193</v>
      </c>
      <c r="I1600" s="1" t="s">
        <v>426</v>
      </c>
      <c r="J1600" s="1" t="s">
        <v>20</v>
      </c>
      <c r="K1600" s="1">
        <v>1</v>
      </c>
      <c r="L1600" s="1">
        <v>100</v>
      </c>
    </row>
    <row r="1601" spans="1:12" ht="13">
      <c r="A1601" s="1" t="s">
        <v>239</v>
      </c>
      <c r="B1601" s="1" t="b">
        <v>0</v>
      </c>
      <c r="C1601" s="1" t="s">
        <v>401</v>
      </c>
      <c r="D1601" s="1" t="s">
        <v>418</v>
      </c>
      <c r="E1601" s="1" t="s">
        <v>191</v>
      </c>
      <c r="F1601" s="1" t="s">
        <v>198</v>
      </c>
      <c r="G1601" s="1" t="s">
        <v>193</v>
      </c>
      <c r="I1601" s="1" t="s">
        <v>426</v>
      </c>
      <c r="J1601" s="1" t="s">
        <v>20</v>
      </c>
      <c r="K1601" s="1">
        <v>1</v>
      </c>
      <c r="L1601" s="1">
        <v>100</v>
      </c>
    </row>
    <row r="1602" spans="1:12" ht="13">
      <c r="A1602" s="1" t="s">
        <v>240</v>
      </c>
      <c r="B1602" s="1" t="b">
        <v>0</v>
      </c>
      <c r="C1602" s="1" t="s">
        <v>401</v>
      </c>
      <c r="D1602" s="1" t="s">
        <v>418</v>
      </c>
      <c r="E1602" s="1" t="s">
        <v>191</v>
      </c>
      <c r="F1602" s="1" t="s">
        <v>198</v>
      </c>
      <c r="G1602" s="1" t="s">
        <v>193</v>
      </c>
      <c r="I1602" s="1" t="s">
        <v>426</v>
      </c>
      <c r="J1602" s="1" t="s">
        <v>20</v>
      </c>
      <c r="K1602" s="1">
        <v>1</v>
      </c>
      <c r="L1602" s="1">
        <v>100</v>
      </c>
    </row>
    <row r="1603" spans="1:12" ht="13">
      <c r="A1603" s="1" t="s">
        <v>241</v>
      </c>
      <c r="B1603" s="1" t="b">
        <v>0</v>
      </c>
      <c r="C1603" s="1" t="s">
        <v>401</v>
      </c>
      <c r="D1603" s="1" t="s">
        <v>418</v>
      </c>
      <c r="E1603" s="1" t="s">
        <v>191</v>
      </c>
      <c r="F1603" s="1" t="s">
        <v>198</v>
      </c>
      <c r="G1603" s="1" t="s">
        <v>193</v>
      </c>
      <c r="I1603" s="1" t="s">
        <v>426</v>
      </c>
      <c r="J1603" s="1" t="s">
        <v>20</v>
      </c>
      <c r="K1603" s="1">
        <v>1</v>
      </c>
      <c r="L1603" s="1">
        <v>100</v>
      </c>
    </row>
    <row r="1604" spans="1:12" ht="13">
      <c r="A1604" s="1" t="s">
        <v>242</v>
      </c>
      <c r="B1604" s="1" t="b">
        <v>0</v>
      </c>
      <c r="C1604" s="1" t="s">
        <v>402</v>
      </c>
      <c r="D1604" s="1" t="s">
        <v>418</v>
      </c>
      <c r="E1604" s="1" t="s">
        <v>191</v>
      </c>
      <c r="F1604" s="1" t="s">
        <v>198</v>
      </c>
      <c r="G1604" s="1" t="s">
        <v>193</v>
      </c>
      <c r="I1604" s="1" t="s">
        <v>426</v>
      </c>
      <c r="J1604" s="1" t="s">
        <v>20</v>
      </c>
      <c r="K1604" s="1">
        <v>1</v>
      </c>
      <c r="L1604" s="1">
        <v>100</v>
      </c>
    </row>
    <row r="1605" spans="1:12" ht="13">
      <c r="A1605" s="1" t="s">
        <v>243</v>
      </c>
      <c r="B1605" s="1" t="b">
        <v>0</v>
      </c>
      <c r="C1605" s="1" t="s">
        <v>402</v>
      </c>
      <c r="D1605" s="1" t="s">
        <v>418</v>
      </c>
      <c r="E1605" s="1" t="s">
        <v>191</v>
      </c>
      <c r="F1605" s="1" t="s">
        <v>198</v>
      </c>
      <c r="G1605" s="1" t="s">
        <v>193</v>
      </c>
      <c r="I1605" s="1" t="s">
        <v>426</v>
      </c>
      <c r="J1605" s="1" t="s">
        <v>20</v>
      </c>
      <c r="K1605" s="1">
        <v>1</v>
      </c>
      <c r="L1605" s="1">
        <v>100</v>
      </c>
    </row>
    <row r="1606" spans="1:12" ht="13">
      <c r="A1606" s="1" t="s">
        <v>244</v>
      </c>
      <c r="B1606" s="1" t="b">
        <v>0</v>
      </c>
      <c r="C1606" s="1" t="s">
        <v>402</v>
      </c>
      <c r="D1606" s="1" t="s">
        <v>418</v>
      </c>
      <c r="E1606" s="1" t="s">
        <v>191</v>
      </c>
      <c r="F1606" s="1" t="s">
        <v>198</v>
      </c>
      <c r="G1606" s="1" t="s">
        <v>193</v>
      </c>
      <c r="I1606" s="1" t="s">
        <v>426</v>
      </c>
      <c r="J1606" s="1" t="s">
        <v>20</v>
      </c>
      <c r="K1606" s="1">
        <v>1</v>
      </c>
      <c r="L1606" s="1">
        <v>100</v>
      </c>
    </row>
    <row r="1607" spans="1:12" ht="13">
      <c r="A1607" s="1" t="s">
        <v>245</v>
      </c>
      <c r="B1607" s="1" t="b">
        <v>0</v>
      </c>
      <c r="C1607" s="11">
        <v>1000</v>
      </c>
      <c r="D1607" s="1" t="s">
        <v>418</v>
      </c>
      <c r="E1607" s="1" t="s">
        <v>191</v>
      </c>
      <c r="F1607" s="1" t="s">
        <v>209</v>
      </c>
      <c r="G1607" s="1">
        <v>29.293820820542599</v>
      </c>
      <c r="H1607" s="1">
        <v>1000</v>
      </c>
      <c r="I1607" s="1" t="s">
        <v>426</v>
      </c>
      <c r="K1607" s="1">
        <v>1</v>
      </c>
      <c r="L1607" s="1">
        <v>100</v>
      </c>
    </row>
    <row r="1608" spans="1:12" ht="13">
      <c r="A1608" s="1" t="s">
        <v>246</v>
      </c>
      <c r="B1608" s="1" t="b">
        <v>0</v>
      </c>
      <c r="C1608" s="11">
        <v>1000</v>
      </c>
      <c r="D1608" s="1" t="s">
        <v>418</v>
      </c>
      <c r="E1608" s="1" t="s">
        <v>191</v>
      </c>
      <c r="F1608" s="1" t="s">
        <v>209</v>
      </c>
      <c r="G1608" s="1">
        <v>29.477084281319701</v>
      </c>
      <c r="H1608" s="1">
        <v>1000</v>
      </c>
      <c r="I1608" s="1" t="s">
        <v>426</v>
      </c>
      <c r="K1608" s="1">
        <v>1</v>
      </c>
      <c r="L1608" s="1">
        <v>100</v>
      </c>
    </row>
    <row r="1609" spans="1:12" ht="13">
      <c r="A1609" s="1" t="s">
        <v>247</v>
      </c>
      <c r="B1609" s="1" t="b">
        <v>0</v>
      </c>
      <c r="C1609" s="11">
        <v>1000</v>
      </c>
      <c r="D1609" s="1" t="s">
        <v>418</v>
      </c>
      <c r="E1609" s="1" t="s">
        <v>191</v>
      </c>
      <c r="F1609" s="1" t="s">
        <v>209</v>
      </c>
      <c r="G1609" s="1">
        <v>29.859721362575499</v>
      </c>
      <c r="H1609" s="1">
        <v>1000</v>
      </c>
      <c r="I1609" s="1" t="s">
        <v>426</v>
      </c>
      <c r="K1609" s="1">
        <v>1</v>
      </c>
      <c r="L1609" s="1">
        <v>100</v>
      </c>
    </row>
    <row r="1610" spans="1:12" ht="13">
      <c r="A1610" s="1" t="s">
        <v>248</v>
      </c>
      <c r="B1610" s="1" t="b">
        <v>0</v>
      </c>
      <c r="C1610" s="1" t="s">
        <v>403</v>
      </c>
      <c r="D1610" s="1" t="s">
        <v>418</v>
      </c>
      <c r="E1610" s="1" t="s">
        <v>191</v>
      </c>
      <c r="F1610" s="1" t="s">
        <v>198</v>
      </c>
      <c r="G1610" s="1" t="s">
        <v>193</v>
      </c>
      <c r="I1610" s="1" t="s">
        <v>426</v>
      </c>
      <c r="J1610" s="1" t="s">
        <v>20</v>
      </c>
      <c r="K1610" s="1">
        <v>1</v>
      </c>
      <c r="L1610" s="1">
        <v>100</v>
      </c>
    </row>
    <row r="1611" spans="1:12" ht="13">
      <c r="A1611" s="1" t="s">
        <v>249</v>
      </c>
      <c r="B1611" s="1" t="b">
        <v>0</v>
      </c>
      <c r="C1611" s="1" t="s">
        <v>403</v>
      </c>
      <c r="D1611" s="1" t="s">
        <v>418</v>
      </c>
      <c r="E1611" s="1" t="s">
        <v>191</v>
      </c>
      <c r="F1611" s="1" t="s">
        <v>198</v>
      </c>
      <c r="G1611" s="1" t="s">
        <v>193</v>
      </c>
      <c r="I1611" s="1" t="s">
        <v>426</v>
      </c>
      <c r="J1611" s="1" t="s">
        <v>20</v>
      </c>
      <c r="K1611" s="1">
        <v>1</v>
      </c>
      <c r="L1611" s="1">
        <v>100</v>
      </c>
    </row>
    <row r="1612" spans="1:12" ht="13">
      <c r="A1612" s="1" t="s">
        <v>250</v>
      </c>
      <c r="B1612" s="1" t="b">
        <v>0</v>
      </c>
      <c r="C1612" s="1" t="s">
        <v>403</v>
      </c>
      <c r="D1612" s="1" t="s">
        <v>418</v>
      </c>
      <c r="E1612" s="1" t="s">
        <v>191</v>
      </c>
      <c r="F1612" s="1" t="s">
        <v>198</v>
      </c>
      <c r="G1612" s="1" t="s">
        <v>193</v>
      </c>
      <c r="I1612" s="1" t="s">
        <v>426</v>
      </c>
      <c r="J1612" s="1" t="s">
        <v>20</v>
      </c>
      <c r="K1612" s="1">
        <v>1</v>
      </c>
      <c r="L1612" s="1">
        <v>100</v>
      </c>
    </row>
    <row r="1613" spans="1:12" ht="13">
      <c r="A1613" s="1" t="s">
        <v>251</v>
      </c>
      <c r="B1613" s="1" t="b">
        <v>0</v>
      </c>
      <c r="C1613" s="1" t="s">
        <v>404</v>
      </c>
      <c r="D1613" s="1" t="s">
        <v>418</v>
      </c>
      <c r="E1613" s="1" t="s">
        <v>191</v>
      </c>
      <c r="F1613" s="1" t="s">
        <v>198</v>
      </c>
      <c r="G1613" s="1" t="s">
        <v>193</v>
      </c>
      <c r="I1613" s="1" t="s">
        <v>426</v>
      </c>
      <c r="J1613" s="1" t="s">
        <v>20</v>
      </c>
      <c r="K1613" s="1">
        <v>1</v>
      </c>
      <c r="L1613" s="1">
        <v>100</v>
      </c>
    </row>
    <row r="1614" spans="1:12" ht="13">
      <c r="A1614" s="1" t="s">
        <v>252</v>
      </c>
      <c r="B1614" s="1" t="b">
        <v>0</v>
      </c>
      <c r="C1614" s="1" t="s">
        <v>404</v>
      </c>
      <c r="D1614" s="1" t="s">
        <v>418</v>
      </c>
      <c r="E1614" s="1" t="s">
        <v>191</v>
      </c>
      <c r="F1614" s="1" t="s">
        <v>198</v>
      </c>
      <c r="G1614" s="1" t="s">
        <v>193</v>
      </c>
      <c r="I1614" s="1" t="s">
        <v>426</v>
      </c>
      <c r="J1614" s="1" t="s">
        <v>20</v>
      </c>
      <c r="K1614" s="1">
        <v>1</v>
      </c>
      <c r="L1614" s="1">
        <v>100</v>
      </c>
    </row>
    <row r="1615" spans="1:12" ht="13">
      <c r="A1615" s="1" t="s">
        <v>253</v>
      </c>
      <c r="B1615" s="1" t="b">
        <v>0</v>
      </c>
      <c r="C1615" s="1" t="s">
        <v>404</v>
      </c>
      <c r="D1615" s="1" t="s">
        <v>418</v>
      </c>
      <c r="E1615" s="1" t="s">
        <v>191</v>
      </c>
      <c r="F1615" s="1" t="s">
        <v>198</v>
      </c>
      <c r="G1615" s="1" t="s">
        <v>193</v>
      </c>
      <c r="I1615" s="1" t="s">
        <v>426</v>
      </c>
      <c r="J1615" s="1" t="s">
        <v>20</v>
      </c>
      <c r="K1615" s="1">
        <v>1</v>
      </c>
      <c r="L1615" s="1">
        <v>100</v>
      </c>
    </row>
    <row r="1616" spans="1:12" ht="13">
      <c r="A1616" s="1" t="s">
        <v>254</v>
      </c>
      <c r="B1616" s="1" t="b">
        <v>0</v>
      </c>
      <c r="C1616" s="1" t="s">
        <v>405</v>
      </c>
      <c r="D1616" s="1" t="s">
        <v>418</v>
      </c>
      <c r="E1616" s="1" t="s">
        <v>191</v>
      </c>
      <c r="F1616" s="1" t="s">
        <v>198</v>
      </c>
      <c r="G1616" s="1" t="s">
        <v>193</v>
      </c>
      <c r="I1616" s="1" t="s">
        <v>426</v>
      </c>
      <c r="J1616" s="1" t="s">
        <v>20</v>
      </c>
      <c r="K1616" s="1">
        <v>1</v>
      </c>
      <c r="L1616" s="1">
        <v>100</v>
      </c>
    </row>
    <row r="1617" spans="1:12" ht="13">
      <c r="A1617" s="1" t="s">
        <v>255</v>
      </c>
      <c r="B1617" s="1" t="b">
        <v>0</v>
      </c>
      <c r="C1617" s="1" t="s">
        <v>405</v>
      </c>
      <c r="D1617" s="1" t="s">
        <v>418</v>
      </c>
      <c r="E1617" s="1" t="s">
        <v>191</v>
      </c>
      <c r="F1617" s="1" t="s">
        <v>198</v>
      </c>
      <c r="G1617" s="1" t="s">
        <v>193</v>
      </c>
      <c r="I1617" s="1" t="s">
        <v>426</v>
      </c>
      <c r="J1617" s="1" t="s">
        <v>20</v>
      </c>
      <c r="K1617" s="1">
        <v>1</v>
      </c>
      <c r="L1617" s="1">
        <v>100</v>
      </c>
    </row>
    <row r="1618" spans="1:12" ht="13">
      <c r="A1618" s="1" t="s">
        <v>256</v>
      </c>
      <c r="B1618" s="1" t="b">
        <v>0</v>
      </c>
      <c r="C1618" s="1" t="s">
        <v>405</v>
      </c>
      <c r="D1618" s="1" t="s">
        <v>418</v>
      </c>
      <c r="E1618" s="1" t="s">
        <v>191</v>
      </c>
      <c r="F1618" s="1" t="s">
        <v>198</v>
      </c>
      <c r="G1618" s="1" t="s">
        <v>193</v>
      </c>
      <c r="I1618" s="1" t="s">
        <v>426</v>
      </c>
      <c r="J1618" s="1" t="s">
        <v>20</v>
      </c>
      <c r="K1618" s="1">
        <v>1</v>
      </c>
      <c r="L1618" s="1">
        <v>100</v>
      </c>
    </row>
    <row r="1619" spans="1:12" ht="13">
      <c r="A1619" s="1" t="s">
        <v>257</v>
      </c>
      <c r="B1619" s="1" t="b">
        <v>0</v>
      </c>
      <c r="C1619" s="11">
        <v>10000</v>
      </c>
      <c r="D1619" s="1" t="s">
        <v>418</v>
      </c>
      <c r="E1619" s="1" t="s">
        <v>191</v>
      </c>
      <c r="F1619" s="1" t="s">
        <v>209</v>
      </c>
      <c r="G1619" s="1">
        <v>26.430100650705299</v>
      </c>
      <c r="H1619" s="1">
        <v>10000</v>
      </c>
      <c r="I1619" s="1" t="s">
        <v>426</v>
      </c>
      <c r="K1619" s="1">
        <v>1</v>
      </c>
      <c r="L1619" s="1">
        <v>100</v>
      </c>
    </row>
    <row r="1620" spans="1:12" ht="13">
      <c r="A1620" s="1" t="s">
        <v>258</v>
      </c>
      <c r="B1620" s="1" t="b">
        <v>0</v>
      </c>
      <c r="C1620" s="11">
        <v>10000</v>
      </c>
      <c r="D1620" s="1" t="s">
        <v>418</v>
      </c>
      <c r="E1620" s="1" t="s">
        <v>191</v>
      </c>
      <c r="F1620" s="1" t="s">
        <v>209</v>
      </c>
      <c r="G1620" s="1">
        <v>26.548873439207799</v>
      </c>
      <c r="H1620" s="1">
        <v>10000</v>
      </c>
      <c r="I1620" s="1" t="s">
        <v>426</v>
      </c>
      <c r="K1620" s="1">
        <v>1</v>
      </c>
      <c r="L1620" s="1">
        <v>100</v>
      </c>
    </row>
    <row r="1621" spans="1:12" ht="13">
      <c r="A1621" s="1" t="s">
        <v>259</v>
      </c>
      <c r="B1621" s="1" t="b">
        <v>0</v>
      </c>
      <c r="C1621" s="11">
        <v>10000</v>
      </c>
      <c r="D1621" s="1" t="s">
        <v>418</v>
      </c>
      <c r="E1621" s="1" t="s">
        <v>191</v>
      </c>
      <c r="F1621" s="1" t="s">
        <v>209</v>
      </c>
      <c r="G1621" s="1">
        <v>26.279965033613401</v>
      </c>
      <c r="H1621" s="1">
        <v>10000</v>
      </c>
      <c r="I1621" s="1" t="s">
        <v>426</v>
      </c>
      <c r="K1621" s="1">
        <v>1</v>
      </c>
      <c r="L1621" s="1">
        <v>100</v>
      </c>
    </row>
    <row r="1622" spans="1:12" ht="13">
      <c r="A1622" s="1" t="s">
        <v>260</v>
      </c>
      <c r="B1622" s="1" t="b">
        <v>0</v>
      </c>
      <c r="C1622" s="1" t="s">
        <v>406</v>
      </c>
      <c r="D1622" s="1" t="s">
        <v>418</v>
      </c>
      <c r="E1622" s="1" t="s">
        <v>191</v>
      </c>
      <c r="F1622" s="1" t="s">
        <v>198</v>
      </c>
      <c r="G1622" s="1" t="s">
        <v>193</v>
      </c>
      <c r="I1622" s="1" t="s">
        <v>426</v>
      </c>
      <c r="J1622" s="1" t="s">
        <v>20</v>
      </c>
      <c r="K1622" s="1">
        <v>1</v>
      </c>
      <c r="L1622" s="1">
        <v>100</v>
      </c>
    </row>
    <row r="1623" spans="1:12" ht="13">
      <c r="A1623" s="1" t="s">
        <v>261</v>
      </c>
      <c r="B1623" s="1" t="b">
        <v>0</v>
      </c>
      <c r="C1623" s="1" t="s">
        <v>406</v>
      </c>
      <c r="D1623" s="1" t="s">
        <v>418</v>
      </c>
      <c r="E1623" s="1" t="s">
        <v>191</v>
      </c>
      <c r="F1623" s="1" t="s">
        <v>198</v>
      </c>
      <c r="G1623" s="1" t="s">
        <v>193</v>
      </c>
      <c r="I1623" s="1" t="s">
        <v>426</v>
      </c>
      <c r="J1623" s="1" t="s">
        <v>20</v>
      </c>
      <c r="K1623" s="1">
        <v>1</v>
      </c>
      <c r="L1623" s="1">
        <v>100</v>
      </c>
    </row>
    <row r="1624" spans="1:12" ht="13">
      <c r="A1624" s="1" t="s">
        <v>262</v>
      </c>
      <c r="B1624" s="1" t="b">
        <v>0</v>
      </c>
      <c r="C1624" s="1" t="s">
        <v>406</v>
      </c>
      <c r="D1624" s="1" t="s">
        <v>418</v>
      </c>
      <c r="E1624" s="1" t="s">
        <v>191</v>
      </c>
      <c r="F1624" s="1" t="s">
        <v>198</v>
      </c>
      <c r="G1624" s="1" t="s">
        <v>193</v>
      </c>
      <c r="I1624" s="1" t="s">
        <v>426</v>
      </c>
      <c r="J1624" s="1" t="s">
        <v>20</v>
      </c>
      <c r="K1624" s="1">
        <v>1</v>
      </c>
      <c r="L1624" s="1">
        <v>100</v>
      </c>
    </row>
    <row r="1625" spans="1:12" ht="13">
      <c r="A1625" s="1" t="s">
        <v>263</v>
      </c>
      <c r="B1625" s="1" t="b">
        <v>0</v>
      </c>
      <c r="C1625" s="1" t="s">
        <v>407</v>
      </c>
      <c r="D1625" s="1" t="s">
        <v>418</v>
      </c>
      <c r="E1625" s="1" t="s">
        <v>191</v>
      </c>
      <c r="F1625" s="1" t="s">
        <v>198</v>
      </c>
      <c r="G1625" s="1" t="s">
        <v>193</v>
      </c>
      <c r="I1625" s="1" t="s">
        <v>426</v>
      </c>
      <c r="J1625" s="1" t="s">
        <v>20</v>
      </c>
      <c r="K1625" s="1">
        <v>1</v>
      </c>
      <c r="L1625" s="1">
        <v>100</v>
      </c>
    </row>
    <row r="1626" spans="1:12" ht="13">
      <c r="A1626" s="1" t="s">
        <v>264</v>
      </c>
      <c r="B1626" s="1" t="b">
        <v>0</v>
      </c>
      <c r="C1626" s="1" t="s">
        <v>407</v>
      </c>
      <c r="D1626" s="1" t="s">
        <v>418</v>
      </c>
      <c r="E1626" s="1" t="s">
        <v>191</v>
      </c>
      <c r="F1626" s="1" t="s">
        <v>198</v>
      </c>
      <c r="G1626" s="1" t="s">
        <v>193</v>
      </c>
      <c r="I1626" s="1" t="s">
        <v>426</v>
      </c>
      <c r="J1626" s="1" t="s">
        <v>20</v>
      </c>
      <c r="K1626" s="1">
        <v>1</v>
      </c>
      <c r="L1626" s="1">
        <v>100</v>
      </c>
    </row>
    <row r="1627" spans="1:12" ht="13">
      <c r="A1627" s="1" t="s">
        <v>265</v>
      </c>
      <c r="B1627" s="1" t="b">
        <v>0</v>
      </c>
      <c r="C1627" s="1" t="s">
        <v>407</v>
      </c>
      <c r="D1627" s="1" t="s">
        <v>418</v>
      </c>
      <c r="E1627" s="1" t="s">
        <v>191</v>
      </c>
      <c r="F1627" s="1" t="s">
        <v>198</v>
      </c>
      <c r="G1627" s="1" t="s">
        <v>193</v>
      </c>
      <c r="I1627" s="1" t="s">
        <v>426</v>
      </c>
      <c r="J1627" s="1" t="s">
        <v>20</v>
      </c>
      <c r="K1627" s="1">
        <v>1</v>
      </c>
      <c r="L1627" s="1">
        <v>100</v>
      </c>
    </row>
    <row r="1628" spans="1:12" ht="13">
      <c r="A1628" s="1" t="s">
        <v>266</v>
      </c>
      <c r="B1628" s="1" t="b">
        <v>0</v>
      </c>
      <c r="C1628" s="1" t="s">
        <v>408</v>
      </c>
      <c r="D1628" s="1" t="s">
        <v>418</v>
      </c>
      <c r="E1628" s="1" t="s">
        <v>191</v>
      </c>
      <c r="F1628" s="1" t="s">
        <v>198</v>
      </c>
      <c r="G1628" s="1" t="s">
        <v>193</v>
      </c>
      <c r="I1628" s="1" t="s">
        <v>426</v>
      </c>
      <c r="J1628" s="1" t="s">
        <v>20</v>
      </c>
      <c r="K1628" s="1">
        <v>1</v>
      </c>
      <c r="L1628" s="1">
        <v>100</v>
      </c>
    </row>
    <row r="1629" spans="1:12" ht="13">
      <c r="A1629" s="1" t="s">
        <v>267</v>
      </c>
      <c r="B1629" s="1" t="b">
        <v>0</v>
      </c>
      <c r="C1629" s="1" t="s">
        <v>408</v>
      </c>
      <c r="D1629" s="1" t="s">
        <v>418</v>
      </c>
      <c r="E1629" s="1" t="s">
        <v>191</v>
      </c>
      <c r="F1629" s="1" t="s">
        <v>198</v>
      </c>
      <c r="G1629" s="1" t="s">
        <v>193</v>
      </c>
      <c r="I1629" s="1" t="s">
        <v>426</v>
      </c>
      <c r="J1629" s="1" t="s">
        <v>20</v>
      </c>
      <c r="K1629" s="1">
        <v>1</v>
      </c>
      <c r="L1629" s="1">
        <v>100</v>
      </c>
    </row>
    <row r="1630" spans="1:12" ht="13">
      <c r="A1630" s="1" t="s">
        <v>268</v>
      </c>
      <c r="B1630" s="1" t="b">
        <v>0</v>
      </c>
      <c r="C1630" s="1" t="s">
        <v>408</v>
      </c>
      <c r="D1630" s="1" t="s">
        <v>418</v>
      </c>
      <c r="E1630" s="1" t="s">
        <v>191</v>
      </c>
      <c r="F1630" s="1" t="s">
        <v>198</v>
      </c>
      <c r="G1630" s="1" t="s">
        <v>193</v>
      </c>
      <c r="I1630" s="1" t="s">
        <v>426</v>
      </c>
      <c r="J1630" s="1" t="s">
        <v>20</v>
      </c>
      <c r="K1630" s="1">
        <v>1</v>
      </c>
      <c r="L1630" s="1">
        <v>100</v>
      </c>
    </row>
    <row r="1631" spans="1:12" ht="13">
      <c r="A1631" s="1" t="s">
        <v>269</v>
      </c>
      <c r="B1631" s="1" t="b">
        <v>0</v>
      </c>
      <c r="C1631" s="11">
        <v>100000</v>
      </c>
      <c r="D1631" s="1" t="s">
        <v>418</v>
      </c>
      <c r="E1631" s="1" t="s">
        <v>191</v>
      </c>
      <c r="F1631" s="1" t="s">
        <v>209</v>
      </c>
      <c r="G1631" s="1">
        <v>21.2799102115031</v>
      </c>
      <c r="H1631" s="1">
        <v>100000</v>
      </c>
      <c r="I1631" s="1" t="s">
        <v>426</v>
      </c>
      <c r="K1631" s="1">
        <v>1</v>
      </c>
      <c r="L1631" s="1">
        <v>100</v>
      </c>
    </row>
    <row r="1632" spans="1:12" ht="13">
      <c r="A1632" s="1" t="s">
        <v>270</v>
      </c>
      <c r="B1632" s="1" t="b">
        <v>0</v>
      </c>
      <c r="C1632" s="11">
        <v>100000</v>
      </c>
      <c r="D1632" s="1" t="s">
        <v>418</v>
      </c>
      <c r="E1632" s="1" t="s">
        <v>191</v>
      </c>
      <c r="F1632" s="1" t="s">
        <v>209</v>
      </c>
      <c r="G1632" s="1">
        <v>21.251365821714799</v>
      </c>
      <c r="H1632" s="1">
        <v>100000</v>
      </c>
      <c r="I1632" s="1" t="s">
        <v>426</v>
      </c>
      <c r="K1632" s="1">
        <v>1</v>
      </c>
      <c r="L1632" s="1">
        <v>100</v>
      </c>
    </row>
    <row r="1633" spans="1:25" ht="13">
      <c r="A1633" s="1" t="s">
        <v>271</v>
      </c>
      <c r="B1633" s="1" t="b">
        <v>0</v>
      </c>
      <c r="C1633" s="11">
        <v>100000</v>
      </c>
      <c r="D1633" s="1" t="s">
        <v>418</v>
      </c>
      <c r="E1633" s="1" t="s">
        <v>191</v>
      </c>
      <c r="F1633" s="1" t="s">
        <v>209</v>
      </c>
      <c r="G1633" s="1">
        <v>21.2920066909616</v>
      </c>
      <c r="H1633" s="1">
        <v>100000</v>
      </c>
      <c r="I1633" s="1" t="s">
        <v>426</v>
      </c>
      <c r="K1633" s="1">
        <v>1</v>
      </c>
      <c r="L1633" s="1">
        <v>100</v>
      </c>
    </row>
    <row r="1634" spans="1:25" ht="13">
      <c r="A1634" s="1" t="s">
        <v>272</v>
      </c>
      <c r="B1634" s="1" t="b">
        <v>0</v>
      </c>
      <c r="C1634" s="1" t="s">
        <v>409</v>
      </c>
      <c r="D1634" s="1" t="s">
        <v>418</v>
      </c>
      <c r="E1634" s="1" t="s">
        <v>191</v>
      </c>
      <c r="F1634" s="1" t="s">
        <v>198</v>
      </c>
      <c r="G1634" s="1" t="s">
        <v>193</v>
      </c>
      <c r="I1634" s="1" t="s">
        <v>426</v>
      </c>
      <c r="J1634" s="1" t="s">
        <v>20</v>
      </c>
      <c r="K1634" s="1">
        <v>1</v>
      </c>
      <c r="L1634" s="1">
        <v>100</v>
      </c>
    </row>
    <row r="1635" spans="1:25" ht="13">
      <c r="A1635" s="1" t="s">
        <v>273</v>
      </c>
      <c r="B1635" s="1" t="b">
        <v>0</v>
      </c>
      <c r="C1635" s="1" t="s">
        <v>409</v>
      </c>
      <c r="D1635" s="1" t="s">
        <v>418</v>
      </c>
      <c r="E1635" s="1" t="s">
        <v>191</v>
      </c>
      <c r="F1635" s="1" t="s">
        <v>198</v>
      </c>
      <c r="G1635" s="1">
        <v>37.875699821993699</v>
      </c>
      <c r="H1635" s="1">
        <v>2.6388349046950998</v>
      </c>
      <c r="I1635" s="1" t="s">
        <v>426</v>
      </c>
      <c r="J1635" s="1" t="s">
        <v>20</v>
      </c>
      <c r="K1635" s="1">
        <v>1</v>
      </c>
      <c r="L1635" s="1">
        <v>100</v>
      </c>
    </row>
    <row r="1636" spans="1:25" ht="13">
      <c r="A1636" s="1" t="s">
        <v>274</v>
      </c>
      <c r="B1636" s="1" t="b">
        <v>0</v>
      </c>
      <c r="C1636" s="1" t="s">
        <v>409</v>
      </c>
      <c r="D1636" s="1" t="s">
        <v>418</v>
      </c>
      <c r="E1636" s="1" t="s">
        <v>191</v>
      </c>
      <c r="F1636" s="1" t="s">
        <v>198</v>
      </c>
      <c r="G1636" s="1" t="s">
        <v>193</v>
      </c>
      <c r="I1636" s="1" t="s">
        <v>426</v>
      </c>
      <c r="J1636" s="1" t="s">
        <v>20</v>
      </c>
      <c r="K1636" s="1">
        <v>1</v>
      </c>
      <c r="L1636" s="1">
        <v>100</v>
      </c>
    </row>
    <row r="1637" spans="1:25" ht="13">
      <c r="A1637" s="12" t="s">
        <v>275</v>
      </c>
      <c r="B1637" s="12" t="b">
        <v>0</v>
      </c>
      <c r="C1637" s="12" t="s">
        <v>410</v>
      </c>
      <c r="D1637" s="12" t="s">
        <v>418</v>
      </c>
      <c r="E1637" s="12" t="s">
        <v>191</v>
      </c>
      <c r="F1637" s="12" t="s">
        <v>198</v>
      </c>
      <c r="G1637" s="12">
        <v>38</v>
      </c>
      <c r="H1637" s="12">
        <v>2.4281722844095599</v>
      </c>
      <c r="I1637" s="12" t="s">
        <v>426</v>
      </c>
      <c r="J1637" s="1" t="s">
        <v>20</v>
      </c>
      <c r="K1637" s="1">
        <v>1</v>
      </c>
      <c r="L1637" s="1">
        <v>100</v>
      </c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</row>
    <row r="1638" spans="1:25" ht="13">
      <c r="A1638" s="12" t="s">
        <v>277</v>
      </c>
      <c r="B1638" s="12" t="b">
        <v>0</v>
      </c>
      <c r="C1638" s="12" t="s">
        <v>410</v>
      </c>
      <c r="D1638" s="12" t="s">
        <v>418</v>
      </c>
      <c r="E1638" s="12" t="s">
        <v>191</v>
      </c>
      <c r="F1638" s="12" t="s">
        <v>198</v>
      </c>
      <c r="G1638" s="12">
        <v>37.934400851513402</v>
      </c>
      <c r="H1638" s="12">
        <v>2.5371635486069599</v>
      </c>
      <c r="I1638" s="12" t="s">
        <v>426</v>
      </c>
      <c r="J1638" s="1" t="s">
        <v>20</v>
      </c>
      <c r="K1638" s="1">
        <v>1</v>
      </c>
      <c r="L1638" s="1">
        <v>100</v>
      </c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</row>
    <row r="1639" spans="1:25" ht="13">
      <c r="A1639" s="12" t="s">
        <v>278</v>
      </c>
      <c r="B1639" s="12" t="b">
        <v>0</v>
      </c>
      <c r="C1639" s="12" t="s">
        <v>410</v>
      </c>
      <c r="D1639" s="12" t="s">
        <v>418</v>
      </c>
      <c r="E1639" s="12" t="s">
        <v>191</v>
      </c>
      <c r="F1639" s="12" t="s">
        <v>198</v>
      </c>
      <c r="G1639" s="12">
        <v>36.901349084731201</v>
      </c>
      <c r="H1639" s="12">
        <v>5.0657701415105301</v>
      </c>
      <c r="I1639" s="12" t="s">
        <v>426</v>
      </c>
      <c r="J1639" s="1" t="s">
        <v>20</v>
      </c>
      <c r="K1639" s="1">
        <v>1</v>
      </c>
      <c r="L1639" s="1">
        <v>100</v>
      </c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</row>
    <row r="1640" spans="1:25" ht="13">
      <c r="A1640" s="1" t="s">
        <v>279</v>
      </c>
      <c r="B1640" s="1" t="b">
        <v>0</v>
      </c>
      <c r="C1640" s="1" t="s">
        <v>384</v>
      </c>
      <c r="D1640" s="1" t="s">
        <v>418</v>
      </c>
      <c r="E1640" s="1" t="s">
        <v>191</v>
      </c>
      <c r="F1640" s="1" t="s">
        <v>198</v>
      </c>
      <c r="G1640" s="1" t="s">
        <v>193</v>
      </c>
      <c r="I1640" s="1" t="s">
        <v>426</v>
      </c>
      <c r="J1640" s="1" t="s">
        <v>20</v>
      </c>
      <c r="K1640" s="1">
        <v>1</v>
      </c>
      <c r="L1640" s="1">
        <v>100</v>
      </c>
    </row>
    <row r="1641" spans="1:25" ht="13">
      <c r="A1641" s="1" t="s">
        <v>280</v>
      </c>
      <c r="B1641" s="1" t="b">
        <v>0</v>
      </c>
      <c r="C1641" s="1" t="s">
        <v>384</v>
      </c>
      <c r="D1641" s="1" t="s">
        <v>418</v>
      </c>
      <c r="E1641" s="1" t="s">
        <v>191</v>
      </c>
      <c r="F1641" s="1" t="s">
        <v>198</v>
      </c>
      <c r="G1641" s="1" t="s">
        <v>193</v>
      </c>
      <c r="I1641" s="1" t="s">
        <v>426</v>
      </c>
      <c r="J1641" s="1" t="s">
        <v>20</v>
      </c>
      <c r="K1641" s="1">
        <v>1</v>
      </c>
      <c r="L1641" s="1">
        <v>100</v>
      </c>
    </row>
    <row r="1642" spans="1:25" ht="13">
      <c r="A1642" s="1" t="s">
        <v>281</v>
      </c>
      <c r="B1642" s="1" t="b">
        <v>0</v>
      </c>
      <c r="C1642" s="1" t="s">
        <v>384</v>
      </c>
      <c r="D1642" s="1" t="s">
        <v>418</v>
      </c>
      <c r="E1642" s="1" t="s">
        <v>191</v>
      </c>
      <c r="F1642" s="1" t="s">
        <v>198</v>
      </c>
      <c r="G1642" s="1" t="s">
        <v>193</v>
      </c>
      <c r="I1642" s="1" t="s">
        <v>426</v>
      </c>
      <c r="J1642" s="1" t="s">
        <v>20</v>
      </c>
      <c r="K1642" s="1">
        <v>1</v>
      </c>
      <c r="L1642" s="1">
        <v>100</v>
      </c>
    </row>
    <row r="1643" spans="1:25" ht="13">
      <c r="A1643" s="1" t="s">
        <v>282</v>
      </c>
      <c r="B1643" s="1" t="b">
        <v>0</v>
      </c>
      <c r="C1643" s="1" t="s">
        <v>411</v>
      </c>
      <c r="D1643" s="1" t="s">
        <v>418</v>
      </c>
      <c r="E1643" s="1" t="s">
        <v>191</v>
      </c>
      <c r="F1643" s="1" t="s">
        <v>198</v>
      </c>
      <c r="G1643" s="1" t="s">
        <v>193</v>
      </c>
      <c r="I1643" s="1" t="s">
        <v>426</v>
      </c>
      <c r="J1643" s="1" t="s">
        <v>20</v>
      </c>
      <c r="K1643" s="1">
        <v>1</v>
      </c>
      <c r="L1643" s="1">
        <v>100</v>
      </c>
    </row>
    <row r="1644" spans="1:25" ht="13">
      <c r="A1644" s="1" t="s">
        <v>284</v>
      </c>
      <c r="B1644" s="1" t="b">
        <v>0</v>
      </c>
      <c r="C1644" s="1" t="s">
        <v>411</v>
      </c>
      <c r="D1644" s="1" t="s">
        <v>418</v>
      </c>
      <c r="E1644" s="1" t="s">
        <v>191</v>
      </c>
      <c r="F1644" s="1" t="s">
        <v>198</v>
      </c>
      <c r="G1644" s="1" t="s">
        <v>193</v>
      </c>
      <c r="I1644" s="1" t="s">
        <v>426</v>
      </c>
      <c r="J1644" s="1" t="s">
        <v>20</v>
      </c>
      <c r="K1644" s="1">
        <v>1</v>
      </c>
      <c r="L1644" s="1">
        <v>100</v>
      </c>
    </row>
    <row r="1645" spans="1:25" ht="13">
      <c r="A1645" s="1" t="s">
        <v>285</v>
      </c>
      <c r="B1645" s="1" t="b">
        <v>0</v>
      </c>
      <c r="C1645" s="1" t="s">
        <v>411</v>
      </c>
      <c r="D1645" s="1" t="s">
        <v>418</v>
      </c>
      <c r="E1645" s="1" t="s">
        <v>191</v>
      </c>
      <c r="F1645" s="1" t="s">
        <v>198</v>
      </c>
      <c r="G1645" s="1" t="s">
        <v>193</v>
      </c>
      <c r="I1645" s="1" t="s">
        <v>426</v>
      </c>
      <c r="J1645" s="1" t="s">
        <v>20</v>
      </c>
      <c r="K1645" s="1">
        <v>1</v>
      </c>
      <c r="L1645" s="1">
        <v>100</v>
      </c>
    </row>
    <row r="1646" spans="1:25" ht="13">
      <c r="A1646" s="1" t="s">
        <v>286</v>
      </c>
      <c r="B1646" s="1" t="b">
        <v>0</v>
      </c>
      <c r="C1646" s="1" t="s">
        <v>412</v>
      </c>
      <c r="D1646" s="1" t="s">
        <v>418</v>
      </c>
      <c r="E1646" s="1" t="s">
        <v>191</v>
      </c>
      <c r="F1646" s="1" t="s">
        <v>198</v>
      </c>
      <c r="G1646" s="1" t="s">
        <v>193</v>
      </c>
      <c r="I1646" s="1" t="s">
        <v>426</v>
      </c>
      <c r="J1646" s="1" t="s">
        <v>20</v>
      </c>
      <c r="K1646" s="1">
        <v>1</v>
      </c>
      <c r="L1646" s="1">
        <v>100</v>
      </c>
    </row>
    <row r="1647" spans="1:25" ht="13">
      <c r="A1647" s="1" t="s">
        <v>288</v>
      </c>
      <c r="B1647" s="1" t="b">
        <v>0</v>
      </c>
      <c r="C1647" s="1" t="s">
        <v>412</v>
      </c>
      <c r="D1647" s="1" t="s">
        <v>418</v>
      </c>
      <c r="E1647" s="1" t="s">
        <v>191</v>
      </c>
      <c r="F1647" s="1" t="s">
        <v>198</v>
      </c>
      <c r="G1647" s="1" t="s">
        <v>193</v>
      </c>
      <c r="I1647" s="1" t="s">
        <v>426</v>
      </c>
      <c r="J1647" s="1" t="s">
        <v>20</v>
      </c>
      <c r="K1647" s="1">
        <v>1</v>
      </c>
      <c r="L1647" s="1">
        <v>100</v>
      </c>
    </row>
    <row r="1648" spans="1:25" ht="13">
      <c r="A1648" s="1" t="s">
        <v>289</v>
      </c>
      <c r="B1648" s="1" t="b">
        <v>0</v>
      </c>
      <c r="C1648" s="1" t="s">
        <v>412</v>
      </c>
      <c r="D1648" s="1" t="s">
        <v>418</v>
      </c>
      <c r="E1648" s="1" t="s">
        <v>191</v>
      </c>
      <c r="F1648" s="1" t="s">
        <v>198</v>
      </c>
      <c r="G1648" s="1" t="s">
        <v>193</v>
      </c>
      <c r="I1648" s="1" t="s">
        <v>426</v>
      </c>
      <c r="J1648" s="1" t="s">
        <v>20</v>
      </c>
      <c r="K1648" s="1">
        <v>1</v>
      </c>
      <c r="L1648" s="1">
        <v>100</v>
      </c>
    </row>
    <row r="1649" spans="1:25" ht="13">
      <c r="A1649" s="12" t="s">
        <v>290</v>
      </c>
      <c r="B1649" s="12" t="b">
        <v>0</v>
      </c>
      <c r="C1649" s="12" t="s">
        <v>413</v>
      </c>
      <c r="D1649" s="12" t="s">
        <v>418</v>
      </c>
      <c r="E1649" s="12" t="s">
        <v>191</v>
      </c>
      <c r="F1649" s="12" t="s">
        <v>198</v>
      </c>
      <c r="G1649" s="12">
        <v>35.9419158285992</v>
      </c>
      <c r="H1649" s="12">
        <v>9.6281398250918908</v>
      </c>
      <c r="I1649" s="12" t="s">
        <v>426</v>
      </c>
      <c r="J1649" s="1" t="s">
        <v>20</v>
      </c>
      <c r="K1649" s="1">
        <v>1</v>
      </c>
      <c r="L1649" s="1">
        <v>100</v>
      </c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</row>
    <row r="1650" spans="1:25" ht="13">
      <c r="A1650" s="12" t="s">
        <v>292</v>
      </c>
      <c r="B1650" s="12" t="b">
        <v>0</v>
      </c>
      <c r="C1650" s="12" t="s">
        <v>413</v>
      </c>
      <c r="D1650" s="12" t="s">
        <v>418</v>
      </c>
      <c r="E1650" s="12" t="s">
        <v>191</v>
      </c>
      <c r="F1650" s="12" t="s">
        <v>198</v>
      </c>
      <c r="G1650" s="12">
        <v>36.134181632218898</v>
      </c>
      <c r="H1650" s="12">
        <v>8.4655034575086905</v>
      </c>
      <c r="I1650" s="12" t="s">
        <v>426</v>
      </c>
      <c r="J1650" s="1" t="s">
        <v>20</v>
      </c>
      <c r="K1650" s="1">
        <v>1</v>
      </c>
      <c r="L1650" s="1">
        <v>100</v>
      </c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</row>
    <row r="1651" spans="1:25" ht="13">
      <c r="A1651" s="1" t="s">
        <v>293</v>
      </c>
      <c r="B1651" s="1" t="b">
        <v>0</v>
      </c>
      <c r="C1651" s="1" t="s">
        <v>413</v>
      </c>
      <c r="D1651" s="1" t="s">
        <v>418</v>
      </c>
      <c r="E1651" s="1" t="s">
        <v>191</v>
      </c>
      <c r="F1651" s="1" t="s">
        <v>198</v>
      </c>
      <c r="G1651" s="1" t="s">
        <v>193</v>
      </c>
      <c r="I1651" s="1" t="s">
        <v>426</v>
      </c>
      <c r="J1651" s="1" t="s">
        <v>20</v>
      </c>
      <c r="K1651" s="1">
        <v>1</v>
      </c>
      <c r="L1651" s="1">
        <v>100</v>
      </c>
    </row>
    <row r="1652" spans="1:25" ht="13">
      <c r="A1652" s="1" t="s">
        <v>294</v>
      </c>
      <c r="B1652" s="1" t="b">
        <v>0</v>
      </c>
      <c r="C1652" s="1" t="s">
        <v>414</v>
      </c>
      <c r="D1652" s="1" t="s">
        <v>418</v>
      </c>
      <c r="E1652" s="1" t="s">
        <v>191</v>
      </c>
      <c r="F1652" s="1" t="s">
        <v>198</v>
      </c>
      <c r="G1652" s="1" t="s">
        <v>193</v>
      </c>
      <c r="I1652" s="1" t="s">
        <v>426</v>
      </c>
      <c r="J1652" s="1" t="s">
        <v>20</v>
      </c>
      <c r="K1652" s="1">
        <v>1</v>
      </c>
      <c r="L1652" s="1">
        <v>100</v>
      </c>
    </row>
    <row r="1653" spans="1:25" ht="13">
      <c r="A1653" s="1" t="s">
        <v>295</v>
      </c>
      <c r="B1653" s="1" t="b">
        <v>0</v>
      </c>
      <c r="C1653" s="1" t="s">
        <v>414</v>
      </c>
      <c r="D1653" s="1" t="s">
        <v>418</v>
      </c>
      <c r="E1653" s="1" t="s">
        <v>191</v>
      </c>
      <c r="F1653" s="1" t="s">
        <v>198</v>
      </c>
      <c r="G1653" s="1" t="s">
        <v>193</v>
      </c>
      <c r="I1653" s="1" t="s">
        <v>426</v>
      </c>
      <c r="J1653" s="1" t="s">
        <v>20</v>
      </c>
      <c r="K1653" s="1">
        <v>1</v>
      </c>
      <c r="L1653" s="1">
        <v>100</v>
      </c>
    </row>
    <row r="1654" spans="1:25" ht="13">
      <c r="A1654" s="1" t="s">
        <v>296</v>
      </c>
      <c r="B1654" s="1" t="b">
        <v>0</v>
      </c>
      <c r="C1654" s="1" t="s">
        <v>414</v>
      </c>
      <c r="D1654" s="1" t="s">
        <v>418</v>
      </c>
      <c r="E1654" s="1" t="s">
        <v>191</v>
      </c>
      <c r="F1654" s="1" t="s">
        <v>198</v>
      </c>
      <c r="G1654" s="1" t="s">
        <v>193</v>
      </c>
      <c r="I1654" s="1" t="s">
        <v>426</v>
      </c>
      <c r="J1654" s="1" t="s">
        <v>20</v>
      </c>
      <c r="K1654" s="1">
        <v>1</v>
      </c>
      <c r="L1654" s="1">
        <v>100</v>
      </c>
    </row>
    <row r="1655" spans="1:25" ht="13">
      <c r="A1655" s="1" t="s">
        <v>188</v>
      </c>
      <c r="B1655" s="1" t="b">
        <v>0</v>
      </c>
      <c r="C1655" s="1" t="s">
        <v>189</v>
      </c>
      <c r="D1655" s="1" t="s">
        <v>416</v>
      </c>
      <c r="E1655" s="1" t="s">
        <v>298</v>
      </c>
      <c r="F1655" s="1" t="s">
        <v>192</v>
      </c>
      <c r="G1655" s="1" t="s">
        <v>193</v>
      </c>
      <c r="I1655" s="1" t="s">
        <v>427</v>
      </c>
      <c r="J1655" s="1"/>
      <c r="K1655" s="1">
        <v>5</v>
      </c>
      <c r="L1655" s="1">
        <v>100</v>
      </c>
    </row>
    <row r="1656" spans="1:25" ht="13">
      <c r="A1656" s="1" t="s">
        <v>195</v>
      </c>
      <c r="B1656" s="1" t="b">
        <v>0</v>
      </c>
      <c r="C1656" s="1" t="s">
        <v>189</v>
      </c>
      <c r="D1656" s="1" t="s">
        <v>416</v>
      </c>
      <c r="E1656" s="1" t="s">
        <v>298</v>
      </c>
      <c r="F1656" s="1" t="s">
        <v>192</v>
      </c>
      <c r="G1656" s="1" t="s">
        <v>193</v>
      </c>
      <c r="I1656" s="1" t="s">
        <v>427</v>
      </c>
      <c r="J1656" s="1"/>
      <c r="K1656" s="1">
        <v>5</v>
      </c>
      <c r="L1656" s="1">
        <v>100</v>
      </c>
    </row>
    <row r="1657" spans="1:25" ht="13">
      <c r="A1657" s="1" t="s">
        <v>196</v>
      </c>
      <c r="B1657" s="1" t="b">
        <v>0</v>
      </c>
      <c r="C1657" s="1" t="s">
        <v>189</v>
      </c>
      <c r="D1657" s="1" t="s">
        <v>416</v>
      </c>
      <c r="E1657" s="1" t="s">
        <v>298</v>
      </c>
      <c r="F1657" s="1" t="s">
        <v>192</v>
      </c>
      <c r="G1657" s="1" t="s">
        <v>193</v>
      </c>
      <c r="I1657" s="1" t="s">
        <v>427</v>
      </c>
      <c r="J1657" s="1"/>
      <c r="K1657" s="1">
        <v>5</v>
      </c>
      <c r="L1657" s="1">
        <v>100</v>
      </c>
    </row>
    <row r="1658" spans="1:25" ht="13">
      <c r="A1658" s="1" t="s">
        <v>197</v>
      </c>
      <c r="B1658" s="1" t="b">
        <v>0</v>
      </c>
      <c r="C1658" s="1" t="s">
        <v>391</v>
      </c>
      <c r="D1658" s="1" t="s">
        <v>416</v>
      </c>
      <c r="E1658" s="1" t="s">
        <v>298</v>
      </c>
      <c r="F1658" s="1" t="s">
        <v>198</v>
      </c>
      <c r="G1658" s="1">
        <v>38.154658135347098</v>
      </c>
      <c r="H1658" s="1">
        <v>0.29118697658347698</v>
      </c>
      <c r="I1658" s="1" t="s">
        <v>427</v>
      </c>
      <c r="J1658" s="1" t="s">
        <v>20</v>
      </c>
      <c r="K1658" s="1">
        <v>5</v>
      </c>
      <c r="L1658" s="1">
        <v>100</v>
      </c>
    </row>
    <row r="1659" spans="1:25" ht="13">
      <c r="A1659" s="1" t="s">
        <v>200</v>
      </c>
      <c r="B1659" s="1" t="b">
        <v>0</v>
      </c>
      <c r="C1659" s="1" t="s">
        <v>391</v>
      </c>
      <c r="D1659" s="1" t="s">
        <v>416</v>
      </c>
      <c r="E1659" s="1" t="s">
        <v>298</v>
      </c>
      <c r="F1659" s="1" t="s">
        <v>198</v>
      </c>
      <c r="G1659" s="1">
        <v>34.863699471014201</v>
      </c>
      <c r="H1659" s="1">
        <v>2.6515222238653098</v>
      </c>
      <c r="I1659" s="1" t="s">
        <v>427</v>
      </c>
      <c r="J1659" s="1" t="s">
        <v>20</v>
      </c>
      <c r="K1659" s="1">
        <v>5</v>
      </c>
      <c r="L1659" s="1">
        <v>100</v>
      </c>
    </row>
    <row r="1660" spans="1:25" ht="13">
      <c r="A1660" s="1" t="s">
        <v>201</v>
      </c>
      <c r="B1660" s="1" t="b">
        <v>0</v>
      </c>
      <c r="C1660" s="1" t="s">
        <v>391</v>
      </c>
      <c r="D1660" s="1" t="s">
        <v>416</v>
      </c>
      <c r="E1660" s="1" t="s">
        <v>298</v>
      </c>
      <c r="F1660" s="1" t="s">
        <v>198</v>
      </c>
      <c r="G1660" s="1">
        <v>37.117603400351598</v>
      </c>
      <c r="H1660" s="1">
        <v>0.58408519571084805</v>
      </c>
      <c r="I1660" s="1" t="s">
        <v>427</v>
      </c>
      <c r="J1660" s="1" t="s">
        <v>20</v>
      </c>
      <c r="K1660" s="1">
        <v>5</v>
      </c>
      <c r="L1660" s="1">
        <v>100</v>
      </c>
    </row>
    <row r="1661" spans="1:25" ht="13">
      <c r="A1661" s="1" t="s">
        <v>202</v>
      </c>
      <c r="B1661" s="1" t="b">
        <v>0</v>
      </c>
      <c r="C1661" s="1" t="s">
        <v>392</v>
      </c>
      <c r="D1661" s="1" t="s">
        <v>416</v>
      </c>
      <c r="E1661" s="1" t="s">
        <v>298</v>
      </c>
      <c r="F1661" s="1" t="s">
        <v>198</v>
      </c>
      <c r="G1661" s="1">
        <v>38.271998733084999</v>
      </c>
      <c r="H1661" s="1">
        <v>0.26913293433477198</v>
      </c>
      <c r="I1661" s="1" t="s">
        <v>427</v>
      </c>
      <c r="J1661" s="1" t="s">
        <v>20</v>
      </c>
      <c r="K1661" s="1">
        <v>5</v>
      </c>
      <c r="L1661" s="1">
        <v>100</v>
      </c>
    </row>
    <row r="1662" spans="1:25" ht="13">
      <c r="A1662" s="1" t="s">
        <v>203</v>
      </c>
      <c r="B1662" s="1" t="b">
        <v>0</v>
      </c>
      <c r="C1662" s="1" t="s">
        <v>392</v>
      </c>
      <c r="D1662" s="1" t="s">
        <v>416</v>
      </c>
      <c r="E1662" s="1" t="s">
        <v>298</v>
      </c>
      <c r="F1662" s="1" t="s">
        <v>198</v>
      </c>
      <c r="G1662" s="1">
        <v>37.869004812685603</v>
      </c>
      <c r="H1662" s="1">
        <v>0.35272858886852598</v>
      </c>
      <c r="I1662" s="1" t="s">
        <v>427</v>
      </c>
      <c r="J1662" s="1" t="s">
        <v>20</v>
      </c>
      <c r="K1662" s="1">
        <v>5</v>
      </c>
      <c r="L1662" s="1">
        <v>100</v>
      </c>
    </row>
    <row r="1663" spans="1:25" ht="13">
      <c r="A1663" s="1" t="s">
        <v>204</v>
      </c>
      <c r="B1663" s="1" t="b">
        <v>0</v>
      </c>
      <c r="C1663" s="1" t="s">
        <v>392</v>
      </c>
      <c r="D1663" s="1" t="s">
        <v>416</v>
      </c>
      <c r="E1663" s="1" t="s">
        <v>298</v>
      </c>
      <c r="F1663" s="1" t="s">
        <v>198</v>
      </c>
      <c r="G1663" s="1">
        <v>38.231021260071799</v>
      </c>
      <c r="H1663" s="1">
        <v>0.27663803454762798</v>
      </c>
      <c r="I1663" s="1" t="s">
        <v>427</v>
      </c>
      <c r="J1663" s="1" t="s">
        <v>20</v>
      </c>
      <c r="K1663" s="1">
        <v>5</v>
      </c>
      <c r="L1663" s="1">
        <v>100</v>
      </c>
    </row>
    <row r="1664" spans="1:25" ht="13">
      <c r="A1664" s="1" t="s">
        <v>205</v>
      </c>
      <c r="B1664" s="1" t="b">
        <v>0</v>
      </c>
      <c r="C1664" s="1" t="s">
        <v>393</v>
      </c>
      <c r="D1664" s="1" t="s">
        <v>416</v>
      </c>
      <c r="E1664" s="1" t="s">
        <v>298</v>
      </c>
      <c r="F1664" s="1" t="s">
        <v>198</v>
      </c>
      <c r="G1664" s="1">
        <v>36.423231368386901</v>
      </c>
      <c r="H1664" s="1">
        <v>0.93086675103177197</v>
      </c>
      <c r="I1664" s="1" t="s">
        <v>427</v>
      </c>
      <c r="J1664" s="1" t="s">
        <v>20</v>
      </c>
      <c r="K1664" s="1">
        <v>5</v>
      </c>
      <c r="L1664" s="1">
        <v>100</v>
      </c>
    </row>
    <row r="1665" spans="1:12" ht="13">
      <c r="A1665" s="1" t="s">
        <v>206</v>
      </c>
      <c r="B1665" s="1" t="b">
        <v>0</v>
      </c>
      <c r="C1665" s="1" t="s">
        <v>393</v>
      </c>
      <c r="D1665" s="1" t="s">
        <v>416</v>
      </c>
      <c r="E1665" s="1" t="s">
        <v>298</v>
      </c>
      <c r="F1665" s="1" t="s">
        <v>198</v>
      </c>
      <c r="G1665" s="1">
        <v>35.812899876373898</v>
      </c>
      <c r="H1665" s="1">
        <v>1.40217039704538</v>
      </c>
      <c r="I1665" s="1" t="s">
        <v>427</v>
      </c>
      <c r="J1665" s="1" t="s">
        <v>20</v>
      </c>
      <c r="K1665" s="1">
        <v>5</v>
      </c>
      <c r="L1665" s="1">
        <v>100</v>
      </c>
    </row>
    <row r="1666" spans="1:12" ht="13">
      <c r="A1666" s="1" t="s">
        <v>207</v>
      </c>
      <c r="B1666" s="1" t="b">
        <v>0</v>
      </c>
      <c r="C1666" s="1" t="s">
        <v>393</v>
      </c>
      <c r="D1666" s="1" t="s">
        <v>416</v>
      </c>
      <c r="E1666" s="1" t="s">
        <v>298</v>
      </c>
      <c r="F1666" s="1" t="s">
        <v>198</v>
      </c>
      <c r="G1666" s="1">
        <v>36.222320570339598</v>
      </c>
      <c r="H1666" s="1">
        <v>1.0652549420172599</v>
      </c>
      <c r="I1666" s="1" t="s">
        <v>427</v>
      </c>
      <c r="J1666" s="1" t="s">
        <v>20</v>
      </c>
      <c r="K1666" s="1">
        <v>5</v>
      </c>
      <c r="L1666" s="1">
        <v>100</v>
      </c>
    </row>
    <row r="1667" spans="1:12" ht="13">
      <c r="A1667" s="1" t="s">
        <v>208</v>
      </c>
      <c r="B1667" s="1" t="b">
        <v>0</v>
      </c>
      <c r="C1667" s="1">
        <v>5</v>
      </c>
      <c r="D1667" s="1" t="s">
        <v>416</v>
      </c>
      <c r="E1667" s="1" t="s">
        <v>298</v>
      </c>
      <c r="F1667" s="1" t="s">
        <v>209</v>
      </c>
      <c r="G1667" s="1">
        <v>32.876465641934303</v>
      </c>
      <c r="H1667" s="1">
        <v>5</v>
      </c>
      <c r="I1667" s="1" t="s">
        <v>427</v>
      </c>
      <c r="J1667" s="1"/>
      <c r="K1667" s="1">
        <v>5</v>
      </c>
      <c r="L1667" s="1">
        <v>100</v>
      </c>
    </row>
    <row r="1668" spans="1:12" ht="13">
      <c r="A1668" s="1" t="s">
        <v>210</v>
      </c>
      <c r="B1668" s="1" t="b">
        <v>0</v>
      </c>
      <c r="C1668" s="1">
        <v>5</v>
      </c>
      <c r="D1668" s="1" t="s">
        <v>416</v>
      </c>
      <c r="E1668" s="1" t="s">
        <v>298</v>
      </c>
      <c r="F1668" s="1" t="s">
        <v>209</v>
      </c>
      <c r="G1668" s="1">
        <v>35.036288354117403</v>
      </c>
      <c r="H1668" s="1">
        <v>5</v>
      </c>
      <c r="I1668" s="1" t="s">
        <v>427</v>
      </c>
      <c r="J1668" s="1"/>
      <c r="K1668" s="1">
        <v>5</v>
      </c>
      <c r="L1668" s="1">
        <v>100</v>
      </c>
    </row>
    <row r="1669" spans="1:12" ht="13">
      <c r="A1669" s="1" t="s">
        <v>211</v>
      </c>
      <c r="B1669" s="1" t="b">
        <v>0</v>
      </c>
      <c r="C1669" s="1">
        <v>5</v>
      </c>
      <c r="D1669" s="1" t="s">
        <v>416</v>
      </c>
      <c r="E1669" s="1" t="s">
        <v>298</v>
      </c>
      <c r="F1669" s="1" t="s">
        <v>209</v>
      </c>
      <c r="G1669" s="1" t="s">
        <v>193</v>
      </c>
      <c r="H1669" s="1">
        <v>5</v>
      </c>
      <c r="I1669" s="1" t="s">
        <v>427</v>
      </c>
      <c r="J1669" s="1"/>
      <c r="K1669" s="1">
        <v>5</v>
      </c>
      <c r="L1669" s="1">
        <v>100</v>
      </c>
    </row>
    <row r="1670" spans="1:12" ht="13">
      <c r="A1670" s="1" t="s">
        <v>212</v>
      </c>
      <c r="B1670" s="1" t="b">
        <v>0</v>
      </c>
      <c r="C1670" s="1" t="s">
        <v>394</v>
      </c>
      <c r="D1670" s="1" t="s">
        <v>416</v>
      </c>
      <c r="E1670" s="1" t="s">
        <v>298</v>
      </c>
      <c r="F1670" s="1" t="s">
        <v>198</v>
      </c>
      <c r="G1670" s="1">
        <v>35.972356465184802</v>
      </c>
      <c r="H1670" s="1">
        <v>1.25984979122553</v>
      </c>
      <c r="I1670" s="1" t="s">
        <v>427</v>
      </c>
      <c r="J1670" s="1" t="s">
        <v>20</v>
      </c>
      <c r="K1670" s="1">
        <v>5</v>
      </c>
      <c r="L1670" s="1">
        <v>100</v>
      </c>
    </row>
    <row r="1671" spans="1:12" ht="13">
      <c r="A1671" s="1" t="s">
        <v>213</v>
      </c>
      <c r="B1671" s="1" t="b">
        <v>0</v>
      </c>
      <c r="C1671" s="1" t="s">
        <v>394</v>
      </c>
      <c r="D1671" s="1" t="s">
        <v>416</v>
      </c>
      <c r="E1671" s="1" t="s">
        <v>298</v>
      </c>
      <c r="F1671" s="1" t="s">
        <v>198</v>
      </c>
      <c r="G1671" s="1">
        <v>36.051516763524397</v>
      </c>
      <c r="H1671" s="1">
        <v>1.1946572634682</v>
      </c>
      <c r="I1671" s="1" t="s">
        <v>427</v>
      </c>
      <c r="J1671" s="1" t="s">
        <v>20</v>
      </c>
      <c r="K1671" s="1">
        <v>5</v>
      </c>
      <c r="L1671" s="1">
        <v>100</v>
      </c>
    </row>
    <row r="1672" spans="1:12" ht="13">
      <c r="A1672" s="1" t="s">
        <v>214</v>
      </c>
      <c r="B1672" s="1" t="b">
        <v>0</v>
      </c>
      <c r="C1672" s="1" t="s">
        <v>394</v>
      </c>
      <c r="D1672" s="1" t="s">
        <v>416</v>
      </c>
      <c r="E1672" s="1" t="s">
        <v>298</v>
      </c>
      <c r="F1672" s="1" t="s">
        <v>198</v>
      </c>
      <c r="G1672" s="1">
        <v>35.132778976097697</v>
      </c>
      <c r="H1672" s="1">
        <v>2.2133896267389299</v>
      </c>
      <c r="I1672" s="1" t="s">
        <v>427</v>
      </c>
      <c r="J1672" s="1" t="s">
        <v>20</v>
      </c>
      <c r="K1672" s="1">
        <v>5</v>
      </c>
      <c r="L1672" s="1">
        <v>100</v>
      </c>
    </row>
    <row r="1673" spans="1:12" ht="13">
      <c r="A1673" s="1" t="s">
        <v>215</v>
      </c>
      <c r="B1673" s="1" t="b">
        <v>0</v>
      </c>
      <c r="C1673" s="1" t="s">
        <v>395</v>
      </c>
      <c r="D1673" s="1" t="s">
        <v>416</v>
      </c>
      <c r="E1673" s="1" t="s">
        <v>298</v>
      </c>
      <c r="F1673" s="1" t="s">
        <v>198</v>
      </c>
      <c r="G1673" s="1" t="s">
        <v>193</v>
      </c>
      <c r="I1673" s="1" t="s">
        <v>427</v>
      </c>
      <c r="J1673" s="1" t="s">
        <v>20</v>
      </c>
      <c r="K1673" s="1">
        <v>5</v>
      </c>
      <c r="L1673" s="1">
        <v>100</v>
      </c>
    </row>
    <row r="1674" spans="1:12" ht="13">
      <c r="A1674" s="1" t="s">
        <v>216</v>
      </c>
      <c r="B1674" s="1" t="b">
        <v>0</v>
      </c>
      <c r="C1674" s="1" t="s">
        <v>395</v>
      </c>
      <c r="D1674" s="1" t="s">
        <v>416</v>
      </c>
      <c r="E1674" s="1" t="s">
        <v>298</v>
      </c>
      <c r="F1674" s="1" t="s">
        <v>198</v>
      </c>
      <c r="G1674" s="1" t="s">
        <v>193</v>
      </c>
      <c r="I1674" s="1" t="s">
        <v>427</v>
      </c>
      <c r="J1674" s="1" t="s">
        <v>20</v>
      </c>
      <c r="K1674" s="1">
        <v>5</v>
      </c>
      <c r="L1674" s="1">
        <v>100</v>
      </c>
    </row>
    <row r="1675" spans="1:12" ht="13">
      <c r="A1675" s="1" t="s">
        <v>217</v>
      </c>
      <c r="B1675" s="1" t="b">
        <v>0</v>
      </c>
      <c r="C1675" s="1" t="s">
        <v>395</v>
      </c>
      <c r="D1675" s="1" t="s">
        <v>416</v>
      </c>
      <c r="E1675" s="1" t="s">
        <v>298</v>
      </c>
      <c r="F1675" s="1" t="s">
        <v>198</v>
      </c>
      <c r="G1675" s="1" t="s">
        <v>193</v>
      </c>
      <c r="I1675" s="1" t="s">
        <v>427</v>
      </c>
      <c r="J1675" s="1" t="s">
        <v>20</v>
      </c>
      <c r="K1675" s="1">
        <v>5</v>
      </c>
      <c r="L1675" s="1">
        <v>100</v>
      </c>
    </row>
    <row r="1676" spans="1:12" ht="13">
      <c r="A1676" s="1" t="s">
        <v>218</v>
      </c>
      <c r="B1676" s="1" t="b">
        <v>0</v>
      </c>
      <c r="C1676" s="1" t="s">
        <v>396</v>
      </c>
      <c r="D1676" s="1" t="s">
        <v>416</v>
      </c>
      <c r="E1676" s="1" t="s">
        <v>298</v>
      </c>
      <c r="F1676" s="1" t="s">
        <v>198</v>
      </c>
      <c r="G1676" s="1" t="s">
        <v>193</v>
      </c>
      <c r="I1676" s="1" t="s">
        <v>427</v>
      </c>
      <c r="J1676" s="1" t="s">
        <v>20</v>
      </c>
      <c r="K1676" s="1">
        <v>5</v>
      </c>
      <c r="L1676" s="1">
        <v>100</v>
      </c>
    </row>
    <row r="1677" spans="1:12" ht="13">
      <c r="A1677" s="1" t="s">
        <v>219</v>
      </c>
      <c r="B1677" s="1" t="b">
        <v>0</v>
      </c>
      <c r="C1677" s="1" t="s">
        <v>396</v>
      </c>
      <c r="D1677" s="1" t="s">
        <v>416</v>
      </c>
      <c r="E1677" s="1" t="s">
        <v>298</v>
      </c>
      <c r="F1677" s="1" t="s">
        <v>198</v>
      </c>
      <c r="G1677" s="1" t="s">
        <v>193</v>
      </c>
      <c r="I1677" s="1" t="s">
        <v>427</v>
      </c>
      <c r="J1677" s="1" t="s">
        <v>20</v>
      </c>
      <c r="K1677" s="1">
        <v>5</v>
      </c>
      <c r="L1677" s="1">
        <v>100</v>
      </c>
    </row>
    <row r="1678" spans="1:12" ht="13">
      <c r="A1678" s="1" t="s">
        <v>220</v>
      </c>
      <c r="B1678" s="1" t="b">
        <v>0</v>
      </c>
      <c r="C1678" s="1" t="s">
        <v>396</v>
      </c>
      <c r="D1678" s="1" t="s">
        <v>416</v>
      </c>
      <c r="E1678" s="1" t="s">
        <v>298</v>
      </c>
      <c r="F1678" s="1" t="s">
        <v>198</v>
      </c>
      <c r="G1678" s="1" t="s">
        <v>193</v>
      </c>
      <c r="I1678" s="1" t="s">
        <v>427</v>
      </c>
      <c r="J1678" s="1" t="s">
        <v>20</v>
      </c>
      <c r="K1678" s="1">
        <v>5</v>
      </c>
      <c r="L1678" s="1">
        <v>100</v>
      </c>
    </row>
    <row r="1679" spans="1:12" ht="13">
      <c r="A1679" s="1" t="s">
        <v>221</v>
      </c>
      <c r="B1679" s="1" t="b">
        <v>0</v>
      </c>
      <c r="C1679" s="1">
        <v>10</v>
      </c>
      <c r="D1679" s="1" t="s">
        <v>416</v>
      </c>
      <c r="E1679" s="1" t="s">
        <v>298</v>
      </c>
      <c r="F1679" s="1" t="s">
        <v>209</v>
      </c>
      <c r="G1679" s="1">
        <v>33.795872147171998</v>
      </c>
      <c r="H1679" s="1">
        <v>10</v>
      </c>
      <c r="I1679" s="1" t="s">
        <v>427</v>
      </c>
      <c r="J1679" s="1"/>
      <c r="K1679" s="1">
        <v>5</v>
      </c>
      <c r="L1679" s="1">
        <v>100</v>
      </c>
    </row>
    <row r="1680" spans="1:12" ht="13">
      <c r="A1680" s="1" t="s">
        <v>222</v>
      </c>
      <c r="B1680" s="1" t="b">
        <v>0</v>
      </c>
      <c r="C1680" s="1">
        <v>10</v>
      </c>
      <c r="D1680" s="1" t="s">
        <v>416</v>
      </c>
      <c r="E1680" s="1" t="s">
        <v>298</v>
      </c>
      <c r="F1680" s="1" t="s">
        <v>209</v>
      </c>
      <c r="G1680" s="1">
        <v>32.668240857604502</v>
      </c>
      <c r="H1680" s="1">
        <v>10</v>
      </c>
      <c r="I1680" s="1" t="s">
        <v>427</v>
      </c>
      <c r="J1680" s="1"/>
      <c r="K1680" s="1">
        <v>5</v>
      </c>
      <c r="L1680" s="1">
        <v>100</v>
      </c>
    </row>
    <row r="1681" spans="1:12" ht="13">
      <c r="A1681" s="1" t="s">
        <v>223</v>
      </c>
      <c r="B1681" s="1" t="b">
        <v>0</v>
      </c>
      <c r="C1681" s="1">
        <v>10</v>
      </c>
      <c r="D1681" s="1" t="s">
        <v>416</v>
      </c>
      <c r="E1681" s="1" t="s">
        <v>298</v>
      </c>
      <c r="F1681" s="1" t="s">
        <v>209</v>
      </c>
      <c r="G1681" s="1">
        <v>31.7660407495821</v>
      </c>
      <c r="H1681" s="1">
        <v>10</v>
      </c>
      <c r="I1681" s="1" t="s">
        <v>427</v>
      </c>
      <c r="J1681" s="1"/>
      <c r="K1681" s="1">
        <v>5</v>
      </c>
      <c r="L1681" s="1">
        <v>100</v>
      </c>
    </row>
    <row r="1682" spans="1:12" ht="13">
      <c r="A1682" s="1" t="s">
        <v>224</v>
      </c>
      <c r="B1682" s="1" t="b">
        <v>0</v>
      </c>
      <c r="C1682" s="1" t="s">
        <v>397</v>
      </c>
      <c r="D1682" s="1" t="s">
        <v>416</v>
      </c>
      <c r="E1682" s="1" t="s">
        <v>298</v>
      </c>
      <c r="F1682" s="1" t="s">
        <v>198</v>
      </c>
      <c r="G1682" s="1" t="s">
        <v>193</v>
      </c>
      <c r="I1682" s="1" t="s">
        <v>427</v>
      </c>
      <c r="J1682" s="1" t="s">
        <v>20</v>
      </c>
      <c r="K1682" s="1">
        <v>5</v>
      </c>
      <c r="L1682" s="1">
        <v>100</v>
      </c>
    </row>
    <row r="1683" spans="1:12" ht="13">
      <c r="A1683" s="1" t="s">
        <v>225</v>
      </c>
      <c r="B1683" s="1" t="b">
        <v>0</v>
      </c>
      <c r="C1683" s="1" t="s">
        <v>397</v>
      </c>
      <c r="D1683" s="1" t="s">
        <v>416</v>
      </c>
      <c r="E1683" s="1" t="s">
        <v>298</v>
      </c>
      <c r="F1683" s="1" t="s">
        <v>198</v>
      </c>
      <c r="G1683" s="1" t="s">
        <v>193</v>
      </c>
      <c r="I1683" s="1" t="s">
        <v>427</v>
      </c>
      <c r="J1683" s="1" t="s">
        <v>20</v>
      </c>
      <c r="K1683" s="1">
        <v>5</v>
      </c>
      <c r="L1683" s="1">
        <v>100</v>
      </c>
    </row>
    <row r="1684" spans="1:12" ht="13">
      <c r="A1684" s="1" t="s">
        <v>226</v>
      </c>
      <c r="B1684" s="1" t="b">
        <v>0</v>
      </c>
      <c r="C1684" s="1" t="s">
        <v>397</v>
      </c>
      <c r="D1684" s="1" t="s">
        <v>416</v>
      </c>
      <c r="E1684" s="1" t="s">
        <v>298</v>
      </c>
      <c r="F1684" s="1" t="s">
        <v>198</v>
      </c>
      <c r="G1684" s="1" t="s">
        <v>193</v>
      </c>
      <c r="I1684" s="1" t="s">
        <v>427</v>
      </c>
      <c r="J1684" s="1" t="s">
        <v>20</v>
      </c>
      <c r="K1684" s="1">
        <v>5</v>
      </c>
      <c r="L1684" s="1">
        <v>100</v>
      </c>
    </row>
    <row r="1685" spans="1:12" ht="13">
      <c r="A1685" s="1" t="s">
        <v>227</v>
      </c>
      <c r="B1685" s="1" t="b">
        <v>0</v>
      </c>
      <c r="C1685" s="1" t="s">
        <v>398</v>
      </c>
      <c r="D1685" s="1" t="s">
        <v>416</v>
      </c>
      <c r="E1685" s="1" t="s">
        <v>298</v>
      </c>
      <c r="F1685" s="1" t="s">
        <v>198</v>
      </c>
      <c r="G1685" s="1" t="s">
        <v>193</v>
      </c>
      <c r="I1685" s="1" t="s">
        <v>427</v>
      </c>
      <c r="J1685" s="1" t="s">
        <v>20</v>
      </c>
      <c r="K1685" s="1">
        <v>5</v>
      </c>
      <c r="L1685" s="1">
        <v>100</v>
      </c>
    </row>
    <row r="1686" spans="1:12" ht="13">
      <c r="A1686" s="1" t="s">
        <v>228</v>
      </c>
      <c r="B1686" s="1" t="b">
        <v>0</v>
      </c>
      <c r="C1686" s="1" t="s">
        <v>398</v>
      </c>
      <c r="D1686" s="1" t="s">
        <v>416</v>
      </c>
      <c r="E1686" s="1" t="s">
        <v>298</v>
      </c>
      <c r="F1686" s="1" t="s">
        <v>198</v>
      </c>
      <c r="G1686" s="1" t="s">
        <v>193</v>
      </c>
      <c r="I1686" s="1" t="s">
        <v>427</v>
      </c>
      <c r="J1686" s="1" t="s">
        <v>20</v>
      </c>
      <c r="K1686" s="1">
        <v>5</v>
      </c>
      <c r="L1686" s="1">
        <v>100</v>
      </c>
    </row>
    <row r="1687" spans="1:12" ht="13">
      <c r="A1687" s="1" t="s">
        <v>229</v>
      </c>
      <c r="B1687" s="1" t="b">
        <v>0</v>
      </c>
      <c r="C1687" s="1" t="s">
        <v>398</v>
      </c>
      <c r="D1687" s="1" t="s">
        <v>416</v>
      </c>
      <c r="E1687" s="1" t="s">
        <v>298</v>
      </c>
      <c r="F1687" s="1" t="s">
        <v>198</v>
      </c>
      <c r="G1687" s="1" t="s">
        <v>193</v>
      </c>
      <c r="I1687" s="1" t="s">
        <v>427</v>
      </c>
      <c r="J1687" s="1" t="s">
        <v>20</v>
      </c>
      <c r="K1687" s="1">
        <v>5</v>
      </c>
      <c r="L1687" s="1">
        <v>100</v>
      </c>
    </row>
    <row r="1688" spans="1:12" ht="13">
      <c r="A1688" s="1" t="s">
        <v>230</v>
      </c>
      <c r="B1688" s="1" t="b">
        <v>0</v>
      </c>
      <c r="C1688" s="1" t="s">
        <v>399</v>
      </c>
      <c r="D1688" s="1" t="s">
        <v>416</v>
      </c>
      <c r="E1688" s="1" t="s">
        <v>298</v>
      </c>
      <c r="F1688" s="1" t="s">
        <v>198</v>
      </c>
      <c r="G1688" s="1" t="s">
        <v>193</v>
      </c>
      <c r="I1688" s="1" t="s">
        <v>427</v>
      </c>
      <c r="J1688" s="1" t="s">
        <v>20</v>
      </c>
      <c r="K1688" s="1">
        <v>5</v>
      </c>
      <c r="L1688" s="1">
        <v>100</v>
      </c>
    </row>
    <row r="1689" spans="1:12" ht="13">
      <c r="A1689" s="1" t="s">
        <v>231</v>
      </c>
      <c r="B1689" s="1" t="b">
        <v>0</v>
      </c>
      <c r="C1689" s="1" t="s">
        <v>399</v>
      </c>
      <c r="D1689" s="1" t="s">
        <v>416</v>
      </c>
      <c r="E1689" s="1" t="s">
        <v>298</v>
      </c>
      <c r="F1689" s="1" t="s">
        <v>198</v>
      </c>
      <c r="G1689" s="1" t="s">
        <v>193</v>
      </c>
      <c r="I1689" s="1" t="s">
        <v>427</v>
      </c>
      <c r="J1689" s="1" t="s">
        <v>20</v>
      </c>
      <c r="K1689" s="1">
        <v>5</v>
      </c>
      <c r="L1689" s="1">
        <v>100</v>
      </c>
    </row>
    <row r="1690" spans="1:12" ht="13">
      <c r="A1690" s="1" t="s">
        <v>232</v>
      </c>
      <c r="B1690" s="1" t="b">
        <v>0</v>
      </c>
      <c r="C1690" s="1" t="s">
        <v>399</v>
      </c>
      <c r="D1690" s="1" t="s">
        <v>416</v>
      </c>
      <c r="E1690" s="1" t="s">
        <v>298</v>
      </c>
      <c r="F1690" s="1" t="s">
        <v>198</v>
      </c>
      <c r="G1690" s="1" t="s">
        <v>193</v>
      </c>
      <c r="I1690" s="1" t="s">
        <v>427</v>
      </c>
      <c r="J1690" s="1" t="s">
        <v>20</v>
      </c>
      <c r="K1690" s="1">
        <v>5</v>
      </c>
      <c r="L1690" s="1">
        <v>100</v>
      </c>
    </row>
    <row r="1691" spans="1:12" ht="13">
      <c r="A1691" s="1" t="s">
        <v>233</v>
      </c>
      <c r="B1691" s="1" t="b">
        <v>0</v>
      </c>
      <c r="C1691" s="11">
        <v>100</v>
      </c>
      <c r="D1691" s="1" t="s">
        <v>416</v>
      </c>
      <c r="E1691" s="1" t="s">
        <v>298</v>
      </c>
      <c r="F1691" s="1" t="s">
        <v>209</v>
      </c>
      <c r="G1691" s="1">
        <v>29.4784822197784</v>
      </c>
      <c r="H1691" s="1">
        <v>100</v>
      </c>
      <c r="I1691" s="1" t="s">
        <v>427</v>
      </c>
      <c r="J1691" s="1"/>
      <c r="K1691" s="1">
        <v>5</v>
      </c>
      <c r="L1691" s="1">
        <v>100</v>
      </c>
    </row>
    <row r="1692" spans="1:12" ht="13">
      <c r="A1692" s="1" t="s">
        <v>234</v>
      </c>
      <c r="B1692" s="1" t="b">
        <v>0</v>
      </c>
      <c r="C1692" s="11">
        <v>100</v>
      </c>
      <c r="D1692" s="1" t="s">
        <v>416</v>
      </c>
      <c r="E1692" s="1" t="s">
        <v>298</v>
      </c>
      <c r="F1692" s="1" t="s">
        <v>209</v>
      </c>
      <c r="G1692" s="1">
        <v>29.361568217791199</v>
      </c>
      <c r="H1692" s="1">
        <v>100</v>
      </c>
      <c r="I1692" s="1" t="s">
        <v>427</v>
      </c>
      <c r="J1692" s="1"/>
      <c r="K1692" s="1">
        <v>5</v>
      </c>
      <c r="L1692" s="1">
        <v>100</v>
      </c>
    </row>
    <row r="1693" spans="1:12" ht="13">
      <c r="A1693" s="1" t="s">
        <v>235</v>
      </c>
      <c r="B1693" s="1" t="b">
        <v>0</v>
      </c>
      <c r="C1693" s="11">
        <v>100</v>
      </c>
      <c r="D1693" s="1" t="s">
        <v>416</v>
      </c>
      <c r="E1693" s="1" t="s">
        <v>298</v>
      </c>
      <c r="F1693" s="1" t="s">
        <v>209</v>
      </c>
      <c r="G1693" s="1">
        <v>29.5826733203968</v>
      </c>
      <c r="H1693" s="1">
        <v>100</v>
      </c>
      <c r="I1693" s="1" t="s">
        <v>427</v>
      </c>
      <c r="J1693" s="1"/>
      <c r="K1693" s="1">
        <v>5</v>
      </c>
      <c r="L1693" s="1">
        <v>100</v>
      </c>
    </row>
    <row r="1694" spans="1:12" ht="13">
      <c r="A1694" s="1" t="s">
        <v>236</v>
      </c>
      <c r="B1694" s="1" t="b">
        <v>0</v>
      </c>
      <c r="C1694" s="1" t="s">
        <v>400</v>
      </c>
      <c r="D1694" s="1" t="s">
        <v>416</v>
      </c>
      <c r="E1694" s="1" t="s">
        <v>298</v>
      </c>
      <c r="F1694" s="1" t="s">
        <v>198</v>
      </c>
      <c r="G1694" s="1" t="s">
        <v>193</v>
      </c>
      <c r="I1694" s="1" t="s">
        <v>427</v>
      </c>
      <c r="J1694" s="1" t="s">
        <v>20</v>
      </c>
      <c r="K1694" s="1">
        <v>5</v>
      </c>
      <c r="L1694" s="1">
        <v>100</v>
      </c>
    </row>
    <row r="1695" spans="1:12" ht="13">
      <c r="A1695" s="1" t="s">
        <v>237</v>
      </c>
      <c r="B1695" s="1" t="b">
        <v>0</v>
      </c>
      <c r="C1695" s="1" t="s">
        <v>400</v>
      </c>
      <c r="D1695" s="1" t="s">
        <v>416</v>
      </c>
      <c r="E1695" s="1" t="s">
        <v>298</v>
      </c>
      <c r="F1695" s="1" t="s">
        <v>198</v>
      </c>
      <c r="G1695" s="1" t="s">
        <v>193</v>
      </c>
      <c r="I1695" s="1" t="s">
        <v>427</v>
      </c>
      <c r="J1695" s="1" t="s">
        <v>20</v>
      </c>
      <c r="K1695" s="1">
        <v>5</v>
      </c>
      <c r="L1695" s="1">
        <v>100</v>
      </c>
    </row>
    <row r="1696" spans="1:12" ht="13">
      <c r="A1696" s="1" t="s">
        <v>238</v>
      </c>
      <c r="B1696" s="1" t="b">
        <v>0</v>
      </c>
      <c r="C1696" s="1" t="s">
        <v>400</v>
      </c>
      <c r="D1696" s="1" t="s">
        <v>416</v>
      </c>
      <c r="E1696" s="1" t="s">
        <v>298</v>
      </c>
      <c r="F1696" s="1" t="s">
        <v>198</v>
      </c>
      <c r="G1696" s="1" t="s">
        <v>193</v>
      </c>
      <c r="I1696" s="1" t="s">
        <v>427</v>
      </c>
      <c r="J1696" s="1" t="s">
        <v>20</v>
      </c>
      <c r="K1696" s="1">
        <v>5</v>
      </c>
      <c r="L1696" s="1">
        <v>100</v>
      </c>
    </row>
    <row r="1697" spans="1:12" ht="13">
      <c r="A1697" s="1" t="s">
        <v>239</v>
      </c>
      <c r="B1697" s="1" t="b">
        <v>0</v>
      </c>
      <c r="C1697" s="1" t="s">
        <v>401</v>
      </c>
      <c r="D1697" s="1" t="s">
        <v>416</v>
      </c>
      <c r="E1697" s="1" t="s">
        <v>298</v>
      </c>
      <c r="F1697" s="1" t="s">
        <v>198</v>
      </c>
      <c r="G1697" s="1">
        <v>35.639175110380798</v>
      </c>
      <c r="H1697" s="1">
        <v>1.5755857042089401</v>
      </c>
      <c r="I1697" s="1" t="s">
        <v>427</v>
      </c>
      <c r="J1697" s="1" t="s">
        <v>20</v>
      </c>
      <c r="K1697" s="1">
        <v>5</v>
      </c>
      <c r="L1697" s="1">
        <v>100</v>
      </c>
    </row>
    <row r="1698" spans="1:12" ht="13">
      <c r="A1698" s="1" t="s">
        <v>240</v>
      </c>
      <c r="B1698" s="1" t="b">
        <v>0</v>
      </c>
      <c r="C1698" s="1" t="s">
        <v>401</v>
      </c>
      <c r="D1698" s="1" t="s">
        <v>416</v>
      </c>
      <c r="E1698" s="1" t="s">
        <v>298</v>
      </c>
      <c r="F1698" s="1" t="s">
        <v>198</v>
      </c>
      <c r="G1698" s="1">
        <v>35.332798730782102</v>
      </c>
      <c r="H1698" s="1">
        <v>1.9353145977202</v>
      </c>
      <c r="I1698" s="1" t="s">
        <v>427</v>
      </c>
      <c r="J1698" s="1" t="s">
        <v>20</v>
      </c>
      <c r="K1698" s="1">
        <v>5</v>
      </c>
      <c r="L1698" s="1">
        <v>100</v>
      </c>
    </row>
    <row r="1699" spans="1:12" ht="13">
      <c r="A1699" s="1" t="s">
        <v>241</v>
      </c>
      <c r="B1699" s="1" t="b">
        <v>0</v>
      </c>
      <c r="C1699" s="1" t="s">
        <v>401</v>
      </c>
      <c r="D1699" s="1" t="s">
        <v>416</v>
      </c>
      <c r="E1699" s="1" t="s">
        <v>298</v>
      </c>
      <c r="F1699" s="1" t="s">
        <v>198</v>
      </c>
      <c r="G1699" s="1">
        <v>35.140184670885603</v>
      </c>
      <c r="H1699" s="1">
        <v>2.2024146653293601</v>
      </c>
      <c r="I1699" s="1" t="s">
        <v>427</v>
      </c>
      <c r="J1699" s="1" t="s">
        <v>20</v>
      </c>
      <c r="K1699" s="1">
        <v>5</v>
      </c>
      <c r="L1699" s="1">
        <v>100</v>
      </c>
    </row>
    <row r="1700" spans="1:12" ht="13">
      <c r="A1700" s="1" t="s">
        <v>242</v>
      </c>
      <c r="B1700" s="1" t="b">
        <v>0</v>
      </c>
      <c r="C1700" s="1" t="s">
        <v>402</v>
      </c>
      <c r="D1700" s="1" t="s">
        <v>416</v>
      </c>
      <c r="E1700" s="1" t="s">
        <v>298</v>
      </c>
      <c r="F1700" s="1" t="s">
        <v>198</v>
      </c>
      <c r="G1700" s="1">
        <v>30.864319509957099</v>
      </c>
      <c r="H1700" s="1">
        <v>38.844122415037397</v>
      </c>
      <c r="I1700" s="1" t="s">
        <v>427</v>
      </c>
      <c r="J1700" s="1" t="s">
        <v>20</v>
      </c>
      <c r="K1700" s="1">
        <v>5</v>
      </c>
      <c r="L1700" s="1">
        <v>100</v>
      </c>
    </row>
    <row r="1701" spans="1:12" ht="13">
      <c r="A1701" s="1" t="s">
        <v>243</v>
      </c>
      <c r="B1701" s="1" t="b">
        <v>0</v>
      </c>
      <c r="C1701" s="1" t="s">
        <v>402</v>
      </c>
      <c r="D1701" s="1" t="s">
        <v>416</v>
      </c>
      <c r="E1701" s="1" t="s">
        <v>298</v>
      </c>
      <c r="F1701" s="1" t="s">
        <v>198</v>
      </c>
      <c r="G1701" s="1">
        <v>31.207579626534301</v>
      </c>
      <c r="H1701" s="1">
        <v>30.850631945006299</v>
      </c>
      <c r="I1701" s="1" t="s">
        <v>427</v>
      </c>
      <c r="J1701" s="1" t="s">
        <v>20</v>
      </c>
      <c r="K1701" s="1">
        <v>5</v>
      </c>
      <c r="L1701" s="1">
        <v>100</v>
      </c>
    </row>
    <row r="1702" spans="1:12" ht="13">
      <c r="A1702" s="1" t="s">
        <v>244</v>
      </c>
      <c r="B1702" s="1" t="b">
        <v>0</v>
      </c>
      <c r="C1702" s="1" t="s">
        <v>402</v>
      </c>
      <c r="D1702" s="1" t="s">
        <v>416</v>
      </c>
      <c r="E1702" s="1" t="s">
        <v>298</v>
      </c>
      <c r="F1702" s="1" t="s">
        <v>198</v>
      </c>
      <c r="G1702" s="1">
        <v>31.390049219742099</v>
      </c>
      <c r="H1702" s="1">
        <v>27.294408438676601</v>
      </c>
      <c r="I1702" s="1" t="s">
        <v>427</v>
      </c>
      <c r="J1702" s="1" t="s">
        <v>20</v>
      </c>
      <c r="K1702" s="1">
        <v>5</v>
      </c>
      <c r="L1702" s="1">
        <v>100</v>
      </c>
    </row>
    <row r="1703" spans="1:12" ht="13">
      <c r="A1703" s="1" t="s">
        <v>245</v>
      </c>
      <c r="B1703" s="1" t="b">
        <v>0</v>
      </c>
      <c r="C1703" s="11">
        <v>1000</v>
      </c>
      <c r="D1703" s="1" t="s">
        <v>416</v>
      </c>
      <c r="E1703" s="1" t="s">
        <v>298</v>
      </c>
      <c r="F1703" s="1" t="s">
        <v>209</v>
      </c>
      <c r="G1703" s="1">
        <v>26.111524157249999</v>
      </c>
      <c r="H1703" s="1">
        <v>1000</v>
      </c>
      <c r="I1703" s="1" t="s">
        <v>427</v>
      </c>
      <c r="J1703" s="1"/>
      <c r="K1703" s="1">
        <v>5</v>
      </c>
      <c r="L1703" s="1">
        <v>100</v>
      </c>
    </row>
    <row r="1704" spans="1:12" ht="13">
      <c r="A1704" s="1" t="s">
        <v>246</v>
      </c>
      <c r="B1704" s="1" t="b">
        <v>0</v>
      </c>
      <c r="C1704" s="11">
        <v>1000</v>
      </c>
      <c r="D1704" s="1" t="s">
        <v>416</v>
      </c>
      <c r="E1704" s="1" t="s">
        <v>298</v>
      </c>
      <c r="F1704" s="1" t="s">
        <v>209</v>
      </c>
      <c r="G1704" s="1">
        <v>26.183349755005199</v>
      </c>
      <c r="H1704" s="1">
        <v>1000</v>
      </c>
      <c r="I1704" s="1" t="s">
        <v>427</v>
      </c>
      <c r="J1704" s="1"/>
      <c r="K1704" s="1">
        <v>5</v>
      </c>
      <c r="L1704" s="1">
        <v>100</v>
      </c>
    </row>
    <row r="1705" spans="1:12" ht="13">
      <c r="A1705" s="1" t="s">
        <v>247</v>
      </c>
      <c r="B1705" s="1" t="b">
        <v>0</v>
      </c>
      <c r="C1705" s="11">
        <v>1000</v>
      </c>
      <c r="D1705" s="1" t="s">
        <v>416</v>
      </c>
      <c r="E1705" s="1" t="s">
        <v>298</v>
      </c>
      <c r="F1705" s="1" t="s">
        <v>209</v>
      </c>
      <c r="G1705" s="1">
        <v>26.346500876701</v>
      </c>
      <c r="H1705" s="1">
        <v>1000</v>
      </c>
      <c r="I1705" s="1" t="s">
        <v>427</v>
      </c>
      <c r="J1705" s="1"/>
      <c r="K1705" s="1">
        <v>5</v>
      </c>
      <c r="L1705" s="1">
        <v>100</v>
      </c>
    </row>
    <row r="1706" spans="1:12" ht="13">
      <c r="A1706" s="1" t="s">
        <v>248</v>
      </c>
      <c r="B1706" s="1" t="b">
        <v>0</v>
      </c>
      <c r="C1706" s="1" t="s">
        <v>403</v>
      </c>
      <c r="D1706" s="1" t="s">
        <v>416</v>
      </c>
      <c r="E1706" s="1" t="s">
        <v>298</v>
      </c>
      <c r="F1706" s="1" t="s">
        <v>198</v>
      </c>
      <c r="G1706" s="1">
        <v>34.068827020784603</v>
      </c>
      <c r="H1706" s="1">
        <v>4.5206692559113302</v>
      </c>
      <c r="I1706" s="1" t="s">
        <v>427</v>
      </c>
      <c r="J1706" s="1" t="s">
        <v>20</v>
      </c>
      <c r="K1706" s="1">
        <v>5</v>
      </c>
      <c r="L1706" s="1">
        <v>100</v>
      </c>
    </row>
    <row r="1707" spans="1:12" ht="13">
      <c r="A1707" s="1" t="s">
        <v>249</v>
      </c>
      <c r="B1707" s="1" t="b">
        <v>0</v>
      </c>
      <c r="C1707" s="1" t="s">
        <v>403</v>
      </c>
      <c r="D1707" s="1" t="s">
        <v>416</v>
      </c>
      <c r="E1707" s="1" t="s">
        <v>298</v>
      </c>
      <c r="F1707" s="1" t="s">
        <v>198</v>
      </c>
      <c r="G1707" s="1">
        <v>34.167815721351801</v>
      </c>
      <c r="H1707" s="1">
        <v>4.2300671433888004</v>
      </c>
      <c r="I1707" s="1" t="s">
        <v>427</v>
      </c>
      <c r="J1707" s="1" t="s">
        <v>20</v>
      </c>
      <c r="K1707" s="1">
        <v>5</v>
      </c>
      <c r="L1707" s="1">
        <v>100</v>
      </c>
    </row>
    <row r="1708" spans="1:12" ht="13">
      <c r="A1708" s="1" t="s">
        <v>250</v>
      </c>
      <c r="B1708" s="1" t="b">
        <v>0</v>
      </c>
      <c r="C1708" s="1" t="s">
        <v>403</v>
      </c>
      <c r="D1708" s="1" t="s">
        <v>416</v>
      </c>
      <c r="E1708" s="1" t="s">
        <v>298</v>
      </c>
      <c r="F1708" s="1" t="s">
        <v>198</v>
      </c>
      <c r="G1708" s="1">
        <v>33.417560400185003</v>
      </c>
      <c r="H1708" s="1">
        <v>6.9992049400185801</v>
      </c>
      <c r="I1708" s="1" t="s">
        <v>427</v>
      </c>
      <c r="J1708" s="1" t="s">
        <v>20</v>
      </c>
      <c r="K1708" s="1">
        <v>5</v>
      </c>
      <c r="L1708" s="1">
        <v>100</v>
      </c>
    </row>
    <row r="1709" spans="1:12" ht="13">
      <c r="A1709" s="1" t="s">
        <v>251</v>
      </c>
      <c r="B1709" s="1" t="b">
        <v>0</v>
      </c>
      <c r="C1709" s="1" t="s">
        <v>404</v>
      </c>
      <c r="D1709" s="1" t="s">
        <v>416</v>
      </c>
      <c r="E1709" s="1" t="s">
        <v>298</v>
      </c>
      <c r="F1709" s="1" t="s">
        <v>198</v>
      </c>
      <c r="G1709" s="1">
        <v>38.051042452189698</v>
      </c>
      <c r="H1709" s="1">
        <v>0.31215924249555599</v>
      </c>
      <c r="I1709" s="1" t="s">
        <v>427</v>
      </c>
      <c r="J1709" s="1" t="s">
        <v>20</v>
      </c>
      <c r="K1709" s="1">
        <v>5</v>
      </c>
      <c r="L1709" s="1">
        <v>100</v>
      </c>
    </row>
    <row r="1710" spans="1:12" ht="13">
      <c r="A1710" s="1" t="s">
        <v>252</v>
      </c>
      <c r="B1710" s="1" t="b">
        <v>0</v>
      </c>
      <c r="C1710" s="1" t="s">
        <v>404</v>
      </c>
      <c r="D1710" s="1" t="s">
        <v>416</v>
      </c>
      <c r="E1710" s="1" t="s">
        <v>298</v>
      </c>
      <c r="F1710" s="1" t="s">
        <v>198</v>
      </c>
      <c r="G1710" s="1" t="s">
        <v>193</v>
      </c>
      <c r="I1710" s="1" t="s">
        <v>427</v>
      </c>
      <c r="J1710" s="1" t="s">
        <v>20</v>
      </c>
      <c r="K1710" s="1">
        <v>5</v>
      </c>
      <c r="L1710" s="1">
        <v>100</v>
      </c>
    </row>
    <row r="1711" spans="1:12" ht="13">
      <c r="A1711" s="1" t="s">
        <v>253</v>
      </c>
      <c r="B1711" s="1" t="b">
        <v>0</v>
      </c>
      <c r="C1711" s="1" t="s">
        <v>404</v>
      </c>
      <c r="D1711" s="1" t="s">
        <v>416</v>
      </c>
      <c r="E1711" s="1" t="s">
        <v>298</v>
      </c>
      <c r="F1711" s="1" t="s">
        <v>198</v>
      </c>
      <c r="G1711" s="1" t="s">
        <v>193</v>
      </c>
      <c r="I1711" s="1" t="s">
        <v>427</v>
      </c>
      <c r="J1711" s="1" t="s">
        <v>20</v>
      </c>
      <c r="K1711" s="1">
        <v>5</v>
      </c>
      <c r="L1711" s="1">
        <v>100</v>
      </c>
    </row>
    <row r="1712" spans="1:12" ht="13">
      <c r="A1712" s="1" t="s">
        <v>254</v>
      </c>
      <c r="B1712" s="1" t="b">
        <v>0</v>
      </c>
      <c r="C1712" s="1" t="s">
        <v>405</v>
      </c>
      <c r="D1712" s="1" t="s">
        <v>416</v>
      </c>
      <c r="E1712" s="1" t="s">
        <v>298</v>
      </c>
      <c r="F1712" s="1" t="s">
        <v>198</v>
      </c>
      <c r="G1712" s="1" t="s">
        <v>193</v>
      </c>
      <c r="I1712" s="1" t="s">
        <v>427</v>
      </c>
      <c r="J1712" s="1" t="s">
        <v>20</v>
      </c>
      <c r="K1712" s="1">
        <v>5</v>
      </c>
      <c r="L1712" s="1">
        <v>100</v>
      </c>
    </row>
    <row r="1713" spans="1:12" ht="13">
      <c r="A1713" s="1" t="s">
        <v>255</v>
      </c>
      <c r="B1713" s="1" t="b">
        <v>0</v>
      </c>
      <c r="C1713" s="1" t="s">
        <v>405</v>
      </c>
      <c r="D1713" s="1" t="s">
        <v>416</v>
      </c>
      <c r="E1713" s="1" t="s">
        <v>298</v>
      </c>
      <c r="F1713" s="1" t="s">
        <v>198</v>
      </c>
      <c r="G1713" s="1" t="s">
        <v>193</v>
      </c>
      <c r="I1713" s="1" t="s">
        <v>427</v>
      </c>
      <c r="J1713" s="1" t="s">
        <v>20</v>
      </c>
      <c r="K1713" s="1">
        <v>5</v>
      </c>
      <c r="L1713" s="1">
        <v>100</v>
      </c>
    </row>
    <row r="1714" spans="1:12" ht="13">
      <c r="A1714" s="1" t="s">
        <v>256</v>
      </c>
      <c r="B1714" s="1" t="b">
        <v>0</v>
      </c>
      <c r="C1714" s="1" t="s">
        <v>405</v>
      </c>
      <c r="D1714" s="1" t="s">
        <v>416</v>
      </c>
      <c r="E1714" s="1" t="s">
        <v>298</v>
      </c>
      <c r="F1714" s="1" t="s">
        <v>198</v>
      </c>
      <c r="G1714" s="1" t="s">
        <v>193</v>
      </c>
      <c r="I1714" s="1" t="s">
        <v>427</v>
      </c>
      <c r="J1714" s="1" t="s">
        <v>20</v>
      </c>
      <c r="K1714" s="1">
        <v>5</v>
      </c>
      <c r="L1714" s="1">
        <v>100</v>
      </c>
    </row>
    <row r="1715" spans="1:12" ht="13">
      <c r="A1715" s="1" t="s">
        <v>257</v>
      </c>
      <c r="B1715" s="1" t="b">
        <v>0</v>
      </c>
      <c r="C1715" s="11">
        <v>10000</v>
      </c>
      <c r="D1715" s="1" t="s">
        <v>416</v>
      </c>
      <c r="E1715" s="1" t="s">
        <v>298</v>
      </c>
      <c r="F1715" s="1" t="s">
        <v>209</v>
      </c>
      <c r="G1715" s="1">
        <v>22.7012516694871</v>
      </c>
      <c r="H1715" s="1">
        <v>10000</v>
      </c>
      <c r="I1715" s="1" t="s">
        <v>427</v>
      </c>
      <c r="J1715" s="1"/>
      <c r="K1715" s="1">
        <v>5</v>
      </c>
      <c r="L1715" s="1">
        <v>100</v>
      </c>
    </row>
    <row r="1716" spans="1:12" ht="13">
      <c r="A1716" s="1" t="s">
        <v>258</v>
      </c>
      <c r="B1716" s="1" t="b">
        <v>0</v>
      </c>
      <c r="C1716" s="11">
        <v>10000</v>
      </c>
      <c r="D1716" s="1" t="s">
        <v>416</v>
      </c>
      <c r="E1716" s="1" t="s">
        <v>298</v>
      </c>
      <c r="F1716" s="1" t="s">
        <v>209</v>
      </c>
      <c r="G1716" s="1">
        <v>22.609543657589601</v>
      </c>
      <c r="H1716" s="1">
        <v>10000</v>
      </c>
      <c r="I1716" s="1" t="s">
        <v>427</v>
      </c>
      <c r="J1716" s="1"/>
      <c r="K1716" s="1">
        <v>5</v>
      </c>
      <c r="L1716" s="1">
        <v>100</v>
      </c>
    </row>
    <row r="1717" spans="1:12" ht="13">
      <c r="A1717" s="1" t="s">
        <v>259</v>
      </c>
      <c r="B1717" s="1" t="b">
        <v>0</v>
      </c>
      <c r="C1717" s="11">
        <v>10000</v>
      </c>
      <c r="D1717" s="1" t="s">
        <v>416</v>
      </c>
      <c r="E1717" s="1" t="s">
        <v>298</v>
      </c>
      <c r="F1717" s="1" t="s">
        <v>209</v>
      </c>
      <c r="G1717" s="1">
        <v>22.559062554545601</v>
      </c>
      <c r="H1717" s="1">
        <v>10000</v>
      </c>
      <c r="I1717" s="1" t="s">
        <v>427</v>
      </c>
      <c r="J1717" s="1"/>
      <c r="K1717" s="1">
        <v>5</v>
      </c>
      <c r="L1717" s="1">
        <v>100</v>
      </c>
    </row>
    <row r="1718" spans="1:12" ht="13">
      <c r="A1718" s="1" t="s">
        <v>260</v>
      </c>
      <c r="B1718" s="1" t="b">
        <v>0</v>
      </c>
      <c r="C1718" s="1" t="s">
        <v>406</v>
      </c>
      <c r="D1718" s="1" t="s">
        <v>416</v>
      </c>
      <c r="E1718" s="1" t="s">
        <v>298</v>
      </c>
      <c r="F1718" s="1" t="s">
        <v>198</v>
      </c>
      <c r="G1718" s="1" t="s">
        <v>193</v>
      </c>
      <c r="I1718" s="1" t="s">
        <v>427</v>
      </c>
      <c r="J1718" s="1" t="s">
        <v>20</v>
      </c>
      <c r="K1718" s="1">
        <v>5</v>
      </c>
      <c r="L1718" s="1">
        <v>100</v>
      </c>
    </row>
    <row r="1719" spans="1:12" ht="13">
      <c r="A1719" s="1" t="s">
        <v>261</v>
      </c>
      <c r="B1719" s="1" t="b">
        <v>0</v>
      </c>
      <c r="C1719" s="1" t="s">
        <v>406</v>
      </c>
      <c r="D1719" s="1" t="s">
        <v>416</v>
      </c>
      <c r="E1719" s="1" t="s">
        <v>298</v>
      </c>
      <c r="F1719" s="1" t="s">
        <v>198</v>
      </c>
      <c r="G1719" s="1" t="s">
        <v>193</v>
      </c>
      <c r="I1719" s="1" t="s">
        <v>427</v>
      </c>
      <c r="J1719" s="1" t="s">
        <v>20</v>
      </c>
      <c r="K1719" s="1">
        <v>5</v>
      </c>
      <c r="L1719" s="1">
        <v>100</v>
      </c>
    </row>
    <row r="1720" spans="1:12" ht="13">
      <c r="A1720" s="1" t="s">
        <v>262</v>
      </c>
      <c r="B1720" s="1" t="b">
        <v>0</v>
      </c>
      <c r="C1720" s="1" t="s">
        <v>406</v>
      </c>
      <c r="D1720" s="1" t="s">
        <v>416</v>
      </c>
      <c r="E1720" s="1" t="s">
        <v>298</v>
      </c>
      <c r="F1720" s="1" t="s">
        <v>198</v>
      </c>
      <c r="G1720" s="1" t="s">
        <v>193</v>
      </c>
      <c r="I1720" s="1" t="s">
        <v>427</v>
      </c>
      <c r="J1720" s="1" t="s">
        <v>20</v>
      </c>
      <c r="K1720" s="1">
        <v>5</v>
      </c>
      <c r="L1720" s="1">
        <v>100</v>
      </c>
    </row>
    <row r="1721" spans="1:12" ht="13">
      <c r="A1721" s="1" t="s">
        <v>263</v>
      </c>
      <c r="B1721" s="1" t="b">
        <v>0</v>
      </c>
      <c r="C1721" s="1" t="s">
        <v>407</v>
      </c>
      <c r="D1721" s="1" t="s">
        <v>416</v>
      </c>
      <c r="E1721" s="1" t="s">
        <v>298</v>
      </c>
      <c r="F1721" s="1" t="s">
        <v>198</v>
      </c>
      <c r="G1721" s="1" t="s">
        <v>193</v>
      </c>
      <c r="I1721" s="1" t="s">
        <v>427</v>
      </c>
      <c r="J1721" s="1" t="s">
        <v>20</v>
      </c>
      <c r="K1721" s="1">
        <v>5</v>
      </c>
      <c r="L1721" s="1">
        <v>100</v>
      </c>
    </row>
    <row r="1722" spans="1:12" ht="13">
      <c r="A1722" s="1" t="s">
        <v>264</v>
      </c>
      <c r="B1722" s="1" t="b">
        <v>0</v>
      </c>
      <c r="C1722" s="1" t="s">
        <v>407</v>
      </c>
      <c r="D1722" s="1" t="s">
        <v>416</v>
      </c>
      <c r="E1722" s="1" t="s">
        <v>298</v>
      </c>
      <c r="F1722" s="1" t="s">
        <v>198</v>
      </c>
      <c r="G1722" s="1" t="s">
        <v>193</v>
      </c>
      <c r="I1722" s="1" t="s">
        <v>427</v>
      </c>
      <c r="J1722" s="1" t="s">
        <v>20</v>
      </c>
      <c r="K1722" s="1">
        <v>5</v>
      </c>
      <c r="L1722" s="1">
        <v>100</v>
      </c>
    </row>
    <row r="1723" spans="1:12" ht="13">
      <c r="A1723" s="1" t="s">
        <v>265</v>
      </c>
      <c r="B1723" s="1" t="b">
        <v>0</v>
      </c>
      <c r="C1723" s="1" t="s">
        <v>407</v>
      </c>
      <c r="D1723" s="1" t="s">
        <v>416</v>
      </c>
      <c r="E1723" s="1" t="s">
        <v>298</v>
      </c>
      <c r="F1723" s="1" t="s">
        <v>198</v>
      </c>
      <c r="G1723" s="1" t="s">
        <v>193</v>
      </c>
      <c r="I1723" s="1" t="s">
        <v>427</v>
      </c>
      <c r="J1723" s="1" t="s">
        <v>20</v>
      </c>
      <c r="K1723" s="1">
        <v>5</v>
      </c>
      <c r="L1723" s="1">
        <v>100</v>
      </c>
    </row>
    <row r="1724" spans="1:12" ht="13">
      <c r="A1724" s="1" t="s">
        <v>266</v>
      </c>
      <c r="B1724" s="1" t="b">
        <v>0</v>
      </c>
      <c r="C1724" s="1" t="s">
        <v>408</v>
      </c>
      <c r="D1724" s="1" t="s">
        <v>416</v>
      </c>
      <c r="E1724" s="1" t="s">
        <v>298</v>
      </c>
      <c r="F1724" s="1" t="s">
        <v>198</v>
      </c>
      <c r="G1724" s="1">
        <v>35.7378859668611</v>
      </c>
      <c r="H1724" s="1">
        <v>1.4745773232605</v>
      </c>
      <c r="I1724" s="1" t="s">
        <v>427</v>
      </c>
      <c r="J1724" s="1" t="s">
        <v>20</v>
      </c>
      <c r="K1724" s="1">
        <v>5</v>
      </c>
      <c r="L1724" s="1">
        <v>100</v>
      </c>
    </row>
    <row r="1725" spans="1:12" ht="13">
      <c r="A1725" s="1" t="s">
        <v>267</v>
      </c>
      <c r="B1725" s="1" t="b">
        <v>0</v>
      </c>
      <c r="C1725" s="1" t="s">
        <v>408</v>
      </c>
      <c r="D1725" s="1" t="s">
        <v>416</v>
      </c>
      <c r="E1725" s="1" t="s">
        <v>298</v>
      </c>
      <c r="F1725" s="1" t="s">
        <v>198</v>
      </c>
      <c r="G1725" s="1">
        <v>35.780230320274498</v>
      </c>
      <c r="H1725" s="1">
        <v>1.4332569541259801</v>
      </c>
      <c r="I1725" s="1" t="s">
        <v>427</v>
      </c>
      <c r="J1725" s="1" t="s">
        <v>20</v>
      </c>
      <c r="K1725" s="1">
        <v>5</v>
      </c>
      <c r="L1725" s="1">
        <v>100</v>
      </c>
    </row>
    <row r="1726" spans="1:12" ht="13">
      <c r="A1726" s="1" t="s">
        <v>268</v>
      </c>
      <c r="B1726" s="1" t="b">
        <v>0</v>
      </c>
      <c r="C1726" s="1" t="s">
        <v>408</v>
      </c>
      <c r="D1726" s="1" t="s">
        <v>416</v>
      </c>
      <c r="E1726" s="1" t="s">
        <v>298</v>
      </c>
      <c r="F1726" s="1" t="s">
        <v>198</v>
      </c>
      <c r="G1726" s="1">
        <v>35.863101099446503</v>
      </c>
      <c r="H1726" s="1">
        <v>1.3557106322774699</v>
      </c>
      <c r="I1726" s="1" t="s">
        <v>427</v>
      </c>
      <c r="J1726" s="1" t="s">
        <v>20</v>
      </c>
      <c r="K1726" s="1">
        <v>5</v>
      </c>
      <c r="L1726" s="1">
        <v>100</v>
      </c>
    </row>
    <row r="1727" spans="1:12" ht="13">
      <c r="A1727" s="1" t="s">
        <v>269</v>
      </c>
      <c r="B1727" s="1" t="b">
        <v>0</v>
      </c>
      <c r="C1727" s="11">
        <v>100000</v>
      </c>
      <c r="D1727" s="1" t="s">
        <v>416</v>
      </c>
      <c r="E1727" s="1" t="s">
        <v>298</v>
      </c>
      <c r="F1727" s="1" t="s">
        <v>209</v>
      </c>
      <c r="G1727" s="1">
        <v>18.893419024749299</v>
      </c>
      <c r="H1727" s="1">
        <v>100000</v>
      </c>
      <c r="I1727" s="1" t="s">
        <v>427</v>
      </c>
      <c r="J1727" s="1"/>
      <c r="K1727" s="1">
        <v>5</v>
      </c>
      <c r="L1727" s="1">
        <v>100</v>
      </c>
    </row>
    <row r="1728" spans="1:12" ht="13">
      <c r="A1728" s="1" t="s">
        <v>270</v>
      </c>
      <c r="B1728" s="1" t="b">
        <v>0</v>
      </c>
      <c r="C1728" s="11">
        <v>100000</v>
      </c>
      <c r="D1728" s="1" t="s">
        <v>416</v>
      </c>
      <c r="E1728" s="1" t="s">
        <v>298</v>
      </c>
      <c r="F1728" s="1" t="s">
        <v>209</v>
      </c>
      <c r="G1728" s="1">
        <v>19.132296408514001</v>
      </c>
      <c r="H1728" s="1">
        <v>100000</v>
      </c>
      <c r="I1728" s="1" t="s">
        <v>427</v>
      </c>
      <c r="J1728" s="1"/>
      <c r="K1728" s="1">
        <v>5</v>
      </c>
      <c r="L1728" s="1">
        <v>100</v>
      </c>
    </row>
    <row r="1729" spans="1:12" ht="13">
      <c r="A1729" s="1" t="s">
        <v>271</v>
      </c>
      <c r="B1729" s="1" t="b">
        <v>0</v>
      </c>
      <c r="C1729" s="11">
        <v>100000</v>
      </c>
      <c r="D1729" s="1" t="s">
        <v>416</v>
      </c>
      <c r="E1729" s="1" t="s">
        <v>298</v>
      </c>
      <c r="F1729" s="1" t="s">
        <v>209</v>
      </c>
      <c r="G1729" s="1">
        <v>19.110417180511401</v>
      </c>
      <c r="H1729" s="1">
        <v>100000</v>
      </c>
      <c r="I1729" s="1" t="s">
        <v>427</v>
      </c>
      <c r="J1729" s="1"/>
      <c r="K1729" s="1">
        <v>5</v>
      </c>
      <c r="L1729" s="1">
        <v>100</v>
      </c>
    </row>
    <row r="1730" spans="1:12" ht="13">
      <c r="A1730" s="1" t="s">
        <v>272</v>
      </c>
      <c r="B1730" s="1" t="b">
        <v>0</v>
      </c>
      <c r="C1730" s="1" t="s">
        <v>409</v>
      </c>
      <c r="D1730" s="1" t="s">
        <v>416</v>
      </c>
      <c r="E1730" s="1" t="s">
        <v>298</v>
      </c>
      <c r="F1730" s="1" t="s">
        <v>198</v>
      </c>
      <c r="G1730" s="1" t="s">
        <v>193</v>
      </c>
      <c r="I1730" s="1" t="s">
        <v>427</v>
      </c>
      <c r="J1730" s="1" t="s">
        <v>20</v>
      </c>
      <c r="K1730" s="1">
        <v>5</v>
      </c>
      <c r="L1730" s="1">
        <v>100</v>
      </c>
    </row>
    <row r="1731" spans="1:12" ht="13">
      <c r="A1731" s="1" t="s">
        <v>273</v>
      </c>
      <c r="B1731" s="1" t="b">
        <v>0</v>
      </c>
      <c r="C1731" s="1" t="s">
        <v>409</v>
      </c>
      <c r="D1731" s="1" t="s">
        <v>416</v>
      </c>
      <c r="E1731" s="1" t="s">
        <v>298</v>
      </c>
      <c r="F1731" s="1" t="s">
        <v>198</v>
      </c>
      <c r="G1731" s="1" t="s">
        <v>193</v>
      </c>
      <c r="I1731" s="1" t="s">
        <v>427</v>
      </c>
      <c r="J1731" s="1" t="s">
        <v>20</v>
      </c>
      <c r="K1731" s="1">
        <v>5</v>
      </c>
      <c r="L1731" s="1">
        <v>100</v>
      </c>
    </row>
    <row r="1732" spans="1:12" ht="13">
      <c r="A1732" s="1" t="s">
        <v>274</v>
      </c>
      <c r="B1732" s="1" t="b">
        <v>0</v>
      </c>
      <c r="C1732" s="1" t="s">
        <v>409</v>
      </c>
      <c r="D1732" s="1" t="s">
        <v>416</v>
      </c>
      <c r="E1732" s="1" t="s">
        <v>298</v>
      </c>
      <c r="F1732" s="1" t="s">
        <v>198</v>
      </c>
      <c r="G1732" s="1" t="s">
        <v>193</v>
      </c>
      <c r="I1732" s="1" t="s">
        <v>427</v>
      </c>
      <c r="J1732" s="1" t="s">
        <v>20</v>
      </c>
      <c r="K1732" s="1">
        <v>5</v>
      </c>
      <c r="L1732" s="1">
        <v>100</v>
      </c>
    </row>
    <row r="1733" spans="1:12" ht="13">
      <c r="A1733" s="1" t="s">
        <v>275</v>
      </c>
      <c r="B1733" s="1" t="b">
        <v>0</v>
      </c>
      <c r="C1733" s="1" t="s">
        <v>410</v>
      </c>
      <c r="D1733" s="1" t="s">
        <v>416</v>
      </c>
      <c r="E1733" s="1" t="s">
        <v>298</v>
      </c>
      <c r="F1733" s="1" t="s">
        <v>198</v>
      </c>
      <c r="G1733" s="1">
        <v>36.052885394279002</v>
      </c>
      <c r="H1733" s="1">
        <v>1.19356030945009</v>
      </c>
      <c r="I1733" s="1" t="s">
        <v>427</v>
      </c>
      <c r="J1733" s="1" t="s">
        <v>20</v>
      </c>
      <c r="K1733" s="1">
        <v>5</v>
      </c>
      <c r="L1733" s="1">
        <v>100</v>
      </c>
    </row>
    <row r="1734" spans="1:12" ht="13">
      <c r="A1734" s="1" t="s">
        <v>277</v>
      </c>
      <c r="B1734" s="1" t="b">
        <v>0</v>
      </c>
      <c r="C1734" s="1" t="s">
        <v>410</v>
      </c>
      <c r="D1734" s="1" t="s">
        <v>416</v>
      </c>
      <c r="E1734" s="1" t="s">
        <v>298</v>
      </c>
      <c r="F1734" s="1" t="s">
        <v>198</v>
      </c>
      <c r="G1734" s="1">
        <v>36.002421539005098</v>
      </c>
      <c r="H1734" s="1">
        <v>1.23468086707636</v>
      </c>
      <c r="I1734" s="1" t="s">
        <v>427</v>
      </c>
      <c r="J1734" s="1" t="s">
        <v>20</v>
      </c>
      <c r="K1734" s="1">
        <v>5</v>
      </c>
      <c r="L1734" s="1">
        <v>100</v>
      </c>
    </row>
    <row r="1735" spans="1:12" ht="13">
      <c r="A1735" s="1" t="s">
        <v>278</v>
      </c>
      <c r="B1735" s="1" t="b">
        <v>0</v>
      </c>
      <c r="C1735" s="1" t="s">
        <v>410</v>
      </c>
      <c r="D1735" s="1" t="s">
        <v>416</v>
      </c>
      <c r="E1735" s="1" t="s">
        <v>298</v>
      </c>
      <c r="F1735" s="1" t="s">
        <v>198</v>
      </c>
      <c r="G1735" s="1">
        <v>37.7103875690702</v>
      </c>
      <c r="H1735" s="1">
        <v>0.392353937294741</v>
      </c>
      <c r="I1735" s="1" t="s">
        <v>427</v>
      </c>
      <c r="J1735" s="1" t="s">
        <v>20</v>
      </c>
      <c r="K1735" s="1">
        <v>5</v>
      </c>
      <c r="L1735" s="1">
        <v>100</v>
      </c>
    </row>
    <row r="1736" spans="1:12" ht="13">
      <c r="A1736" s="1" t="s">
        <v>279</v>
      </c>
      <c r="B1736" s="1" t="b">
        <v>0</v>
      </c>
      <c r="C1736" s="1" t="s">
        <v>384</v>
      </c>
      <c r="D1736" s="1" t="s">
        <v>416</v>
      </c>
      <c r="E1736" s="1" t="s">
        <v>298</v>
      </c>
      <c r="F1736" s="1" t="s">
        <v>198</v>
      </c>
      <c r="G1736" s="1" t="s">
        <v>193</v>
      </c>
      <c r="I1736" s="1" t="s">
        <v>427</v>
      </c>
      <c r="J1736" s="1" t="s">
        <v>20</v>
      </c>
      <c r="K1736" s="1">
        <v>5</v>
      </c>
      <c r="L1736" s="1">
        <v>100</v>
      </c>
    </row>
    <row r="1737" spans="1:12" ht="13">
      <c r="A1737" s="1" t="s">
        <v>280</v>
      </c>
      <c r="B1737" s="1" t="b">
        <v>0</v>
      </c>
      <c r="C1737" s="1" t="s">
        <v>384</v>
      </c>
      <c r="D1737" s="1" t="s">
        <v>416</v>
      </c>
      <c r="E1737" s="1" t="s">
        <v>298</v>
      </c>
      <c r="F1737" s="1" t="s">
        <v>198</v>
      </c>
      <c r="G1737" s="1">
        <v>37.979570496668202</v>
      </c>
      <c r="H1737" s="1">
        <v>0.32749936775864502</v>
      </c>
      <c r="I1737" s="1" t="s">
        <v>427</v>
      </c>
      <c r="J1737" s="1" t="s">
        <v>20</v>
      </c>
      <c r="K1737" s="1">
        <v>5</v>
      </c>
      <c r="L1737" s="1">
        <v>100</v>
      </c>
    </row>
    <row r="1738" spans="1:12" ht="13">
      <c r="A1738" s="1" t="s">
        <v>281</v>
      </c>
      <c r="B1738" s="1" t="b">
        <v>0</v>
      </c>
      <c r="C1738" s="1" t="s">
        <v>384</v>
      </c>
      <c r="D1738" s="1" t="s">
        <v>416</v>
      </c>
      <c r="E1738" s="1" t="s">
        <v>298</v>
      </c>
      <c r="F1738" s="1" t="s">
        <v>198</v>
      </c>
      <c r="G1738" s="1" t="s">
        <v>193</v>
      </c>
      <c r="I1738" s="1" t="s">
        <v>427</v>
      </c>
      <c r="J1738" s="1" t="s">
        <v>20</v>
      </c>
      <c r="K1738" s="1">
        <v>5</v>
      </c>
      <c r="L1738" s="1">
        <v>100</v>
      </c>
    </row>
    <row r="1739" spans="1:12" ht="13">
      <c r="A1739" s="1" t="s">
        <v>282</v>
      </c>
      <c r="B1739" s="1" t="b">
        <v>0</v>
      </c>
      <c r="C1739" s="1" t="s">
        <v>411</v>
      </c>
      <c r="D1739" s="1" t="s">
        <v>416</v>
      </c>
      <c r="E1739" s="1" t="s">
        <v>298</v>
      </c>
      <c r="F1739" s="1" t="s">
        <v>198</v>
      </c>
      <c r="G1739" s="1" t="s">
        <v>193</v>
      </c>
      <c r="I1739" s="1" t="s">
        <v>427</v>
      </c>
      <c r="J1739" s="1" t="s">
        <v>20</v>
      </c>
      <c r="K1739" s="1">
        <v>5</v>
      </c>
      <c r="L1739" s="1">
        <v>100</v>
      </c>
    </row>
    <row r="1740" spans="1:12" ht="13">
      <c r="A1740" s="1" t="s">
        <v>284</v>
      </c>
      <c r="B1740" s="1" t="b">
        <v>0</v>
      </c>
      <c r="C1740" s="1" t="s">
        <v>411</v>
      </c>
      <c r="D1740" s="1" t="s">
        <v>416</v>
      </c>
      <c r="E1740" s="1" t="s">
        <v>298</v>
      </c>
      <c r="F1740" s="1" t="s">
        <v>198</v>
      </c>
      <c r="G1740" s="1">
        <v>38.241878212462503</v>
      </c>
      <c r="H1740" s="1">
        <v>0.27462941985887601</v>
      </c>
      <c r="I1740" s="1" t="s">
        <v>427</v>
      </c>
      <c r="J1740" s="1" t="s">
        <v>20</v>
      </c>
      <c r="K1740" s="1">
        <v>5</v>
      </c>
      <c r="L1740" s="1">
        <v>100</v>
      </c>
    </row>
    <row r="1741" spans="1:12" ht="13">
      <c r="A1741" s="1" t="s">
        <v>285</v>
      </c>
      <c r="B1741" s="1" t="b">
        <v>0</v>
      </c>
      <c r="C1741" s="1" t="s">
        <v>411</v>
      </c>
      <c r="D1741" s="1" t="s">
        <v>416</v>
      </c>
      <c r="E1741" s="1" t="s">
        <v>298</v>
      </c>
      <c r="F1741" s="1" t="s">
        <v>198</v>
      </c>
      <c r="G1741" s="1" t="s">
        <v>193</v>
      </c>
      <c r="I1741" s="1" t="s">
        <v>427</v>
      </c>
      <c r="J1741" s="1" t="s">
        <v>20</v>
      </c>
      <c r="K1741" s="1">
        <v>5</v>
      </c>
      <c r="L1741" s="1">
        <v>100</v>
      </c>
    </row>
    <row r="1742" spans="1:12" ht="13">
      <c r="A1742" s="1" t="s">
        <v>286</v>
      </c>
      <c r="B1742" s="1" t="b">
        <v>0</v>
      </c>
      <c r="C1742" s="1" t="s">
        <v>412</v>
      </c>
      <c r="D1742" s="1" t="s">
        <v>416</v>
      </c>
      <c r="E1742" s="1" t="s">
        <v>298</v>
      </c>
      <c r="F1742" s="1" t="s">
        <v>198</v>
      </c>
      <c r="G1742" s="1">
        <v>38.283606372941797</v>
      </c>
      <c r="H1742" s="1">
        <v>0.26704422356586399</v>
      </c>
      <c r="I1742" s="1" t="s">
        <v>427</v>
      </c>
      <c r="J1742" s="1" t="s">
        <v>20</v>
      </c>
      <c r="K1742" s="1">
        <v>5</v>
      </c>
      <c r="L1742" s="1">
        <v>100</v>
      </c>
    </row>
    <row r="1743" spans="1:12" ht="13">
      <c r="A1743" s="1" t="s">
        <v>288</v>
      </c>
      <c r="B1743" s="1" t="b">
        <v>0</v>
      </c>
      <c r="C1743" s="1" t="s">
        <v>412</v>
      </c>
      <c r="D1743" s="1" t="s">
        <v>416</v>
      </c>
      <c r="E1743" s="1" t="s">
        <v>298</v>
      </c>
      <c r="F1743" s="1" t="s">
        <v>198</v>
      </c>
      <c r="G1743" s="1">
        <v>34.811974680831199</v>
      </c>
      <c r="H1743" s="1">
        <v>2.7451949249615102</v>
      </c>
      <c r="I1743" s="1" t="s">
        <v>427</v>
      </c>
      <c r="J1743" s="1" t="s">
        <v>20</v>
      </c>
      <c r="K1743" s="1">
        <v>5</v>
      </c>
      <c r="L1743" s="1">
        <v>100</v>
      </c>
    </row>
    <row r="1744" spans="1:12" ht="13">
      <c r="A1744" s="1" t="s">
        <v>289</v>
      </c>
      <c r="B1744" s="1" t="b">
        <v>0</v>
      </c>
      <c r="C1744" s="1" t="s">
        <v>412</v>
      </c>
      <c r="D1744" s="1" t="s">
        <v>416</v>
      </c>
      <c r="E1744" s="1" t="s">
        <v>298</v>
      </c>
      <c r="F1744" s="1" t="s">
        <v>198</v>
      </c>
      <c r="G1744" s="1">
        <v>35.998556822113699</v>
      </c>
      <c r="H1744" s="1">
        <v>1.23788783102708</v>
      </c>
      <c r="I1744" s="1" t="s">
        <v>427</v>
      </c>
      <c r="J1744" s="1" t="s">
        <v>20</v>
      </c>
      <c r="K1744" s="1">
        <v>5</v>
      </c>
      <c r="L1744" s="1">
        <v>100</v>
      </c>
    </row>
    <row r="1745" spans="1:12" ht="13">
      <c r="A1745" s="1" t="s">
        <v>290</v>
      </c>
      <c r="B1745" s="1" t="b">
        <v>0</v>
      </c>
      <c r="C1745" s="1" t="s">
        <v>413</v>
      </c>
      <c r="D1745" s="1" t="s">
        <v>416</v>
      </c>
      <c r="E1745" s="1" t="s">
        <v>298</v>
      </c>
      <c r="F1745" s="1" t="s">
        <v>198</v>
      </c>
      <c r="G1745" s="1">
        <v>33.899786599743102</v>
      </c>
      <c r="H1745" s="1">
        <v>5.0638224820790301</v>
      </c>
      <c r="I1745" s="1" t="s">
        <v>427</v>
      </c>
      <c r="J1745" s="1" t="s">
        <v>20</v>
      </c>
      <c r="K1745" s="1">
        <v>5</v>
      </c>
      <c r="L1745" s="1">
        <v>100</v>
      </c>
    </row>
    <row r="1746" spans="1:12" ht="13">
      <c r="A1746" s="1" t="s">
        <v>292</v>
      </c>
      <c r="B1746" s="1" t="b">
        <v>0</v>
      </c>
      <c r="C1746" s="1" t="s">
        <v>413</v>
      </c>
      <c r="D1746" s="1" t="s">
        <v>416</v>
      </c>
      <c r="E1746" s="1" t="s">
        <v>298</v>
      </c>
      <c r="F1746" s="1" t="s">
        <v>198</v>
      </c>
      <c r="G1746" s="1">
        <v>33.841483355166503</v>
      </c>
      <c r="H1746" s="1">
        <v>5.2659171941879501</v>
      </c>
      <c r="I1746" s="1" t="s">
        <v>427</v>
      </c>
      <c r="J1746" s="1" t="s">
        <v>20</v>
      </c>
      <c r="K1746" s="1">
        <v>5</v>
      </c>
      <c r="L1746" s="1">
        <v>100</v>
      </c>
    </row>
    <row r="1747" spans="1:12" ht="13">
      <c r="A1747" s="1" t="s">
        <v>293</v>
      </c>
      <c r="B1747" s="1" t="b">
        <v>0</v>
      </c>
      <c r="C1747" s="1" t="s">
        <v>413</v>
      </c>
      <c r="D1747" s="1" t="s">
        <v>416</v>
      </c>
      <c r="E1747" s="1" t="s">
        <v>298</v>
      </c>
      <c r="F1747" s="1" t="s">
        <v>198</v>
      </c>
      <c r="G1747" s="1">
        <v>33.8580744979445</v>
      </c>
      <c r="H1747" s="1">
        <v>5.2076005326308898</v>
      </c>
      <c r="I1747" s="1" t="s">
        <v>427</v>
      </c>
      <c r="J1747" s="1" t="s">
        <v>20</v>
      </c>
      <c r="K1747" s="1">
        <v>5</v>
      </c>
      <c r="L1747" s="1">
        <v>100</v>
      </c>
    </row>
    <row r="1748" spans="1:12" ht="13">
      <c r="A1748" s="1" t="s">
        <v>294</v>
      </c>
      <c r="B1748" s="1" t="b">
        <v>0</v>
      </c>
      <c r="C1748" s="1" t="s">
        <v>414</v>
      </c>
      <c r="D1748" s="1" t="s">
        <v>416</v>
      </c>
      <c r="E1748" s="1" t="s">
        <v>298</v>
      </c>
      <c r="F1748" s="1" t="s">
        <v>198</v>
      </c>
      <c r="G1748" s="1" t="s">
        <v>193</v>
      </c>
      <c r="I1748" s="1" t="s">
        <v>427</v>
      </c>
      <c r="J1748" s="1" t="s">
        <v>20</v>
      </c>
      <c r="K1748" s="1">
        <v>5</v>
      </c>
      <c r="L1748" s="1">
        <v>100</v>
      </c>
    </row>
    <row r="1749" spans="1:12" ht="13">
      <c r="A1749" s="1" t="s">
        <v>295</v>
      </c>
      <c r="B1749" s="1" t="b">
        <v>0</v>
      </c>
      <c r="C1749" s="1" t="s">
        <v>414</v>
      </c>
      <c r="D1749" s="1" t="s">
        <v>416</v>
      </c>
      <c r="E1749" s="1" t="s">
        <v>298</v>
      </c>
      <c r="F1749" s="1" t="s">
        <v>198</v>
      </c>
      <c r="G1749" s="1" t="s">
        <v>193</v>
      </c>
      <c r="I1749" s="1" t="s">
        <v>427</v>
      </c>
      <c r="J1749" s="1" t="s">
        <v>20</v>
      </c>
      <c r="K1749" s="1">
        <v>5</v>
      </c>
      <c r="L1749" s="1">
        <v>100</v>
      </c>
    </row>
    <row r="1750" spans="1:12" ht="13">
      <c r="A1750" s="1" t="s">
        <v>296</v>
      </c>
      <c r="B1750" s="1" t="b">
        <v>0</v>
      </c>
      <c r="C1750" s="1" t="s">
        <v>414</v>
      </c>
      <c r="D1750" s="1" t="s">
        <v>416</v>
      </c>
      <c r="E1750" s="1" t="s">
        <v>298</v>
      </c>
      <c r="F1750" s="1" t="s">
        <v>198</v>
      </c>
      <c r="G1750" s="1" t="s">
        <v>193</v>
      </c>
      <c r="I1750" s="1" t="s">
        <v>427</v>
      </c>
      <c r="J1750" s="1" t="s">
        <v>20</v>
      </c>
      <c r="K1750" s="1">
        <v>5</v>
      </c>
      <c r="L1750" s="1">
        <v>100</v>
      </c>
    </row>
    <row r="1751" spans="1:12" ht="13">
      <c r="A1751" s="1" t="s">
        <v>188</v>
      </c>
      <c r="B1751" s="1" t="b">
        <v>0</v>
      </c>
      <c r="C1751" s="1" t="s">
        <v>189</v>
      </c>
      <c r="D1751" s="1" t="s">
        <v>416</v>
      </c>
      <c r="E1751" s="1" t="s">
        <v>298</v>
      </c>
      <c r="F1751" s="1" t="s">
        <v>192</v>
      </c>
      <c r="G1751" s="1" t="s">
        <v>193</v>
      </c>
      <c r="I1751" s="1" t="s">
        <v>428</v>
      </c>
      <c r="J1751" s="1"/>
      <c r="K1751" s="1">
        <v>5</v>
      </c>
      <c r="L1751" s="1">
        <v>100</v>
      </c>
    </row>
    <row r="1752" spans="1:12" ht="13">
      <c r="A1752" s="1" t="s">
        <v>195</v>
      </c>
      <c r="B1752" s="1" t="b">
        <v>0</v>
      </c>
      <c r="C1752" s="1" t="s">
        <v>189</v>
      </c>
      <c r="D1752" s="1" t="s">
        <v>416</v>
      </c>
      <c r="E1752" s="1" t="s">
        <v>298</v>
      </c>
      <c r="F1752" s="1" t="s">
        <v>192</v>
      </c>
      <c r="G1752" s="1" t="s">
        <v>193</v>
      </c>
      <c r="I1752" s="1" t="s">
        <v>428</v>
      </c>
      <c r="J1752" s="1"/>
      <c r="K1752" s="1">
        <v>5</v>
      </c>
      <c r="L1752" s="1">
        <v>100</v>
      </c>
    </row>
    <row r="1753" spans="1:12" ht="13">
      <c r="A1753" s="1" t="s">
        <v>196</v>
      </c>
      <c r="B1753" s="1" t="b">
        <v>0</v>
      </c>
      <c r="C1753" s="1" t="s">
        <v>189</v>
      </c>
      <c r="D1753" s="1" t="s">
        <v>416</v>
      </c>
      <c r="E1753" s="1" t="s">
        <v>298</v>
      </c>
      <c r="F1753" s="1" t="s">
        <v>192</v>
      </c>
      <c r="G1753" s="1" t="s">
        <v>193</v>
      </c>
      <c r="I1753" s="1" t="s">
        <v>428</v>
      </c>
      <c r="J1753" s="1"/>
      <c r="K1753" s="1">
        <v>5</v>
      </c>
      <c r="L1753" s="1">
        <v>100</v>
      </c>
    </row>
    <row r="1754" spans="1:12" ht="13">
      <c r="A1754" s="1" t="s">
        <v>208</v>
      </c>
      <c r="B1754" s="1" t="b">
        <v>0</v>
      </c>
      <c r="C1754" s="1">
        <v>2.5</v>
      </c>
      <c r="D1754" s="1" t="s">
        <v>416</v>
      </c>
      <c r="E1754" s="1" t="s">
        <v>298</v>
      </c>
      <c r="F1754" s="1" t="s">
        <v>209</v>
      </c>
      <c r="G1754" s="1">
        <v>34.526179607176999</v>
      </c>
      <c r="H1754" s="1">
        <v>2.5</v>
      </c>
      <c r="I1754" s="1" t="s">
        <v>428</v>
      </c>
      <c r="J1754" s="1"/>
      <c r="K1754" s="1">
        <v>5</v>
      </c>
      <c r="L1754" s="1">
        <v>100</v>
      </c>
    </row>
    <row r="1755" spans="1:12" ht="13">
      <c r="A1755" s="1" t="s">
        <v>210</v>
      </c>
      <c r="B1755" s="1" t="b">
        <v>0</v>
      </c>
      <c r="C1755" s="1">
        <v>2.5</v>
      </c>
      <c r="D1755" s="1" t="s">
        <v>416</v>
      </c>
      <c r="E1755" s="1" t="s">
        <v>298</v>
      </c>
      <c r="F1755" s="1" t="s">
        <v>209</v>
      </c>
      <c r="G1755" s="1">
        <v>34.536925721790901</v>
      </c>
      <c r="H1755" s="1">
        <v>2.5</v>
      </c>
      <c r="I1755" s="1" t="s">
        <v>428</v>
      </c>
      <c r="J1755" s="1"/>
      <c r="K1755" s="1">
        <v>5</v>
      </c>
      <c r="L1755" s="1">
        <v>100</v>
      </c>
    </row>
    <row r="1756" spans="1:12" ht="13">
      <c r="A1756" s="1" t="s">
        <v>211</v>
      </c>
      <c r="B1756" s="1" t="b">
        <v>0</v>
      </c>
      <c r="C1756" s="1">
        <v>2.5</v>
      </c>
      <c r="D1756" s="1" t="s">
        <v>416</v>
      </c>
      <c r="E1756" s="1" t="s">
        <v>298</v>
      </c>
      <c r="F1756" s="1" t="s">
        <v>209</v>
      </c>
      <c r="G1756" s="1" t="s">
        <v>193</v>
      </c>
      <c r="H1756" s="1">
        <v>2.5</v>
      </c>
      <c r="I1756" s="1" t="s">
        <v>428</v>
      </c>
      <c r="J1756" s="1"/>
      <c r="K1756" s="1">
        <v>5</v>
      </c>
      <c r="L1756" s="1">
        <v>100</v>
      </c>
    </row>
    <row r="1757" spans="1:12" ht="13">
      <c r="A1757" s="1" t="s">
        <v>221</v>
      </c>
      <c r="B1757" s="1" t="b">
        <v>0</v>
      </c>
      <c r="C1757" s="1">
        <v>5</v>
      </c>
      <c r="D1757" s="1" t="s">
        <v>416</v>
      </c>
      <c r="E1757" s="1" t="s">
        <v>298</v>
      </c>
      <c r="F1757" s="1" t="s">
        <v>209</v>
      </c>
      <c r="G1757" s="1">
        <v>34.544914699894001</v>
      </c>
      <c r="H1757" s="1">
        <v>5</v>
      </c>
      <c r="I1757" s="1" t="s">
        <v>428</v>
      </c>
      <c r="J1757" s="1"/>
      <c r="K1757" s="1">
        <v>5</v>
      </c>
      <c r="L1757" s="1">
        <v>100</v>
      </c>
    </row>
    <row r="1758" spans="1:12" ht="13">
      <c r="A1758" s="1" t="s">
        <v>222</v>
      </c>
      <c r="B1758" s="1" t="b">
        <v>0</v>
      </c>
      <c r="C1758" s="1">
        <v>5</v>
      </c>
      <c r="D1758" s="1" t="s">
        <v>416</v>
      </c>
      <c r="E1758" s="1" t="s">
        <v>298</v>
      </c>
      <c r="F1758" s="1" t="s">
        <v>209</v>
      </c>
      <c r="G1758" s="1">
        <v>33.741564514603802</v>
      </c>
      <c r="H1758" s="1">
        <v>5</v>
      </c>
      <c r="I1758" s="1" t="s">
        <v>428</v>
      </c>
      <c r="J1758" s="1"/>
      <c r="K1758" s="1">
        <v>5</v>
      </c>
      <c r="L1758" s="1">
        <v>100</v>
      </c>
    </row>
    <row r="1759" spans="1:12" ht="13">
      <c r="A1759" s="1" t="s">
        <v>223</v>
      </c>
      <c r="B1759" s="1" t="b">
        <v>0</v>
      </c>
      <c r="C1759" s="1">
        <v>5</v>
      </c>
      <c r="D1759" s="1" t="s">
        <v>416</v>
      </c>
      <c r="E1759" s="1" t="s">
        <v>298</v>
      </c>
      <c r="F1759" s="1" t="s">
        <v>209</v>
      </c>
      <c r="G1759" s="1">
        <v>34.2324202086618</v>
      </c>
      <c r="H1759" s="1">
        <v>5</v>
      </c>
      <c r="I1759" s="1" t="s">
        <v>428</v>
      </c>
      <c r="J1759" s="1"/>
      <c r="K1759" s="1">
        <v>5</v>
      </c>
      <c r="L1759" s="1">
        <v>100</v>
      </c>
    </row>
    <row r="1760" spans="1:12" ht="13">
      <c r="A1760" s="1" t="s">
        <v>233</v>
      </c>
      <c r="B1760" s="1" t="b">
        <v>0</v>
      </c>
      <c r="C1760" s="11">
        <v>100</v>
      </c>
      <c r="D1760" s="1" t="s">
        <v>416</v>
      </c>
      <c r="E1760" s="1" t="s">
        <v>298</v>
      </c>
      <c r="F1760" s="1" t="s">
        <v>209</v>
      </c>
      <c r="G1760" s="1">
        <v>28.9019674776541</v>
      </c>
      <c r="H1760" s="1">
        <v>100</v>
      </c>
      <c r="I1760" s="1" t="s">
        <v>428</v>
      </c>
      <c r="J1760" s="1"/>
      <c r="K1760" s="1">
        <v>5</v>
      </c>
      <c r="L1760" s="1">
        <v>100</v>
      </c>
    </row>
    <row r="1761" spans="1:12" ht="13">
      <c r="A1761" s="1" t="s">
        <v>234</v>
      </c>
      <c r="B1761" s="1" t="b">
        <v>0</v>
      </c>
      <c r="C1761" s="11">
        <v>100</v>
      </c>
      <c r="D1761" s="1" t="s">
        <v>416</v>
      </c>
      <c r="E1761" s="1" t="s">
        <v>298</v>
      </c>
      <c r="F1761" s="1" t="s">
        <v>209</v>
      </c>
      <c r="G1761" s="1">
        <v>29.594464510000901</v>
      </c>
      <c r="H1761" s="1">
        <v>100</v>
      </c>
      <c r="I1761" s="1" t="s">
        <v>428</v>
      </c>
      <c r="J1761" s="1"/>
      <c r="K1761" s="1">
        <v>5</v>
      </c>
      <c r="L1761" s="1">
        <v>100</v>
      </c>
    </row>
    <row r="1762" spans="1:12" ht="13">
      <c r="A1762" s="1" t="s">
        <v>235</v>
      </c>
      <c r="B1762" s="1" t="b">
        <v>0</v>
      </c>
      <c r="C1762" s="11">
        <v>100</v>
      </c>
      <c r="D1762" s="1" t="s">
        <v>416</v>
      </c>
      <c r="E1762" s="1" t="s">
        <v>298</v>
      </c>
      <c r="F1762" s="1" t="s">
        <v>209</v>
      </c>
      <c r="G1762" s="1">
        <v>29.346328754989099</v>
      </c>
      <c r="H1762" s="1">
        <v>100</v>
      </c>
      <c r="I1762" s="1" t="s">
        <v>428</v>
      </c>
      <c r="J1762" s="1"/>
      <c r="K1762" s="1">
        <v>5</v>
      </c>
      <c r="L1762" s="1">
        <v>100</v>
      </c>
    </row>
    <row r="1763" spans="1:12" ht="13">
      <c r="A1763" s="1" t="s">
        <v>245</v>
      </c>
      <c r="B1763" s="1" t="b">
        <v>0</v>
      </c>
      <c r="C1763" s="11">
        <v>1000</v>
      </c>
      <c r="D1763" s="1" t="s">
        <v>416</v>
      </c>
      <c r="E1763" s="1" t="s">
        <v>298</v>
      </c>
      <c r="F1763" s="1" t="s">
        <v>209</v>
      </c>
      <c r="G1763" s="1">
        <v>25.933640164396</v>
      </c>
      <c r="H1763" s="1">
        <v>1000</v>
      </c>
      <c r="I1763" s="1" t="s">
        <v>428</v>
      </c>
      <c r="J1763" s="1"/>
      <c r="K1763" s="1">
        <v>5</v>
      </c>
      <c r="L1763" s="1">
        <v>100</v>
      </c>
    </row>
    <row r="1764" spans="1:12" ht="13">
      <c r="A1764" s="1" t="s">
        <v>246</v>
      </c>
      <c r="B1764" s="1" t="b">
        <v>0</v>
      </c>
      <c r="C1764" s="11">
        <v>1000</v>
      </c>
      <c r="D1764" s="1" t="s">
        <v>416</v>
      </c>
      <c r="E1764" s="1" t="s">
        <v>298</v>
      </c>
      <c r="F1764" s="1" t="s">
        <v>209</v>
      </c>
      <c r="G1764" s="1">
        <v>26.118516129040401</v>
      </c>
      <c r="H1764" s="1">
        <v>1000</v>
      </c>
      <c r="I1764" s="1" t="s">
        <v>428</v>
      </c>
      <c r="J1764" s="1"/>
      <c r="K1764" s="1">
        <v>5</v>
      </c>
      <c r="L1764" s="1">
        <v>100</v>
      </c>
    </row>
    <row r="1765" spans="1:12" ht="13">
      <c r="A1765" s="1" t="s">
        <v>247</v>
      </c>
      <c r="B1765" s="1" t="b">
        <v>0</v>
      </c>
      <c r="C1765" s="11">
        <v>1000</v>
      </c>
      <c r="D1765" s="1" t="s">
        <v>416</v>
      </c>
      <c r="E1765" s="1" t="s">
        <v>298</v>
      </c>
      <c r="F1765" s="1" t="s">
        <v>209</v>
      </c>
      <c r="G1765" s="1">
        <v>25.980559194276999</v>
      </c>
      <c r="H1765" s="1">
        <v>1000</v>
      </c>
      <c r="I1765" s="1" t="s">
        <v>428</v>
      </c>
      <c r="J1765" s="1"/>
      <c r="K1765" s="1">
        <v>5</v>
      </c>
      <c r="L1765" s="1">
        <v>100</v>
      </c>
    </row>
    <row r="1766" spans="1:12" ht="13">
      <c r="A1766" s="1" t="s">
        <v>257</v>
      </c>
      <c r="B1766" s="1" t="b">
        <v>0</v>
      </c>
      <c r="C1766" s="11">
        <v>10000</v>
      </c>
      <c r="D1766" s="1" t="s">
        <v>416</v>
      </c>
      <c r="E1766" s="1" t="s">
        <v>298</v>
      </c>
      <c r="F1766" s="1" t="s">
        <v>209</v>
      </c>
      <c r="G1766" s="1">
        <v>22.575782741021399</v>
      </c>
      <c r="H1766" s="1">
        <v>10000</v>
      </c>
      <c r="I1766" s="1" t="s">
        <v>428</v>
      </c>
      <c r="J1766" s="1"/>
      <c r="K1766" s="1">
        <v>5</v>
      </c>
      <c r="L1766" s="1">
        <v>100</v>
      </c>
    </row>
    <row r="1767" spans="1:12" ht="13">
      <c r="A1767" s="1" t="s">
        <v>258</v>
      </c>
      <c r="B1767" s="1" t="b">
        <v>0</v>
      </c>
      <c r="C1767" s="11">
        <v>10000</v>
      </c>
      <c r="D1767" s="1" t="s">
        <v>416</v>
      </c>
      <c r="E1767" s="1" t="s">
        <v>298</v>
      </c>
      <c r="F1767" s="1" t="s">
        <v>209</v>
      </c>
      <c r="G1767" s="1">
        <v>22.509491524977399</v>
      </c>
      <c r="H1767" s="1">
        <v>10000</v>
      </c>
      <c r="I1767" s="1" t="s">
        <v>428</v>
      </c>
      <c r="J1767" s="1"/>
      <c r="K1767" s="1">
        <v>5</v>
      </c>
      <c r="L1767" s="1">
        <v>100</v>
      </c>
    </row>
    <row r="1768" spans="1:12" ht="13">
      <c r="A1768" s="1" t="s">
        <v>259</v>
      </c>
      <c r="B1768" s="1" t="b">
        <v>0</v>
      </c>
      <c r="C1768" s="11">
        <v>10000</v>
      </c>
      <c r="D1768" s="1" t="s">
        <v>416</v>
      </c>
      <c r="E1768" s="1" t="s">
        <v>298</v>
      </c>
      <c r="F1768" s="1" t="s">
        <v>209</v>
      </c>
      <c r="G1768" s="1">
        <v>22.3556558289776</v>
      </c>
      <c r="H1768" s="1">
        <v>10000</v>
      </c>
      <c r="I1768" s="1" t="s">
        <v>428</v>
      </c>
      <c r="J1768" s="1"/>
      <c r="K1768" s="1">
        <v>5</v>
      </c>
      <c r="L1768" s="1">
        <v>100</v>
      </c>
    </row>
    <row r="1769" spans="1:12" ht="13">
      <c r="A1769" s="1" t="s">
        <v>269</v>
      </c>
      <c r="B1769" s="1" t="b">
        <v>0</v>
      </c>
      <c r="C1769" s="11">
        <v>100000</v>
      </c>
      <c r="D1769" s="1" t="s">
        <v>416</v>
      </c>
      <c r="E1769" s="1" t="s">
        <v>298</v>
      </c>
      <c r="F1769" s="1" t="s">
        <v>209</v>
      </c>
      <c r="G1769" s="1">
        <v>19.152467584496002</v>
      </c>
      <c r="H1769" s="1">
        <v>100000</v>
      </c>
      <c r="I1769" s="1" t="s">
        <v>428</v>
      </c>
      <c r="J1769" s="1"/>
      <c r="K1769" s="1">
        <v>5</v>
      </c>
      <c r="L1769" s="1">
        <v>100</v>
      </c>
    </row>
    <row r="1770" spans="1:12" ht="13">
      <c r="A1770" s="1" t="s">
        <v>270</v>
      </c>
      <c r="B1770" s="1" t="b">
        <v>0</v>
      </c>
      <c r="C1770" s="11">
        <v>100000</v>
      </c>
      <c r="D1770" s="1" t="s">
        <v>416</v>
      </c>
      <c r="E1770" s="1" t="s">
        <v>298</v>
      </c>
      <c r="F1770" s="1" t="s">
        <v>209</v>
      </c>
      <c r="G1770" s="1">
        <v>18.938142058198199</v>
      </c>
      <c r="H1770" s="1">
        <v>100000</v>
      </c>
      <c r="I1770" s="1" t="s">
        <v>428</v>
      </c>
      <c r="J1770" s="1"/>
      <c r="K1770" s="1">
        <v>5</v>
      </c>
      <c r="L1770" s="1">
        <v>100</v>
      </c>
    </row>
    <row r="1771" spans="1:12" ht="13">
      <c r="A1771" s="1" t="s">
        <v>271</v>
      </c>
      <c r="B1771" s="1" t="b">
        <v>0</v>
      </c>
      <c r="C1771" s="11">
        <v>100000</v>
      </c>
      <c r="D1771" s="1" t="s">
        <v>416</v>
      </c>
      <c r="E1771" s="1" t="s">
        <v>298</v>
      </c>
      <c r="F1771" s="1" t="s">
        <v>209</v>
      </c>
      <c r="G1771" s="1">
        <v>18.941606402269301</v>
      </c>
      <c r="H1771" s="1">
        <v>100000</v>
      </c>
      <c r="I1771" s="1" t="s">
        <v>428</v>
      </c>
      <c r="J1771" s="1"/>
      <c r="K1771" s="1">
        <v>5</v>
      </c>
      <c r="L1771" s="1">
        <v>100</v>
      </c>
    </row>
    <row r="1772" spans="1:12" ht="13">
      <c r="A1772" s="1" t="s">
        <v>272</v>
      </c>
      <c r="B1772" s="1" t="b">
        <v>0</v>
      </c>
      <c r="C1772" s="1" t="s">
        <v>301</v>
      </c>
      <c r="D1772" s="1" t="s">
        <v>416</v>
      </c>
      <c r="E1772" s="1" t="s">
        <v>298</v>
      </c>
      <c r="F1772" s="1" t="s">
        <v>198</v>
      </c>
      <c r="G1772" s="1" t="s">
        <v>193</v>
      </c>
      <c r="I1772" s="1" t="s">
        <v>428</v>
      </c>
      <c r="J1772" s="1" t="s">
        <v>20</v>
      </c>
      <c r="K1772" s="1">
        <v>5</v>
      </c>
      <c r="L1772" s="1">
        <v>100</v>
      </c>
    </row>
    <row r="1773" spans="1:12" ht="13">
      <c r="A1773" s="1" t="s">
        <v>273</v>
      </c>
      <c r="B1773" s="1" t="b">
        <v>0</v>
      </c>
      <c r="C1773" s="1" t="s">
        <v>301</v>
      </c>
      <c r="D1773" s="1" t="s">
        <v>416</v>
      </c>
      <c r="E1773" s="1" t="s">
        <v>298</v>
      </c>
      <c r="F1773" s="1" t="s">
        <v>198</v>
      </c>
      <c r="G1773" s="1">
        <v>35.126947867920201</v>
      </c>
      <c r="H1773" s="1">
        <v>2.1591176533979999</v>
      </c>
      <c r="I1773" s="1" t="s">
        <v>428</v>
      </c>
      <c r="J1773" s="1" t="s">
        <v>20</v>
      </c>
      <c r="K1773" s="1">
        <v>5</v>
      </c>
      <c r="L1773" s="1">
        <v>100</v>
      </c>
    </row>
    <row r="1774" spans="1:12" ht="13">
      <c r="A1774" s="1" t="s">
        <v>274</v>
      </c>
      <c r="B1774" s="1" t="b">
        <v>0</v>
      </c>
      <c r="C1774" s="1" t="s">
        <v>301</v>
      </c>
      <c r="D1774" s="1" t="s">
        <v>416</v>
      </c>
      <c r="E1774" s="1" t="s">
        <v>298</v>
      </c>
      <c r="F1774" s="1" t="s">
        <v>198</v>
      </c>
      <c r="G1774" s="1" t="s">
        <v>193</v>
      </c>
      <c r="I1774" s="1" t="s">
        <v>428</v>
      </c>
      <c r="J1774" s="1" t="s">
        <v>20</v>
      </c>
      <c r="K1774" s="1">
        <v>5</v>
      </c>
      <c r="L1774" s="1">
        <v>100</v>
      </c>
    </row>
    <row r="1775" spans="1:12" ht="13">
      <c r="A1775" s="1" t="s">
        <v>275</v>
      </c>
      <c r="B1775" s="1" t="b">
        <v>0</v>
      </c>
      <c r="C1775" s="1" t="s">
        <v>302</v>
      </c>
      <c r="D1775" s="1" t="s">
        <v>416</v>
      </c>
      <c r="E1775" s="1" t="s">
        <v>298</v>
      </c>
      <c r="F1775" s="1" t="s">
        <v>198</v>
      </c>
      <c r="G1775" s="1" t="s">
        <v>193</v>
      </c>
      <c r="I1775" s="1" t="s">
        <v>428</v>
      </c>
      <c r="J1775" s="1" t="s">
        <v>20</v>
      </c>
      <c r="K1775" s="1">
        <v>5</v>
      </c>
      <c r="L1775" s="1">
        <v>100</v>
      </c>
    </row>
    <row r="1776" spans="1:12" ht="13">
      <c r="A1776" s="1" t="s">
        <v>277</v>
      </c>
      <c r="B1776" s="1" t="b">
        <v>0</v>
      </c>
      <c r="C1776" s="1" t="s">
        <v>302</v>
      </c>
      <c r="D1776" s="1" t="s">
        <v>416</v>
      </c>
      <c r="E1776" s="1" t="s">
        <v>298</v>
      </c>
      <c r="F1776" s="1" t="s">
        <v>198</v>
      </c>
      <c r="G1776" s="1">
        <v>37.469365401139697</v>
      </c>
      <c r="H1776" s="1">
        <v>0.45193758623171398</v>
      </c>
      <c r="I1776" s="1" t="s">
        <v>428</v>
      </c>
      <c r="J1776" s="1" t="s">
        <v>20</v>
      </c>
      <c r="K1776" s="1">
        <v>5</v>
      </c>
      <c r="L1776" s="1">
        <v>100</v>
      </c>
    </row>
    <row r="1777" spans="1:12" ht="13">
      <c r="A1777" s="1" t="s">
        <v>278</v>
      </c>
      <c r="B1777" s="1" t="b">
        <v>0</v>
      </c>
      <c r="C1777" s="1" t="s">
        <v>302</v>
      </c>
      <c r="D1777" s="1" t="s">
        <v>416</v>
      </c>
      <c r="E1777" s="1" t="s">
        <v>298</v>
      </c>
      <c r="F1777" s="1" t="s">
        <v>198</v>
      </c>
      <c r="G1777" s="1">
        <v>38.680607076637301</v>
      </c>
      <c r="H1777" s="1">
        <v>0.20131297146808599</v>
      </c>
      <c r="I1777" s="1" t="s">
        <v>428</v>
      </c>
      <c r="J1777" s="1" t="s">
        <v>20</v>
      </c>
      <c r="K1777" s="1">
        <v>5</v>
      </c>
      <c r="L1777" s="1">
        <v>100</v>
      </c>
    </row>
    <row r="1778" spans="1:12" ht="13">
      <c r="A1778" s="1" t="s">
        <v>279</v>
      </c>
      <c r="B1778" s="1" t="b">
        <v>0</v>
      </c>
      <c r="C1778" s="1" t="s">
        <v>303</v>
      </c>
      <c r="D1778" s="1" t="s">
        <v>416</v>
      </c>
      <c r="E1778" s="1" t="s">
        <v>298</v>
      </c>
      <c r="F1778" s="1" t="s">
        <v>198</v>
      </c>
      <c r="G1778" s="1" t="s">
        <v>193</v>
      </c>
      <c r="I1778" s="1" t="s">
        <v>428</v>
      </c>
      <c r="J1778" s="1" t="s">
        <v>199</v>
      </c>
      <c r="K1778" s="1">
        <v>5</v>
      </c>
      <c r="L1778" s="1">
        <v>100</v>
      </c>
    </row>
    <row r="1779" spans="1:12" ht="13">
      <c r="A1779" s="1" t="s">
        <v>280</v>
      </c>
      <c r="B1779" s="1" t="b">
        <v>0</v>
      </c>
      <c r="C1779" s="1" t="s">
        <v>303</v>
      </c>
      <c r="D1779" s="1" t="s">
        <v>416</v>
      </c>
      <c r="E1779" s="1" t="s">
        <v>298</v>
      </c>
      <c r="F1779" s="1" t="s">
        <v>198</v>
      </c>
      <c r="G1779" s="1" t="s">
        <v>193</v>
      </c>
      <c r="I1779" s="1" t="s">
        <v>428</v>
      </c>
      <c r="J1779" s="1" t="s">
        <v>199</v>
      </c>
      <c r="K1779" s="1">
        <v>5</v>
      </c>
      <c r="L1779" s="1">
        <v>100</v>
      </c>
    </row>
    <row r="1780" spans="1:12" ht="13">
      <c r="A1780" s="1" t="s">
        <v>281</v>
      </c>
      <c r="B1780" s="1" t="b">
        <v>0</v>
      </c>
      <c r="C1780" s="1" t="s">
        <v>303</v>
      </c>
      <c r="D1780" s="1" t="s">
        <v>416</v>
      </c>
      <c r="E1780" s="1" t="s">
        <v>298</v>
      </c>
      <c r="F1780" s="1" t="s">
        <v>198</v>
      </c>
      <c r="G1780" s="1" t="s">
        <v>193</v>
      </c>
      <c r="I1780" s="1" t="s">
        <v>428</v>
      </c>
      <c r="J1780" s="1" t="s">
        <v>199</v>
      </c>
      <c r="K1780" s="1">
        <v>5</v>
      </c>
      <c r="L1780" s="1">
        <v>100</v>
      </c>
    </row>
    <row r="1781" spans="1:12" ht="13">
      <c r="A1781" s="1" t="s">
        <v>282</v>
      </c>
      <c r="B1781" s="1" t="b">
        <v>0</v>
      </c>
      <c r="C1781" s="1" t="s">
        <v>304</v>
      </c>
      <c r="D1781" s="1" t="s">
        <v>416</v>
      </c>
      <c r="E1781" s="1" t="s">
        <v>298</v>
      </c>
      <c r="F1781" s="1" t="s">
        <v>198</v>
      </c>
      <c r="G1781" s="1" t="s">
        <v>193</v>
      </c>
      <c r="I1781" s="1" t="s">
        <v>428</v>
      </c>
      <c r="J1781" s="1" t="s">
        <v>20</v>
      </c>
      <c r="K1781" s="1">
        <v>5</v>
      </c>
      <c r="L1781" s="1">
        <v>100</v>
      </c>
    </row>
    <row r="1782" spans="1:12" ht="13">
      <c r="A1782" s="1" t="s">
        <v>284</v>
      </c>
      <c r="B1782" s="1" t="b">
        <v>0</v>
      </c>
      <c r="C1782" s="1" t="s">
        <v>304</v>
      </c>
      <c r="D1782" s="1" t="s">
        <v>416</v>
      </c>
      <c r="E1782" s="1" t="s">
        <v>298</v>
      </c>
      <c r="F1782" s="1" t="s">
        <v>198</v>
      </c>
      <c r="G1782" s="1" t="s">
        <v>193</v>
      </c>
      <c r="I1782" s="1" t="s">
        <v>428</v>
      </c>
      <c r="J1782" s="1" t="s">
        <v>20</v>
      </c>
      <c r="K1782" s="1">
        <v>5</v>
      </c>
      <c r="L1782" s="1">
        <v>100</v>
      </c>
    </row>
    <row r="1783" spans="1:12" ht="13">
      <c r="A1783" s="1" t="s">
        <v>285</v>
      </c>
      <c r="B1783" s="1" t="b">
        <v>0</v>
      </c>
      <c r="C1783" s="1" t="s">
        <v>304</v>
      </c>
      <c r="D1783" s="1" t="s">
        <v>416</v>
      </c>
      <c r="E1783" s="1" t="s">
        <v>298</v>
      </c>
      <c r="F1783" s="1" t="s">
        <v>198</v>
      </c>
      <c r="G1783" s="1" t="s">
        <v>193</v>
      </c>
      <c r="I1783" s="1" t="s">
        <v>428</v>
      </c>
      <c r="J1783" s="1" t="s">
        <v>20</v>
      </c>
      <c r="K1783" s="1">
        <v>5</v>
      </c>
      <c r="L1783" s="1">
        <v>100</v>
      </c>
    </row>
    <row r="1784" spans="1:12" ht="13">
      <c r="A1784" s="1" t="s">
        <v>286</v>
      </c>
      <c r="B1784" s="1" t="b">
        <v>0</v>
      </c>
      <c r="C1784" s="1" t="s">
        <v>305</v>
      </c>
      <c r="D1784" s="1" t="s">
        <v>416</v>
      </c>
      <c r="E1784" s="1" t="s">
        <v>298</v>
      </c>
      <c r="F1784" s="1" t="s">
        <v>198</v>
      </c>
      <c r="G1784" s="1" t="s">
        <v>193</v>
      </c>
      <c r="I1784" s="1" t="s">
        <v>428</v>
      </c>
      <c r="J1784" s="1" t="s">
        <v>20</v>
      </c>
      <c r="K1784" s="1">
        <v>5</v>
      </c>
      <c r="L1784" s="1">
        <v>100</v>
      </c>
    </row>
    <row r="1785" spans="1:12" ht="13">
      <c r="A1785" s="1" t="s">
        <v>288</v>
      </c>
      <c r="B1785" s="1" t="b">
        <v>0</v>
      </c>
      <c r="C1785" s="1" t="s">
        <v>305</v>
      </c>
      <c r="D1785" s="1" t="s">
        <v>416</v>
      </c>
      <c r="E1785" s="1" t="s">
        <v>298</v>
      </c>
      <c r="F1785" s="1" t="s">
        <v>198</v>
      </c>
      <c r="G1785" s="1" t="s">
        <v>193</v>
      </c>
      <c r="I1785" s="1" t="s">
        <v>428</v>
      </c>
      <c r="J1785" s="1" t="s">
        <v>20</v>
      </c>
      <c r="K1785" s="1">
        <v>5</v>
      </c>
      <c r="L1785" s="1">
        <v>100</v>
      </c>
    </row>
    <row r="1786" spans="1:12" ht="13">
      <c r="A1786" s="1" t="s">
        <v>289</v>
      </c>
      <c r="B1786" s="1" t="b">
        <v>0</v>
      </c>
      <c r="C1786" s="1" t="s">
        <v>305</v>
      </c>
      <c r="D1786" s="1" t="s">
        <v>416</v>
      </c>
      <c r="E1786" s="1" t="s">
        <v>298</v>
      </c>
      <c r="F1786" s="1" t="s">
        <v>198</v>
      </c>
      <c r="G1786" s="1" t="s">
        <v>193</v>
      </c>
      <c r="I1786" s="1" t="s">
        <v>428</v>
      </c>
      <c r="J1786" s="1" t="s">
        <v>20</v>
      </c>
      <c r="K1786" s="1">
        <v>5</v>
      </c>
      <c r="L1786" s="1">
        <v>100</v>
      </c>
    </row>
    <row r="1787" spans="1:12" ht="13">
      <c r="A1787" s="1" t="s">
        <v>290</v>
      </c>
      <c r="B1787" s="1" t="b">
        <v>0</v>
      </c>
      <c r="C1787" s="1" t="s">
        <v>306</v>
      </c>
      <c r="D1787" s="1" t="s">
        <v>416</v>
      </c>
      <c r="E1787" s="1" t="s">
        <v>298</v>
      </c>
      <c r="F1787" s="1" t="s">
        <v>198</v>
      </c>
      <c r="G1787" s="1" t="s">
        <v>193</v>
      </c>
      <c r="I1787" s="1" t="s">
        <v>428</v>
      </c>
      <c r="J1787" s="1" t="s">
        <v>20</v>
      </c>
      <c r="K1787" s="1">
        <v>5</v>
      </c>
      <c r="L1787" s="1">
        <v>100</v>
      </c>
    </row>
    <row r="1788" spans="1:12" ht="13">
      <c r="A1788" s="1" t="s">
        <v>292</v>
      </c>
      <c r="B1788" s="1" t="b">
        <v>0</v>
      </c>
      <c r="C1788" s="1" t="s">
        <v>306</v>
      </c>
      <c r="D1788" s="1" t="s">
        <v>416</v>
      </c>
      <c r="E1788" s="1" t="s">
        <v>298</v>
      </c>
      <c r="F1788" s="1" t="s">
        <v>198</v>
      </c>
      <c r="G1788" s="1">
        <v>35.882897290656999</v>
      </c>
      <c r="H1788" s="1">
        <v>1.30341973668337</v>
      </c>
      <c r="I1788" s="1" t="s">
        <v>428</v>
      </c>
      <c r="J1788" s="1" t="s">
        <v>20</v>
      </c>
      <c r="K1788" s="1">
        <v>5</v>
      </c>
      <c r="L1788" s="1">
        <v>100</v>
      </c>
    </row>
    <row r="1789" spans="1:12" ht="13">
      <c r="A1789" s="1" t="s">
        <v>293</v>
      </c>
      <c r="B1789" s="1" t="b">
        <v>0</v>
      </c>
      <c r="C1789" s="1" t="s">
        <v>306</v>
      </c>
      <c r="D1789" s="1" t="s">
        <v>416</v>
      </c>
      <c r="E1789" s="1" t="s">
        <v>298</v>
      </c>
      <c r="F1789" s="1" t="s">
        <v>198</v>
      </c>
      <c r="G1789" s="1" t="s">
        <v>193</v>
      </c>
      <c r="I1789" s="1" t="s">
        <v>428</v>
      </c>
      <c r="J1789" s="1" t="s">
        <v>20</v>
      </c>
      <c r="K1789" s="1">
        <v>5</v>
      </c>
      <c r="L1789" s="1">
        <v>100</v>
      </c>
    </row>
    <row r="1790" spans="1:12" ht="13">
      <c r="A1790" s="1" t="s">
        <v>294</v>
      </c>
      <c r="B1790" s="1" t="b">
        <v>0</v>
      </c>
      <c r="C1790" s="1" t="s">
        <v>307</v>
      </c>
      <c r="D1790" s="1" t="s">
        <v>416</v>
      </c>
      <c r="E1790" s="1" t="s">
        <v>298</v>
      </c>
      <c r="F1790" s="1" t="s">
        <v>198</v>
      </c>
      <c r="G1790" s="1" t="s">
        <v>193</v>
      </c>
      <c r="I1790" s="1" t="s">
        <v>428</v>
      </c>
      <c r="J1790" s="1" t="s">
        <v>20</v>
      </c>
      <c r="K1790" s="1">
        <v>5</v>
      </c>
      <c r="L1790" s="1">
        <v>100</v>
      </c>
    </row>
    <row r="1791" spans="1:12" ht="13">
      <c r="A1791" s="1" t="s">
        <v>295</v>
      </c>
      <c r="B1791" s="1" t="b">
        <v>0</v>
      </c>
      <c r="C1791" s="1" t="s">
        <v>307</v>
      </c>
      <c r="D1791" s="1" t="s">
        <v>416</v>
      </c>
      <c r="E1791" s="1" t="s">
        <v>298</v>
      </c>
      <c r="F1791" s="1" t="s">
        <v>198</v>
      </c>
      <c r="G1791" s="1" t="s">
        <v>193</v>
      </c>
      <c r="I1791" s="1" t="s">
        <v>428</v>
      </c>
      <c r="J1791" s="1" t="s">
        <v>20</v>
      </c>
      <c r="K1791" s="1">
        <v>5</v>
      </c>
      <c r="L1791" s="1">
        <v>100</v>
      </c>
    </row>
    <row r="1792" spans="1:12" ht="13">
      <c r="A1792" s="1" t="s">
        <v>296</v>
      </c>
      <c r="B1792" s="1" t="b">
        <v>0</v>
      </c>
      <c r="C1792" s="1" t="s">
        <v>307</v>
      </c>
      <c r="D1792" s="1" t="s">
        <v>416</v>
      </c>
      <c r="E1792" s="1" t="s">
        <v>298</v>
      </c>
      <c r="F1792" s="1" t="s">
        <v>198</v>
      </c>
      <c r="G1792" s="1" t="s">
        <v>193</v>
      </c>
      <c r="I1792" s="1" t="s">
        <v>428</v>
      </c>
      <c r="J1792" s="1" t="s">
        <v>20</v>
      </c>
      <c r="K1792" s="1">
        <v>5</v>
      </c>
      <c r="L1792" s="1">
        <v>100</v>
      </c>
    </row>
    <row r="1793" spans="1:12" ht="13">
      <c r="A1793" s="1" t="s">
        <v>188</v>
      </c>
      <c r="B1793" s="1" t="b">
        <v>0</v>
      </c>
      <c r="C1793" s="1" t="s">
        <v>189</v>
      </c>
      <c r="D1793" s="1" t="s">
        <v>418</v>
      </c>
      <c r="E1793" s="1" t="s">
        <v>191</v>
      </c>
      <c r="F1793" s="1" t="s">
        <v>192</v>
      </c>
      <c r="G1793" s="1" t="s">
        <v>193</v>
      </c>
      <c r="I1793" s="1" t="s">
        <v>429</v>
      </c>
      <c r="K1793" s="1">
        <v>1</v>
      </c>
      <c r="L1793" s="1">
        <v>100</v>
      </c>
    </row>
    <row r="1794" spans="1:12" ht="13">
      <c r="A1794" s="1" t="s">
        <v>195</v>
      </c>
      <c r="B1794" s="1" t="b">
        <v>0</v>
      </c>
      <c r="C1794" s="1" t="s">
        <v>189</v>
      </c>
      <c r="D1794" s="1" t="s">
        <v>418</v>
      </c>
      <c r="E1794" s="1" t="s">
        <v>191</v>
      </c>
      <c r="F1794" s="1" t="s">
        <v>192</v>
      </c>
      <c r="G1794" s="1" t="s">
        <v>193</v>
      </c>
      <c r="I1794" s="1" t="s">
        <v>429</v>
      </c>
      <c r="K1794" s="1">
        <v>1</v>
      </c>
      <c r="L1794" s="1">
        <v>100</v>
      </c>
    </row>
    <row r="1795" spans="1:12" ht="13">
      <c r="A1795" s="1" t="s">
        <v>196</v>
      </c>
      <c r="B1795" s="1" t="b">
        <v>0</v>
      </c>
      <c r="C1795" s="1" t="s">
        <v>189</v>
      </c>
      <c r="D1795" s="1" t="s">
        <v>418</v>
      </c>
      <c r="E1795" s="1" t="s">
        <v>191</v>
      </c>
      <c r="F1795" s="1" t="s">
        <v>192</v>
      </c>
      <c r="G1795" s="1" t="s">
        <v>193</v>
      </c>
      <c r="I1795" s="1" t="s">
        <v>429</v>
      </c>
      <c r="K1795" s="1">
        <v>1</v>
      </c>
      <c r="L1795" s="1">
        <v>100</v>
      </c>
    </row>
    <row r="1796" spans="1:12" ht="13">
      <c r="A1796" s="1" t="s">
        <v>208</v>
      </c>
      <c r="B1796" s="1" t="b">
        <v>0</v>
      </c>
      <c r="C1796" s="1">
        <v>1.25</v>
      </c>
      <c r="D1796" s="1" t="s">
        <v>418</v>
      </c>
      <c r="E1796" s="1" t="s">
        <v>191</v>
      </c>
      <c r="F1796" s="1" t="s">
        <v>209</v>
      </c>
      <c r="G1796" s="1" t="s">
        <v>193</v>
      </c>
      <c r="H1796" s="1">
        <v>1.25</v>
      </c>
      <c r="I1796" s="1" t="s">
        <v>429</v>
      </c>
      <c r="K1796" s="1">
        <v>1</v>
      </c>
      <c r="L1796" s="1">
        <v>100</v>
      </c>
    </row>
    <row r="1797" spans="1:12" ht="13">
      <c r="A1797" s="1" t="s">
        <v>210</v>
      </c>
      <c r="B1797" s="1" t="b">
        <v>0</v>
      </c>
      <c r="C1797" s="1">
        <v>1.25</v>
      </c>
      <c r="D1797" s="1" t="s">
        <v>418</v>
      </c>
      <c r="E1797" s="1" t="s">
        <v>191</v>
      </c>
      <c r="F1797" s="1" t="s">
        <v>209</v>
      </c>
      <c r="G1797" s="1" t="s">
        <v>193</v>
      </c>
      <c r="H1797" s="1">
        <v>1.25</v>
      </c>
      <c r="I1797" s="1" t="s">
        <v>429</v>
      </c>
      <c r="K1797" s="1">
        <v>1</v>
      </c>
      <c r="L1797" s="1">
        <v>100</v>
      </c>
    </row>
    <row r="1798" spans="1:12" ht="13">
      <c r="A1798" s="1" t="s">
        <v>211</v>
      </c>
      <c r="B1798" s="1" t="b">
        <v>0</v>
      </c>
      <c r="C1798" s="1">
        <v>1.25</v>
      </c>
      <c r="D1798" s="1" t="s">
        <v>418</v>
      </c>
      <c r="E1798" s="1" t="s">
        <v>191</v>
      </c>
      <c r="F1798" s="1" t="s">
        <v>209</v>
      </c>
      <c r="G1798" s="1">
        <v>37.157501808541397</v>
      </c>
      <c r="H1798" s="1">
        <v>1.25</v>
      </c>
      <c r="I1798" s="1" t="s">
        <v>429</v>
      </c>
      <c r="K1798" s="1">
        <v>1</v>
      </c>
      <c r="L1798" s="1">
        <v>100</v>
      </c>
    </row>
    <row r="1799" spans="1:12" ht="13">
      <c r="A1799" s="1" t="s">
        <v>221</v>
      </c>
      <c r="B1799" s="1" t="b">
        <v>0</v>
      </c>
      <c r="C1799" s="1">
        <v>2.5</v>
      </c>
      <c r="D1799" s="1" t="s">
        <v>418</v>
      </c>
      <c r="E1799" s="1" t="s">
        <v>191</v>
      </c>
      <c r="F1799" s="1" t="s">
        <v>209</v>
      </c>
      <c r="G1799" s="1">
        <v>36.966422639708199</v>
      </c>
      <c r="H1799" s="1">
        <v>2.5</v>
      </c>
      <c r="I1799" s="1" t="s">
        <v>429</v>
      </c>
      <c r="K1799" s="1">
        <v>1</v>
      </c>
      <c r="L1799" s="1">
        <v>100</v>
      </c>
    </row>
    <row r="1800" spans="1:12" ht="13">
      <c r="A1800" s="1" t="s">
        <v>222</v>
      </c>
      <c r="B1800" s="1" t="b">
        <v>0</v>
      </c>
      <c r="C1800" s="1">
        <v>2.5</v>
      </c>
      <c r="D1800" s="1" t="s">
        <v>418</v>
      </c>
      <c r="E1800" s="1" t="s">
        <v>191</v>
      </c>
      <c r="F1800" s="1" t="s">
        <v>209</v>
      </c>
      <c r="G1800" s="1">
        <v>37.111361659110401</v>
      </c>
      <c r="H1800" s="1">
        <v>2.5</v>
      </c>
      <c r="I1800" s="1" t="s">
        <v>429</v>
      </c>
      <c r="K1800" s="1">
        <v>1</v>
      </c>
      <c r="L1800" s="1">
        <v>100</v>
      </c>
    </row>
    <row r="1801" spans="1:12" ht="13">
      <c r="A1801" s="1" t="s">
        <v>223</v>
      </c>
      <c r="B1801" s="1" t="b">
        <v>0</v>
      </c>
      <c r="C1801" s="1">
        <v>2.5</v>
      </c>
      <c r="D1801" s="1" t="s">
        <v>418</v>
      </c>
      <c r="E1801" s="1" t="s">
        <v>191</v>
      </c>
      <c r="F1801" s="1" t="s">
        <v>209</v>
      </c>
      <c r="G1801" s="1" t="s">
        <v>193</v>
      </c>
      <c r="H1801" s="1">
        <v>2.5</v>
      </c>
      <c r="I1801" s="1" t="s">
        <v>429</v>
      </c>
      <c r="K1801" s="1">
        <v>1</v>
      </c>
      <c r="L1801" s="1">
        <v>100</v>
      </c>
    </row>
    <row r="1802" spans="1:12" ht="13">
      <c r="A1802" s="1" t="s">
        <v>233</v>
      </c>
      <c r="B1802" s="1" t="b">
        <v>0</v>
      </c>
      <c r="C1802" s="1">
        <v>10</v>
      </c>
      <c r="D1802" s="1" t="s">
        <v>418</v>
      </c>
      <c r="E1802" s="1" t="s">
        <v>191</v>
      </c>
      <c r="F1802" s="1" t="s">
        <v>209</v>
      </c>
      <c r="G1802" s="1">
        <v>34.439373240177297</v>
      </c>
      <c r="H1802" s="1">
        <v>10</v>
      </c>
      <c r="I1802" s="1" t="s">
        <v>429</v>
      </c>
      <c r="K1802" s="1">
        <v>1</v>
      </c>
      <c r="L1802" s="1">
        <v>100</v>
      </c>
    </row>
    <row r="1803" spans="1:12" ht="13">
      <c r="A1803" s="1" t="s">
        <v>234</v>
      </c>
      <c r="B1803" s="1" t="b">
        <v>0</v>
      </c>
      <c r="C1803" s="1">
        <v>10</v>
      </c>
      <c r="D1803" s="1" t="s">
        <v>418</v>
      </c>
      <c r="E1803" s="1" t="s">
        <v>191</v>
      </c>
      <c r="F1803" s="1" t="s">
        <v>209</v>
      </c>
      <c r="G1803" s="1">
        <v>34.628133197839702</v>
      </c>
      <c r="H1803" s="1">
        <v>10</v>
      </c>
      <c r="I1803" s="1" t="s">
        <v>429</v>
      </c>
      <c r="K1803" s="1">
        <v>1</v>
      </c>
      <c r="L1803" s="1">
        <v>100</v>
      </c>
    </row>
    <row r="1804" spans="1:12" ht="13">
      <c r="A1804" s="1" t="s">
        <v>235</v>
      </c>
      <c r="B1804" s="1" t="b">
        <v>0</v>
      </c>
      <c r="C1804" s="1">
        <v>10</v>
      </c>
      <c r="D1804" s="1" t="s">
        <v>418</v>
      </c>
      <c r="E1804" s="1" t="s">
        <v>191</v>
      </c>
      <c r="F1804" s="1" t="s">
        <v>209</v>
      </c>
      <c r="G1804" s="1">
        <v>33.881516241262503</v>
      </c>
      <c r="H1804" s="1">
        <v>10</v>
      </c>
      <c r="I1804" s="1" t="s">
        <v>429</v>
      </c>
      <c r="K1804" s="1">
        <v>1</v>
      </c>
      <c r="L1804" s="1">
        <v>100</v>
      </c>
    </row>
    <row r="1805" spans="1:12" ht="13">
      <c r="A1805" s="1" t="s">
        <v>245</v>
      </c>
      <c r="B1805" s="1" t="b">
        <v>0</v>
      </c>
      <c r="C1805" s="11">
        <v>100</v>
      </c>
      <c r="D1805" s="1" t="s">
        <v>418</v>
      </c>
      <c r="E1805" s="1" t="s">
        <v>191</v>
      </c>
      <c r="F1805" s="1" t="s">
        <v>209</v>
      </c>
      <c r="G1805" s="1">
        <v>30.582938335067301</v>
      </c>
      <c r="H1805" s="1">
        <v>100</v>
      </c>
      <c r="I1805" s="1" t="s">
        <v>429</v>
      </c>
      <c r="K1805" s="1">
        <v>1</v>
      </c>
      <c r="L1805" s="1">
        <v>100</v>
      </c>
    </row>
    <row r="1806" spans="1:12" ht="13">
      <c r="A1806" s="1" t="s">
        <v>246</v>
      </c>
      <c r="B1806" s="1" t="b">
        <v>0</v>
      </c>
      <c r="C1806" s="11">
        <v>100</v>
      </c>
      <c r="D1806" s="1" t="s">
        <v>418</v>
      </c>
      <c r="E1806" s="1" t="s">
        <v>191</v>
      </c>
      <c r="F1806" s="1" t="s">
        <v>209</v>
      </c>
      <c r="G1806" s="1">
        <v>30.824937976607998</v>
      </c>
      <c r="H1806" s="1">
        <v>100</v>
      </c>
      <c r="I1806" s="1" t="s">
        <v>429</v>
      </c>
      <c r="K1806" s="1">
        <v>1</v>
      </c>
      <c r="L1806" s="1">
        <v>100</v>
      </c>
    </row>
    <row r="1807" spans="1:12" ht="13">
      <c r="A1807" s="1" t="s">
        <v>247</v>
      </c>
      <c r="B1807" s="1" t="b">
        <v>0</v>
      </c>
      <c r="C1807" s="11">
        <v>100</v>
      </c>
      <c r="D1807" s="1" t="s">
        <v>418</v>
      </c>
      <c r="E1807" s="1" t="s">
        <v>191</v>
      </c>
      <c r="F1807" s="1" t="s">
        <v>209</v>
      </c>
      <c r="G1807" s="1">
        <v>30.7431576960755</v>
      </c>
      <c r="H1807" s="1">
        <v>100</v>
      </c>
      <c r="I1807" s="1" t="s">
        <v>429</v>
      </c>
      <c r="K1807" s="1">
        <v>1</v>
      </c>
      <c r="L1807" s="1">
        <v>100</v>
      </c>
    </row>
    <row r="1808" spans="1:12" ht="13">
      <c r="A1808" s="1" t="s">
        <v>257</v>
      </c>
      <c r="B1808" s="1" t="b">
        <v>0</v>
      </c>
      <c r="C1808" s="11">
        <v>1000</v>
      </c>
      <c r="D1808" s="1" t="s">
        <v>418</v>
      </c>
      <c r="E1808" s="1" t="s">
        <v>191</v>
      </c>
      <c r="F1808" s="1" t="s">
        <v>209</v>
      </c>
      <c r="G1808" s="1">
        <v>27.408342249869602</v>
      </c>
      <c r="H1808" s="1">
        <v>1000</v>
      </c>
      <c r="I1808" s="1" t="s">
        <v>429</v>
      </c>
      <c r="K1808" s="1">
        <v>1</v>
      </c>
      <c r="L1808" s="1">
        <v>100</v>
      </c>
    </row>
    <row r="1809" spans="1:12" ht="13">
      <c r="A1809" s="1" t="s">
        <v>258</v>
      </c>
      <c r="B1809" s="1" t="b">
        <v>0</v>
      </c>
      <c r="C1809" s="11">
        <v>1000</v>
      </c>
      <c r="D1809" s="1" t="s">
        <v>418</v>
      </c>
      <c r="E1809" s="1" t="s">
        <v>191</v>
      </c>
      <c r="F1809" s="1" t="s">
        <v>209</v>
      </c>
      <c r="G1809" s="1">
        <v>27.446202571761201</v>
      </c>
      <c r="H1809" s="1">
        <v>1000</v>
      </c>
      <c r="I1809" s="1" t="s">
        <v>429</v>
      </c>
      <c r="K1809" s="1">
        <v>1</v>
      </c>
      <c r="L1809" s="1">
        <v>100</v>
      </c>
    </row>
    <row r="1810" spans="1:12" ht="13">
      <c r="A1810" s="1" t="s">
        <v>259</v>
      </c>
      <c r="B1810" s="1" t="b">
        <v>0</v>
      </c>
      <c r="C1810" s="11">
        <v>1000</v>
      </c>
      <c r="D1810" s="1" t="s">
        <v>418</v>
      </c>
      <c r="E1810" s="1" t="s">
        <v>191</v>
      </c>
      <c r="F1810" s="1" t="s">
        <v>209</v>
      </c>
      <c r="G1810" s="1">
        <v>27.5082166723037</v>
      </c>
      <c r="H1810" s="1">
        <v>1000</v>
      </c>
      <c r="I1810" s="1" t="s">
        <v>429</v>
      </c>
      <c r="K1810" s="1">
        <v>1</v>
      </c>
      <c r="L1810" s="1">
        <v>100</v>
      </c>
    </row>
    <row r="1811" spans="1:12" ht="13">
      <c r="A1811" s="1" t="s">
        <v>269</v>
      </c>
      <c r="B1811" s="1" t="b">
        <v>0</v>
      </c>
      <c r="C1811" s="11">
        <v>10000</v>
      </c>
      <c r="D1811" s="1" t="s">
        <v>418</v>
      </c>
      <c r="E1811" s="1" t="s">
        <v>191</v>
      </c>
      <c r="F1811" s="1" t="s">
        <v>209</v>
      </c>
      <c r="G1811" s="1">
        <v>24.259420556121</v>
      </c>
      <c r="H1811" s="1">
        <v>10000</v>
      </c>
      <c r="I1811" s="1" t="s">
        <v>429</v>
      </c>
      <c r="K1811" s="1">
        <v>1</v>
      </c>
      <c r="L1811" s="1">
        <v>100</v>
      </c>
    </row>
    <row r="1812" spans="1:12" ht="13">
      <c r="A1812" s="1" t="s">
        <v>270</v>
      </c>
      <c r="B1812" s="1" t="b">
        <v>0</v>
      </c>
      <c r="C1812" s="11">
        <v>10000</v>
      </c>
      <c r="D1812" s="1" t="s">
        <v>418</v>
      </c>
      <c r="E1812" s="1" t="s">
        <v>191</v>
      </c>
      <c r="F1812" s="1" t="s">
        <v>209</v>
      </c>
      <c r="G1812" s="1">
        <v>24.318278433594401</v>
      </c>
      <c r="H1812" s="1">
        <v>10000</v>
      </c>
      <c r="I1812" s="1" t="s">
        <v>429</v>
      </c>
      <c r="K1812" s="1">
        <v>1</v>
      </c>
      <c r="L1812" s="1">
        <v>100</v>
      </c>
    </row>
    <row r="1813" spans="1:12" ht="13">
      <c r="A1813" s="1" t="s">
        <v>271</v>
      </c>
      <c r="B1813" s="1" t="b">
        <v>0</v>
      </c>
      <c r="C1813" s="11">
        <v>10000</v>
      </c>
      <c r="D1813" s="1" t="s">
        <v>418</v>
      </c>
      <c r="E1813" s="1" t="s">
        <v>191</v>
      </c>
      <c r="F1813" s="1" t="s">
        <v>209</v>
      </c>
      <c r="G1813" s="1">
        <v>24.265156170931501</v>
      </c>
      <c r="H1813" s="1">
        <v>10000</v>
      </c>
      <c r="I1813" s="1" t="s">
        <v>429</v>
      </c>
      <c r="K1813" s="1">
        <v>1</v>
      </c>
      <c r="L1813" s="1">
        <v>100</v>
      </c>
    </row>
    <row r="1814" spans="1:12" ht="13">
      <c r="A1814" s="1" t="s">
        <v>272</v>
      </c>
      <c r="B1814" s="1" t="b">
        <v>0</v>
      </c>
      <c r="C1814" s="1" t="s">
        <v>301</v>
      </c>
      <c r="D1814" s="1" t="s">
        <v>418</v>
      </c>
      <c r="E1814" s="1" t="s">
        <v>191</v>
      </c>
      <c r="F1814" s="1" t="s">
        <v>198</v>
      </c>
      <c r="G1814" s="1" t="s">
        <v>193</v>
      </c>
      <c r="I1814" s="1" t="s">
        <v>429</v>
      </c>
      <c r="J1814" s="1" t="s">
        <v>20</v>
      </c>
      <c r="K1814" s="1">
        <v>1</v>
      </c>
      <c r="L1814" s="1">
        <v>100</v>
      </c>
    </row>
    <row r="1815" spans="1:12" ht="13">
      <c r="A1815" s="1" t="s">
        <v>273</v>
      </c>
      <c r="B1815" s="1" t="b">
        <v>0</v>
      </c>
      <c r="C1815" s="1" t="s">
        <v>301</v>
      </c>
      <c r="D1815" s="1" t="s">
        <v>418</v>
      </c>
      <c r="E1815" s="1" t="s">
        <v>191</v>
      </c>
      <c r="F1815" s="1" t="s">
        <v>198</v>
      </c>
      <c r="G1815" s="1" t="s">
        <v>193</v>
      </c>
      <c r="I1815" s="1" t="s">
        <v>429</v>
      </c>
      <c r="J1815" s="1" t="s">
        <v>20</v>
      </c>
      <c r="K1815" s="1">
        <v>1</v>
      </c>
      <c r="L1815" s="1">
        <v>100</v>
      </c>
    </row>
    <row r="1816" spans="1:12" ht="13">
      <c r="A1816" s="1" t="s">
        <v>274</v>
      </c>
      <c r="B1816" s="1" t="b">
        <v>0</v>
      </c>
      <c r="C1816" s="1" t="s">
        <v>301</v>
      </c>
      <c r="D1816" s="1" t="s">
        <v>418</v>
      </c>
      <c r="E1816" s="1" t="s">
        <v>191</v>
      </c>
      <c r="F1816" s="1" t="s">
        <v>198</v>
      </c>
      <c r="G1816" s="1" t="s">
        <v>193</v>
      </c>
      <c r="I1816" s="1" t="s">
        <v>429</v>
      </c>
      <c r="J1816" s="1" t="s">
        <v>20</v>
      </c>
      <c r="K1816" s="1">
        <v>1</v>
      </c>
      <c r="L1816" s="1">
        <v>100</v>
      </c>
    </row>
    <row r="1817" spans="1:12" ht="13">
      <c r="A1817" s="1" t="s">
        <v>275</v>
      </c>
      <c r="B1817" s="1" t="b">
        <v>0</v>
      </c>
      <c r="C1817" s="1" t="s">
        <v>302</v>
      </c>
      <c r="D1817" s="1" t="s">
        <v>418</v>
      </c>
      <c r="E1817" s="1" t="s">
        <v>191</v>
      </c>
      <c r="F1817" s="1" t="s">
        <v>198</v>
      </c>
      <c r="G1817" s="1" t="s">
        <v>193</v>
      </c>
      <c r="I1817" s="1" t="s">
        <v>429</v>
      </c>
      <c r="J1817" s="1" t="s">
        <v>20</v>
      </c>
      <c r="K1817" s="1">
        <v>1</v>
      </c>
      <c r="L1817" s="1">
        <v>100</v>
      </c>
    </row>
    <row r="1818" spans="1:12" ht="13">
      <c r="A1818" s="1" t="s">
        <v>277</v>
      </c>
      <c r="B1818" s="1" t="b">
        <v>0</v>
      </c>
      <c r="C1818" s="1" t="s">
        <v>302</v>
      </c>
      <c r="D1818" s="1" t="s">
        <v>418</v>
      </c>
      <c r="E1818" s="1" t="s">
        <v>191</v>
      </c>
      <c r="F1818" s="1" t="s">
        <v>198</v>
      </c>
      <c r="G1818" s="1" t="s">
        <v>193</v>
      </c>
      <c r="I1818" s="1" t="s">
        <v>429</v>
      </c>
      <c r="J1818" s="1" t="s">
        <v>20</v>
      </c>
      <c r="K1818" s="1">
        <v>1</v>
      </c>
      <c r="L1818" s="1">
        <v>100</v>
      </c>
    </row>
    <row r="1819" spans="1:12" ht="13">
      <c r="A1819" s="1" t="s">
        <v>278</v>
      </c>
      <c r="B1819" s="1" t="b">
        <v>0</v>
      </c>
      <c r="C1819" s="1" t="s">
        <v>302</v>
      </c>
      <c r="D1819" s="1" t="s">
        <v>418</v>
      </c>
      <c r="E1819" s="1" t="s">
        <v>191</v>
      </c>
      <c r="F1819" s="1" t="s">
        <v>198</v>
      </c>
      <c r="G1819" s="1" t="s">
        <v>193</v>
      </c>
      <c r="I1819" s="1" t="s">
        <v>429</v>
      </c>
      <c r="J1819" s="1" t="s">
        <v>20</v>
      </c>
      <c r="K1819" s="1">
        <v>1</v>
      </c>
      <c r="L1819" s="1">
        <v>100</v>
      </c>
    </row>
    <row r="1820" spans="1:12" ht="13">
      <c r="A1820" s="1" t="s">
        <v>279</v>
      </c>
      <c r="B1820" s="1" t="b">
        <v>0</v>
      </c>
      <c r="C1820" s="1" t="s">
        <v>303</v>
      </c>
      <c r="D1820" s="1" t="s">
        <v>418</v>
      </c>
      <c r="E1820" s="1" t="s">
        <v>191</v>
      </c>
      <c r="F1820" s="1" t="s">
        <v>198</v>
      </c>
      <c r="G1820" s="1" t="s">
        <v>193</v>
      </c>
      <c r="I1820" s="1" t="s">
        <v>429</v>
      </c>
      <c r="J1820" s="1" t="s">
        <v>199</v>
      </c>
      <c r="K1820" s="1">
        <v>1</v>
      </c>
      <c r="L1820" s="1">
        <v>100</v>
      </c>
    </row>
    <row r="1821" spans="1:12" ht="13">
      <c r="A1821" s="1" t="s">
        <v>280</v>
      </c>
      <c r="B1821" s="1" t="b">
        <v>0</v>
      </c>
      <c r="C1821" s="1" t="s">
        <v>303</v>
      </c>
      <c r="D1821" s="1" t="s">
        <v>418</v>
      </c>
      <c r="E1821" s="1" t="s">
        <v>191</v>
      </c>
      <c r="F1821" s="1" t="s">
        <v>198</v>
      </c>
      <c r="G1821" s="1" t="s">
        <v>193</v>
      </c>
      <c r="I1821" s="1" t="s">
        <v>429</v>
      </c>
      <c r="J1821" s="1" t="s">
        <v>199</v>
      </c>
      <c r="K1821" s="1">
        <v>1</v>
      </c>
      <c r="L1821" s="1">
        <v>100</v>
      </c>
    </row>
    <row r="1822" spans="1:12" ht="13">
      <c r="A1822" s="1" t="s">
        <v>281</v>
      </c>
      <c r="B1822" s="1" t="b">
        <v>0</v>
      </c>
      <c r="C1822" s="1" t="s">
        <v>303</v>
      </c>
      <c r="D1822" s="1" t="s">
        <v>418</v>
      </c>
      <c r="E1822" s="1" t="s">
        <v>191</v>
      </c>
      <c r="F1822" s="1" t="s">
        <v>198</v>
      </c>
      <c r="G1822" s="1" t="s">
        <v>193</v>
      </c>
      <c r="I1822" s="1" t="s">
        <v>429</v>
      </c>
      <c r="J1822" s="1" t="s">
        <v>199</v>
      </c>
      <c r="K1822" s="1">
        <v>1</v>
      </c>
      <c r="L1822" s="1">
        <v>100</v>
      </c>
    </row>
    <row r="1823" spans="1:12" ht="13">
      <c r="A1823" s="1" t="s">
        <v>282</v>
      </c>
      <c r="B1823" s="1" t="b">
        <v>0</v>
      </c>
      <c r="C1823" s="1" t="s">
        <v>304</v>
      </c>
      <c r="D1823" s="1" t="s">
        <v>418</v>
      </c>
      <c r="E1823" s="1" t="s">
        <v>191</v>
      </c>
      <c r="F1823" s="1" t="s">
        <v>198</v>
      </c>
      <c r="G1823" s="1" t="s">
        <v>193</v>
      </c>
      <c r="I1823" s="1" t="s">
        <v>429</v>
      </c>
      <c r="J1823" s="1" t="s">
        <v>20</v>
      </c>
      <c r="K1823" s="1">
        <v>1</v>
      </c>
      <c r="L1823" s="1">
        <v>100</v>
      </c>
    </row>
    <row r="1824" spans="1:12" ht="13">
      <c r="A1824" s="1" t="s">
        <v>284</v>
      </c>
      <c r="B1824" s="1" t="b">
        <v>0</v>
      </c>
      <c r="C1824" s="1" t="s">
        <v>304</v>
      </c>
      <c r="D1824" s="1" t="s">
        <v>418</v>
      </c>
      <c r="E1824" s="1" t="s">
        <v>191</v>
      </c>
      <c r="F1824" s="1" t="s">
        <v>198</v>
      </c>
      <c r="G1824" s="1" t="s">
        <v>193</v>
      </c>
      <c r="I1824" s="1" t="s">
        <v>429</v>
      </c>
      <c r="J1824" s="1" t="s">
        <v>20</v>
      </c>
      <c r="K1824" s="1">
        <v>1</v>
      </c>
      <c r="L1824" s="1">
        <v>100</v>
      </c>
    </row>
    <row r="1825" spans="1:12" ht="13">
      <c r="A1825" s="1" t="s">
        <v>285</v>
      </c>
      <c r="B1825" s="1" t="b">
        <v>0</v>
      </c>
      <c r="C1825" s="1" t="s">
        <v>304</v>
      </c>
      <c r="D1825" s="1" t="s">
        <v>418</v>
      </c>
      <c r="E1825" s="1" t="s">
        <v>191</v>
      </c>
      <c r="F1825" s="1" t="s">
        <v>198</v>
      </c>
      <c r="G1825" s="1">
        <v>38</v>
      </c>
      <c r="H1825" s="1">
        <v>0.90262706439551199</v>
      </c>
      <c r="I1825" s="1" t="s">
        <v>429</v>
      </c>
      <c r="J1825" s="1" t="s">
        <v>20</v>
      </c>
      <c r="K1825" s="1">
        <v>1</v>
      </c>
      <c r="L1825" s="1">
        <v>100</v>
      </c>
    </row>
    <row r="1826" spans="1:12" ht="13">
      <c r="A1826" s="1" t="s">
        <v>286</v>
      </c>
      <c r="B1826" s="1" t="b">
        <v>0</v>
      </c>
      <c r="C1826" s="1" t="s">
        <v>305</v>
      </c>
      <c r="D1826" s="1" t="s">
        <v>418</v>
      </c>
      <c r="E1826" s="1" t="s">
        <v>191</v>
      </c>
      <c r="F1826" s="1" t="s">
        <v>198</v>
      </c>
      <c r="G1826" s="1" t="s">
        <v>193</v>
      </c>
      <c r="I1826" s="1" t="s">
        <v>429</v>
      </c>
      <c r="J1826" s="1" t="s">
        <v>20</v>
      </c>
      <c r="K1826" s="1">
        <v>1</v>
      </c>
      <c r="L1826" s="1">
        <v>100</v>
      </c>
    </row>
    <row r="1827" spans="1:12" ht="13">
      <c r="A1827" s="1" t="s">
        <v>288</v>
      </c>
      <c r="B1827" s="1" t="b">
        <v>0</v>
      </c>
      <c r="C1827" s="1" t="s">
        <v>305</v>
      </c>
      <c r="D1827" s="1" t="s">
        <v>418</v>
      </c>
      <c r="E1827" s="1" t="s">
        <v>191</v>
      </c>
      <c r="F1827" s="1" t="s">
        <v>198</v>
      </c>
      <c r="G1827" s="1" t="s">
        <v>193</v>
      </c>
      <c r="I1827" s="1" t="s">
        <v>429</v>
      </c>
      <c r="J1827" s="1" t="s">
        <v>20</v>
      </c>
      <c r="K1827" s="1">
        <v>1</v>
      </c>
      <c r="L1827" s="1">
        <v>100</v>
      </c>
    </row>
    <row r="1828" spans="1:12" ht="13">
      <c r="A1828" s="1" t="s">
        <v>289</v>
      </c>
      <c r="B1828" s="1" t="b">
        <v>0</v>
      </c>
      <c r="C1828" s="1" t="s">
        <v>305</v>
      </c>
      <c r="D1828" s="1" t="s">
        <v>418</v>
      </c>
      <c r="E1828" s="1" t="s">
        <v>191</v>
      </c>
      <c r="F1828" s="1" t="s">
        <v>198</v>
      </c>
      <c r="G1828" s="1" t="s">
        <v>193</v>
      </c>
      <c r="I1828" s="1" t="s">
        <v>429</v>
      </c>
      <c r="J1828" s="1" t="s">
        <v>20</v>
      </c>
      <c r="K1828" s="1">
        <v>1</v>
      </c>
      <c r="L1828" s="1">
        <v>100</v>
      </c>
    </row>
    <row r="1829" spans="1:12" ht="13">
      <c r="A1829" s="1" t="s">
        <v>290</v>
      </c>
      <c r="B1829" s="1" t="b">
        <v>0</v>
      </c>
      <c r="C1829" s="1" t="s">
        <v>306</v>
      </c>
      <c r="D1829" s="1" t="s">
        <v>418</v>
      </c>
      <c r="E1829" s="1" t="s">
        <v>191</v>
      </c>
      <c r="F1829" s="1" t="s">
        <v>198</v>
      </c>
      <c r="G1829" s="1" t="s">
        <v>193</v>
      </c>
      <c r="I1829" s="1" t="s">
        <v>429</v>
      </c>
      <c r="J1829" s="1" t="s">
        <v>20</v>
      </c>
      <c r="K1829" s="1">
        <v>1</v>
      </c>
      <c r="L1829" s="1">
        <v>100</v>
      </c>
    </row>
    <row r="1830" spans="1:12" ht="13">
      <c r="A1830" s="1" t="s">
        <v>292</v>
      </c>
      <c r="B1830" s="1" t="b">
        <v>0</v>
      </c>
      <c r="C1830" s="1" t="s">
        <v>306</v>
      </c>
      <c r="D1830" s="1" t="s">
        <v>418</v>
      </c>
      <c r="E1830" s="1" t="s">
        <v>191</v>
      </c>
      <c r="F1830" s="1" t="s">
        <v>198</v>
      </c>
      <c r="G1830" s="1" t="s">
        <v>193</v>
      </c>
      <c r="I1830" s="1" t="s">
        <v>429</v>
      </c>
      <c r="J1830" s="1" t="s">
        <v>20</v>
      </c>
      <c r="K1830" s="1">
        <v>1</v>
      </c>
      <c r="L1830" s="1">
        <v>100</v>
      </c>
    </row>
    <row r="1831" spans="1:12" ht="13">
      <c r="A1831" s="1" t="s">
        <v>293</v>
      </c>
      <c r="B1831" s="1" t="b">
        <v>0</v>
      </c>
      <c r="C1831" s="1" t="s">
        <v>306</v>
      </c>
      <c r="D1831" s="1" t="s">
        <v>418</v>
      </c>
      <c r="E1831" s="1" t="s">
        <v>191</v>
      </c>
      <c r="F1831" s="1" t="s">
        <v>198</v>
      </c>
      <c r="G1831" s="1" t="s">
        <v>193</v>
      </c>
      <c r="I1831" s="1" t="s">
        <v>429</v>
      </c>
      <c r="J1831" s="1" t="s">
        <v>20</v>
      </c>
      <c r="K1831" s="1">
        <v>1</v>
      </c>
      <c r="L1831" s="1">
        <v>100</v>
      </c>
    </row>
    <row r="1832" spans="1:12" ht="13">
      <c r="A1832" s="1" t="s">
        <v>294</v>
      </c>
      <c r="B1832" s="1" t="b">
        <v>0</v>
      </c>
      <c r="C1832" s="1" t="s">
        <v>307</v>
      </c>
      <c r="D1832" s="1" t="s">
        <v>418</v>
      </c>
      <c r="E1832" s="1" t="s">
        <v>191</v>
      </c>
      <c r="F1832" s="1" t="s">
        <v>198</v>
      </c>
      <c r="G1832" s="1" t="s">
        <v>193</v>
      </c>
      <c r="I1832" s="1" t="s">
        <v>429</v>
      </c>
      <c r="J1832" s="1" t="s">
        <v>20</v>
      </c>
      <c r="K1832" s="1">
        <v>1</v>
      </c>
      <c r="L1832" s="1">
        <v>100</v>
      </c>
    </row>
    <row r="1833" spans="1:12" ht="13">
      <c r="A1833" s="1" t="s">
        <v>295</v>
      </c>
      <c r="B1833" s="1" t="b">
        <v>0</v>
      </c>
      <c r="C1833" s="1" t="s">
        <v>307</v>
      </c>
      <c r="D1833" s="1" t="s">
        <v>418</v>
      </c>
      <c r="E1833" s="1" t="s">
        <v>191</v>
      </c>
      <c r="F1833" s="1" t="s">
        <v>198</v>
      </c>
      <c r="G1833" s="1" t="s">
        <v>193</v>
      </c>
      <c r="I1833" s="1" t="s">
        <v>429</v>
      </c>
      <c r="J1833" s="1" t="s">
        <v>20</v>
      </c>
      <c r="K1833" s="1">
        <v>1</v>
      </c>
      <c r="L1833" s="1">
        <v>100</v>
      </c>
    </row>
    <row r="1834" spans="1:12" ht="13">
      <c r="A1834" s="1" t="s">
        <v>296</v>
      </c>
      <c r="B1834" s="1" t="b">
        <v>0</v>
      </c>
      <c r="C1834" s="1" t="s">
        <v>307</v>
      </c>
      <c r="D1834" s="1" t="s">
        <v>418</v>
      </c>
      <c r="E1834" s="1" t="s">
        <v>191</v>
      </c>
      <c r="F1834" s="1" t="s">
        <v>198</v>
      </c>
      <c r="G1834" s="1" t="s">
        <v>193</v>
      </c>
      <c r="I1834" s="1" t="s">
        <v>429</v>
      </c>
      <c r="J1834" s="1" t="s">
        <v>20</v>
      </c>
      <c r="K1834" s="1">
        <v>1</v>
      </c>
      <c r="L1834" s="1">
        <v>100</v>
      </c>
    </row>
    <row r="1835" spans="1:12" ht="13">
      <c r="A1835" s="7" t="s">
        <v>188</v>
      </c>
      <c r="B1835" s="8" t="b">
        <v>0</v>
      </c>
      <c r="C1835" s="8" t="s">
        <v>189</v>
      </c>
      <c r="D1835" s="8" t="s">
        <v>416</v>
      </c>
      <c r="E1835" s="8" t="s">
        <v>298</v>
      </c>
      <c r="F1835" s="8" t="s">
        <v>192</v>
      </c>
      <c r="G1835" s="8" t="s">
        <v>193</v>
      </c>
      <c r="H1835" s="9"/>
      <c r="I1835" s="1" t="s">
        <v>430</v>
      </c>
      <c r="K1835" s="1">
        <v>5</v>
      </c>
      <c r="L1835" s="1">
        <v>100</v>
      </c>
    </row>
    <row r="1836" spans="1:12" ht="13">
      <c r="A1836" s="7" t="s">
        <v>195</v>
      </c>
      <c r="B1836" s="8" t="b">
        <v>0</v>
      </c>
      <c r="C1836" s="8" t="s">
        <v>189</v>
      </c>
      <c r="D1836" s="8" t="s">
        <v>416</v>
      </c>
      <c r="E1836" s="8" t="s">
        <v>298</v>
      </c>
      <c r="F1836" s="8" t="s">
        <v>192</v>
      </c>
      <c r="G1836" s="8" t="s">
        <v>193</v>
      </c>
      <c r="H1836" s="9"/>
      <c r="I1836" s="1" t="s">
        <v>430</v>
      </c>
      <c r="K1836" s="1">
        <v>5</v>
      </c>
      <c r="L1836" s="1">
        <v>100</v>
      </c>
    </row>
    <row r="1837" spans="1:12" ht="13">
      <c r="A1837" s="7" t="s">
        <v>196</v>
      </c>
      <c r="B1837" s="8" t="b">
        <v>0</v>
      </c>
      <c r="C1837" s="8" t="s">
        <v>189</v>
      </c>
      <c r="D1837" s="8" t="s">
        <v>416</v>
      </c>
      <c r="E1837" s="8" t="s">
        <v>298</v>
      </c>
      <c r="F1837" s="8" t="s">
        <v>192</v>
      </c>
      <c r="G1837" s="8" t="s">
        <v>193</v>
      </c>
      <c r="H1837" s="9"/>
      <c r="I1837" s="1" t="s">
        <v>430</v>
      </c>
      <c r="K1837" s="1">
        <v>5</v>
      </c>
      <c r="L1837" s="1">
        <v>100</v>
      </c>
    </row>
    <row r="1838" spans="1:12" ht="13">
      <c r="A1838" s="7" t="s">
        <v>208</v>
      </c>
      <c r="B1838" s="8" t="b">
        <v>0</v>
      </c>
      <c r="C1838" s="8">
        <v>2.5</v>
      </c>
      <c r="D1838" s="8" t="s">
        <v>416</v>
      </c>
      <c r="E1838" s="8" t="s">
        <v>298</v>
      </c>
      <c r="F1838" s="8" t="s">
        <v>209</v>
      </c>
      <c r="G1838" s="8" t="s">
        <v>193</v>
      </c>
      <c r="H1838" s="8">
        <v>2.5</v>
      </c>
      <c r="I1838" s="1" t="s">
        <v>430</v>
      </c>
      <c r="K1838" s="1">
        <v>5</v>
      </c>
      <c r="L1838" s="1">
        <v>100</v>
      </c>
    </row>
    <row r="1839" spans="1:12" ht="13">
      <c r="A1839" s="7" t="s">
        <v>210</v>
      </c>
      <c r="B1839" s="8" t="b">
        <v>0</v>
      </c>
      <c r="C1839" s="8">
        <v>2.5</v>
      </c>
      <c r="D1839" s="8" t="s">
        <v>416</v>
      </c>
      <c r="E1839" s="8" t="s">
        <v>298</v>
      </c>
      <c r="F1839" s="8" t="s">
        <v>209</v>
      </c>
      <c r="G1839" s="8" t="s">
        <v>193</v>
      </c>
      <c r="H1839" s="8">
        <v>2.5</v>
      </c>
      <c r="I1839" s="1" t="s">
        <v>430</v>
      </c>
      <c r="K1839" s="1">
        <v>5</v>
      </c>
      <c r="L1839" s="1">
        <v>100</v>
      </c>
    </row>
    <row r="1840" spans="1:12" ht="13">
      <c r="A1840" s="7" t="s">
        <v>211</v>
      </c>
      <c r="B1840" s="8" t="b">
        <v>0</v>
      </c>
      <c r="C1840" s="8">
        <v>2.5</v>
      </c>
      <c r="D1840" s="8" t="s">
        <v>416</v>
      </c>
      <c r="E1840" s="8" t="s">
        <v>298</v>
      </c>
      <c r="F1840" s="8" t="s">
        <v>209</v>
      </c>
      <c r="G1840" s="8">
        <v>34.370657030792202</v>
      </c>
      <c r="H1840" s="8">
        <v>2.5</v>
      </c>
      <c r="I1840" s="1" t="s">
        <v>430</v>
      </c>
      <c r="K1840" s="1">
        <v>5</v>
      </c>
      <c r="L1840" s="1">
        <v>100</v>
      </c>
    </row>
    <row r="1841" spans="1:12" ht="13">
      <c r="A1841" s="7" t="s">
        <v>221</v>
      </c>
      <c r="B1841" s="8" t="b">
        <v>0</v>
      </c>
      <c r="C1841" s="8">
        <v>5</v>
      </c>
      <c r="D1841" s="8" t="s">
        <v>416</v>
      </c>
      <c r="E1841" s="8" t="s">
        <v>298</v>
      </c>
      <c r="F1841" s="8" t="s">
        <v>209</v>
      </c>
      <c r="G1841" s="8">
        <v>35.333214145458498</v>
      </c>
      <c r="H1841" s="8">
        <v>5</v>
      </c>
      <c r="I1841" s="1" t="s">
        <v>430</v>
      </c>
      <c r="K1841" s="1">
        <v>5</v>
      </c>
      <c r="L1841" s="1">
        <v>100</v>
      </c>
    </row>
    <row r="1842" spans="1:12" ht="13">
      <c r="A1842" s="7" t="s">
        <v>222</v>
      </c>
      <c r="B1842" s="8" t="b">
        <v>0</v>
      </c>
      <c r="C1842" s="8">
        <v>5</v>
      </c>
      <c r="D1842" s="8" t="s">
        <v>416</v>
      </c>
      <c r="E1842" s="8" t="s">
        <v>298</v>
      </c>
      <c r="F1842" s="8" t="s">
        <v>209</v>
      </c>
      <c r="G1842" s="8" t="s">
        <v>193</v>
      </c>
      <c r="H1842" s="8">
        <v>5</v>
      </c>
      <c r="I1842" s="1" t="s">
        <v>430</v>
      </c>
      <c r="K1842" s="1">
        <v>5</v>
      </c>
      <c r="L1842" s="1">
        <v>100</v>
      </c>
    </row>
    <row r="1843" spans="1:12" ht="13">
      <c r="A1843" s="7" t="s">
        <v>223</v>
      </c>
      <c r="B1843" s="8" t="b">
        <v>0</v>
      </c>
      <c r="C1843" s="8">
        <v>5</v>
      </c>
      <c r="D1843" s="8" t="s">
        <v>416</v>
      </c>
      <c r="E1843" s="8" t="s">
        <v>298</v>
      </c>
      <c r="F1843" s="8" t="s">
        <v>209</v>
      </c>
      <c r="G1843" s="8" t="s">
        <v>193</v>
      </c>
      <c r="H1843" s="8">
        <v>5</v>
      </c>
      <c r="I1843" s="1" t="s">
        <v>430</v>
      </c>
      <c r="K1843" s="1">
        <v>5</v>
      </c>
      <c r="L1843" s="1">
        <v>100</v>
      </c>
    </row>
    <row r="1844" spans="1:12" ht="13">
      <c r="A1844" s="7" t="s">
        <v>233</v>
      </c>
      <c r="B1844" s="8" t="b">
        <v>0</v>
      </c>
      <c r="C1844" s="10">
        <v>100</v>
      </c>
      <c r="D1844" s="8" t="s">
        <v>416</v>
      </c>
      <c r="E1844" s="8" t="s">
        <v>298</v>
      </c>
      <c r="F1844" s="8" t="s">
        <v>209</v>
      </c>
      <c r="G1844" s="8">
        <v>29.243885303965001</v>
      </c>
      <c r="H1844" s="8">
        <v>100</v>
      </c>
      <c r="I1844" s="1" t="s">
        <v>430</v>
      </c>
      <c r="K1844" s="1">
        <v>5</v>
      </c>
      <c r="L1844" s="1">
        <v>100</v>
      </c>
    </row>
    <row r="1845" spans="1:12" ht="13">
      <c r="A1845" s="7" t="s">
        <v>234</v>
      </c>
      <c r="B1845" s="8" t="b">
        <v>0</v>
      </c>
      <c r="C1845" s="10">
        <v>100</v>
      </c>
      <c r="D1845" s="8" t="s">
        <v>416</v>
      </c>
      <c r="E1845" s="8" t="s">
        <v>298</v>
      </c>
      <c r="F1845" s="8" t="s">
        <v>209</v>
      </c>
      <c r="G1845" s="8">
        <v>29.4630993430643</v>
      </c>
      <c r="H1845" s="8">
        <v>100</v>
      </c>
      <c r="I1845" s="1" t="s">
        <v>430</v>
      </c>
      <c r="K1845" s="1">
        <v>5</v>
      </c>
      <c r="L1845" s="1">
        <v>100</v>
      </c>
    </row>
    <row r="1846" spans="1:12" ht="13">
      <c r="A1846" s="7" t="s">
        <v>235</v>
      </c>
      <c r="B1846" s="8" t="b">
        <v>0</v>
      </c>
      <c r="C1846" s="10">
        <v>100</v>
      </c>
      <c r="D1846" s="8" t="s">
        <v>416</v>
      </c>
      <c r="E1846" s="8" t="s">
        <v>298</v>
      </c>
      <c r="F1846" s="8" t="s">
        <v>209</v>
      </c>
      <c r="G1846" s="8">
        <v>29.193305521925701</v>
      </c>
      <c r="H1846" s="8">
        <v>100</v>
      </c>
      <c r="I1846" s="1" t="s">
        <v>430</v>
      </c>
      <c r="K1846" s="1">
        <v>5</v>
      </c>
      <c r="L1846" s="1">
        <v>100</v>
      </c>
    </row>
    <row r="1847" spans="1:12" ht="13">
      <c r="A1847" s="7" t="s">
        <v>245</v>
      </c>
      <c r="B1847" s="8" t="b">
        <v>0</v>
      </c>
      <c r="C1847" s="10">
        <v>1000</v>
      </c>
      <c r="D1847" s="8" t="s">
        <v>416</v>
      </c>
      <c r="E1847" s="8" t="s">
        <v>298</v>
      </c>
      <c r="F1847" s="8" t="s">
        <v>209</v>
      </c>
      <c r="G1847" s="8">
        <v>25.728098844222799</v>
      </c>
      <c r="H1847" s="8">
        <v>1000</v>
      </c>
      <c r="I1847" s="1" t="s">
        <v>430</v>
      </c>
      <c r="K1847" s="1">
        <v>5</v>
      </c>
      <c r="L1847" s="1">
        <v>100</v>
      </c>
    </row>
    <row r="1848" spans="1:12" ht="13">
      <c r="A1848" s="7" t="s">
        <v>246</v>
      </c>
      <c r="B1848" s="8" t="b">
        <v>0</v>
      </c>
      <c r="C1848" s="10">
        <v>1000</v>
      </c>
      <c r="D1848" s="8" t="s">
        <v>416</v>
      </c>
      <c r="E1848" s="8" t="s">
        <v>298</v>
      </c>
      <c r="F1848" s="8" t="s">
        <v>209</v>
      </c>
      <c r="G1848" s="8">
        <v>25.6951750944563</v>
      </c>
      <c r="H1848" s="8">
        <v>1000</v>
      </c>
      <c r="I1848" s="1" t="s">
        <v>430</v>
      </c>
      <c r="K1848" s="1">
        <v>5</v>
      </c>
      <c r="L1848" s="1">
        <v>100</v>
      </c>
    </row>
    <row r="1849" spans="1:12" ht="13">
      <c r="A1849" s="7" t="s">
        <v>247</v>
      </c>
      <c r="B1849" s="8" t="b">
        <v>0</v>
      </c>
      <c r="C1849" s="10">
        <v>1000</v>
      </c>
      <c r="D1849" s="8" t="s">
        <v>416</v>
      </c>
      <c r="E1849" s="8" t="s">
        <v>298</v>
      </c>
      <c r="F1849" s="8" t="s">
        <v>209</v>
      </c>
      <c r="G1849" s="8">
        <v>25.6199692709841</v>
      </c>
      <c r="H1849" s="8">
        <v>1000</v>
      </c>
      <c r="I1849" s="1" t="s">
        <v>430</v>
      </c>
      <c r="K1849" s="1">
        <v>5</v>
      </c>
      <c r="L1849" s="1">
        <v>100</v>
      </c>
    </row>
    <row r="1850" spans="1:12" ht="13">
      <c r="A1850" s="7" t="s">
        <v>257</v>
      </c>
      <c r="B1850" s="8" t="b">
        <v>0</v>
      </c>
      <c r="C1850" s="10">
        <v>10000</v>
      </c>
      <c r="D1850" s="8" t="s">
        <v>416</v>
      </c>
      <c r="E1850" s="8" t="s">
        <v>298</v>
      </c>
      <c r="F1850" s="8" t="s">
        <v>209</v>
      </c>
      <c r="G1850" s="8">
        <v>22.1918401058421</v>
      </c>
      <c r="H1850" s="8">
        <v>10000</v>
      </c>
      <c r="I1850" s="1" t="s">
        <v>430</v>
      </c>
      <c r="K1850" s="1">
        <v>5</v>
      </c>
      <c r="L1850" s="1">
        <v>100</v>
      </c>
    </row>
    <row r="1851" spans="1:12" ht="13">
      <c r="A1851" s="7" t="s">
        <v>258</v>
      </c>
      <c r="B1851" s="8" t="b">
        <v>0</v>
      </c>
      <c r="C1851" s="10">
        <v>10000</v>
      </c>
      <c r="D1851" s="8" t="s">
        <v>416</v>
      </c>
      <c r="E1851" s="8" t="s">
        <v>298</v>
      </c>
      <c r="F1851" s="8" t="s">
        <v>209</v>
      </c>
      <c r="G1851" s="8">
        <v>22.212161195228699</v>
      </c>
      <c r="H1851" s="8">
        <v>10000</v>
      </c>
      <c r="I1851" s="1" t="s">
        <v>430</v>
      </c>
      <c r="K1851" s="1">
        <v>5</v>
      </c>
      <c r="L1851" s="1">
        <v>100</v>
      </c>
    </row>
    <row r="1852" spans="1:12" ht="13">
      <c r="A1852" s="7" t="s">
        <v>259</v>
      </c>
      <c r="B1852" s="8" t="b">
        <v>0</v>
      </c>
      <c r="C1852" s="10">
        <v>10000</v>
      </c>
      <c r="D1852" s="8" t="s">
        <v>416</v>
      </c>
      <c r="E1852" s="8" t="s">
        <v>298</v>
      </c>
      <c r="F1852" s="8" t="s">
        <v>209</v>
      </c>
      <c r="G1852" s="8">
        <v>22.163305884192098</v>
      </c>
      <c r="H1852" s="8">
        <v>10000</v>
      </c>
      <c r="I1852" s="1" t="s">
        <v>430</v>
      </c>
      <c r="K1852" s="1">
        <v>5</v>
      </c>
      <c r="L1852" s="1">
        <v>100</v>
      </c>
    </row>
    <row r="1853" spans="1:12" ht="13">
      <c r="A1853" s="7" t="s">
        <v>269</v>
      </c>
      <c r="B1853" s="8" t="b">
        <v>0</v>
      </c>
      <c r="C1853" s="10">
        <v>100000</v>
      </c>
      <c r="D1853" s="8" t="s">
        <v>416</v>
      </c>
      <c r="E1853" s="8" t="s">
        <v>298</v>
      </c>
      <c r="F1853" s="8" t="s">
        <v>209</v>
      </c>
      <c r="G1853" s="8">
        <v>18.582613700834202</v>
      </c>
      <c r="H1853" s="8">
        <v>100000</v>
      </c>
      <c r="I1853" s="1" t="s">
        <v>430</v>
      </c>
      <c r="K1853" s="1">
        <v>5</v>
      </c>
      <c r="L1853" s="1">
        <v>100</v>
      </c>
    </row>
    <row r="1854" spans="1:12" ht="13">
      <c r="A1854" s="7" t="s">
        <v>270</v>
      </c>
      <c r="B1854" s="8" t="b">
        <v>0</v>
      </c>
      <c r="C1854" s="10">
        <v>100000</v>
      </c>
      <c r="D1854" s="8" t="s">
        <v>416</v>
      </c>
      <c r="E1854" s="8" t="s">
        <v>298</v>
      </c>
      <c r="F1854" s="8" t="s">
        <v>209</v>
      </c>
      <c r="G1854" s="8">
        <v>18.668853207353099</v>
      </c>
      <c r="H1854" s="8">
        <v>100000</v>
      </c>
      <c r="I1854" s="1" t="s">
        <v>430</v>
      </c>
      <c r="K1854" s="1">
        <v>5</v>
      </c>
      <c r="L1854" s="1">
        <v>100</v>
      </c>
    </row>
    <row r="1855" spans="1:12" ht="13">
      <c r="A1855" s="7" t="s">
        <v>271</v>
      </c>
      <c r="B1855" s="8" t="b">
        <v>0</v>
      </c>
      <c r="C1855" s="10">
        <v>100000</v>
      </c>
      <c r="D1855" s="8" t="s">
        <v>416</v>
      </c>
      <c r="E1855" s="8" t="s">
        <v>298</v>
      </c>
      <c r="F1855" s="8" t="s">
        <v>209</v>
      </c>
      <c r="G1855" s="8">
        <v>18.911826935041901</v>
      </c>
      <c r="H1855" s="8">
        <v>100000</v>
      </c>
      <c r="I1855" s="1" t="s">
        <v>430</v>
      </c>
      <c r="K1855" s="1">
        <v>5</v>
      </c>
      <c r="L1855" s="1">
        <v>100</v>
      </c>
    </row>
    <row r="1856" spans="1:12" ht="13">
      <c r="A1856" s="7" t="s">
        <v>275</v>
      </c>
      <c r="B1856" s="8" t="b">
        <v>0</v>
      </c>
      <c r="C1856" s="8" t="s">
        <v>276</v>
      </c>
      <c r="D1856" s="8" t="s">
        <v>416</v>
      </c>
      <c r="E1856" s="8" t="s">
        <v>298</v>
      </c>
      <c r="F1856" s="8" t="s">
        <v>198</v>
      </c>
      <c r="G1856" s="8" t="s">
        <v>193</v>
      </c>
      <c r="H1856" s="9"/>
      <c r="I1856" s="1" t="s">
        <v>430</v>
      </c>
      <c r="J1856" s="1" t="s">
        <v>20</v>
      </c>
      <c r="K1856" s="1">
        <v>5</v>
      </c>
      <c r="L1856" s="1">
        <v>100</v>
      </c>
    </row>
    <row r="1857" spans="1:12" ht="13">
      <c r="A1857" s="7" t="s">
        <v>277</v>
      </c>
      <c r="B1857" s="8" t="b">
        <v>0</v>
      </c>
      <c r="C1857" s="8" t="s">
        <v>276</v>
      </c>
      <c r="D1857" s="8" t="s">
        <v>416</v>
      </c>
      <c r="E1857" s="8" t="s">
        <v>298</v>
      </c>
      <c r="F1857" s="8" t="s">
        <v>198</v>
      </c>
      <c r="G1857" s="8" t="s">
        <v>193</v>
      </c>
      <c r="H1857" s="9"/>
      <c r="I1857" s="1" t="s">
        <v>430</v>
      </c>
      <c r="J1857" s="1" t="s">
        <v>20</v>
      </c>
      <c r="K1857" s="1">
        <v>5</v>
      </c>
      <c r="L1857" s="1">
        <v>100</v>
      </c>
    </row>
    <row r="1858" spans="1:12" ht="13">
      <c r="A1858" s="7" t="s">
        <v>278</v>
      </c>
      <c r="B1858" s="8" t="b">
        <v>0</v>
      </c>
      <c r="C1858" s="8" t="s">
        <v>276</v>
      </c>
      <c r="D1858" s="8" t="s">
        <v>416</v>
      </c>
      <c r="E1858" s="8" t="s">
        <v>298</v>
      </c>
      <c r="F1858" s="8" t="s">
        <v>198</v>
      </c>
      <c r="G1858" s="8">
        <v>36.463922518198999</v>
      </c>
      <c r="H1858" s="8">
        <v>1.0844068822000299</v>
      </c>
      <c r="I1858" s="1" t="s">
        <v>430</v>
      </c>
      <c r="J1858" s="1" t="s">
        <v>20</v>
      </c>
      <c r="K1858" s="1">
        <v>5</v>
      </c>
      <c r="L1858" s="1">
        <v>100</v>
      </c>
    </row>
    <row r="1859" spans="1:12" ht="13">
      <c r="A1859" s="7" t="s">
        <v>282</v>
      </c>
      <c r="B1859" s="8" t="b">
        <v>0</v>
      </c>
      <c r="C1859" s="8" t="s">
        <v>283</v>
      </c>
      <c r="D1859" s="8" t="s">
        <v>416</v>
      </c>
      <c r="E1859" s="8" t="s">
        <v>298</v>
      </c>
      <c r="F1859" s="8" t="s">
        <v>198</v>
      </c>
      <c r="G1859" s="8" t="s">
        <v>193</v>
      </c>
      <c r="H1859" s="9"/>
      <c r="I1859" s="1" t="s">
        <v>430</v>
      </c>
      <c r="J1859" s="1" t="s">
        <v>20</v>
      </c>
      <c r="K1859" s="1">
        <v>5</v>
      </c>
      <c r="L1859" s="1">
        <v>100</v>
      </c>
    </row>
    <row r="1860" spans="1:12" ht="13">
      <c r="A1860" s="7" t="s">
        <v>284</v>
      </c>
      <c r="B1860" s="8" t="b">
        <v>0</v>
      </c>
      <c r="C1860" s="8" t="s">
        <v>283</v>
      </c>
      <c r="D1860" s="8" t="s">
        <v>416</v>
      </c>
      <c r="E1860" s="8" t="s">
        <v>298</v>
      </c>
      <c r="F1860" s="8" t="s">
        <v>198</v>
      </c>
      <c r="G1860" s="8">
        <v>32.6843554933101</v>
      </c>
      <c r="H1860" s="8">
        <v>12.2138892207368</v>
      </c>
      <c r="I1860" s="1" t="s">
        <v>430</v>
      </c>
      <c r="J1860" s="1" t="s">
        <v>20</v>
      </c>
      <c r="K1860" s="1">
        <v>5</v>
      </c>
      <c r="L1860" s="1">
        <v>100</v>
      </c>
    </row>
    <row r="1861" spans="1:12" ht="13">
      <c r="A1861" s="7" t="s">
        <v>285</v>
      </c>
      <c r="B1861" s="8" t="b">
        <v>0</v>
      </c>
      <c r="C1861" s="8" t="s">
        <v>283</v>
      </c>
      <c r="D1861" s="8" t="s">
        <v>416</v>
      </c>
      <c r="E1861" s="8" t="s">
        <v>298</v>
      </c>
      <c r="F1861" s="8" t="s">
        <v>198</v>
      </c>
      <c r="G1861" s="8" t="s">
        <v>193</v>
      </c>
      <c r="H1861" s="9"/>
      <c r="I1861" s="1" t="s">
        <v>430</v>
      </c>
      <c r="J1861" s="1" t="s">
        <v>20</v>
      </c>
      <c r="K1861" s="1">
        <v>5</v>
      </c>
      <c r="L1861" s="1">
        <v>100</v>
      </c>
    </row>
    <row r="1862" spans="1:12" ht="13">
      <c r="A1862" s="7" t="s">
        <v>286</v>
      </c>
      <c r="B1862" s="8" t="b">
        <v>0</v>
      </c>
      <c r="C1862" s="8" t="s">
        <v>287</v>
      </c>
      <c r="D1862" s="8" t="s">
        <v>416</v>
      </c>
      <c r="E1862" s="8" t="s">
        <v>298</v>
      </c>
      <c r="F1862" s="8" t="s">
        <v>198</v>
      </c>
      <c r="G1862" s="8" t="s">
        <v>193</v>
      </c>
      <c r="H1862" s="9"/>
      <c r="I1862" s="1" t="s">
        <v>430</v>
      </c>
      <c r="J1862" s="1" t="s">
        <v>20</v>
      </c>
      <c r="K1862" s="1">
        <v>5</v>
      </c>
      <c r="L1862" s="1">
        <v>100</v>
      </c>
    </row>
    <row r="1863" spans="1:12" ht="13">
      <c r="A1863" s="7" t="s">
        <v>288</v>
      </c>
      <c r="B1863" s="8" t="b">
        <v>0</v>
      </c>
      <c r="C1863" s="8" t="s">
        <v>287</v>
      </c>
      <c r="D1863" s="8" t="s">
        <v>416</v>
      </c>
      <c r="E1863" s="8" t="s">
        <v>298</v>
      </c>
      <c r="F1863" s="8" t="s">
        <v>198</v>
      </c>
      <c r="G1863" s="8" t="s">
        <v>193</v>
      </c>
      <c r="H1863" s="9"/>
      <c r="I1863" s="1" t="s">
        <v>430</v>
      </c>
      <c r="J1863" s="1" t="s">
        <v>20</v>
      </c>
      <c r="K1863" s="1">
        <v>5</v>
      </c>
      <c r="L1863" s="1">
        <v>100</v>
      </c>
    </row>
    <row r="1864" spans="1:12" ht="13">
      <c r="A1864" s="7" t="s">
        <v>289</v>
      </c>
      <c r="B1864" s="8" t="b">
        <v>0</v>
      </c>
      <c r="C1864" s="8" t="s">
        <v>287</v>
      </c>
      <c r="D1864" s="8" t="s">
        <v>416</v>
      </c>
      <c r="E1864" s="8" t="s">
        <v>298</v>
      </c>
      <c r="F1864" s="8" t="s">
        <v>198</v>
      </c>
      <c r="G1864" s="8" t="s">
        <v>193</v>
      </c>
      <c r="H1864" s="9"/>
      <c r="I1864" s="1" t="s">
        <v>430</v>
      </c>
      <c r="J1864" s="1" t="s">
        <v>20</v>
      </c>
      <c r="K1864" s="1">
        <v>5</v>
      </c>
      <c r="L1864" s="1">
        <v>100</v>
      </c>
    </row>
    <row r="1865" spans="1:12" ht="13">
      <c r="A1865" s="7" t="s">
        <v>290</v>
      </c>
      <c r="B1865" s="8" t="b">
        <v>0</v>
      </c>
      <c r="C1865" s="8" t="s">
        <v>291</v>
      </c>
      <c r="D1865" s="8" t="s">
        <v>416</v>
      </c>
      <c r="E1865" s="8" t="s">
        <v>298</v>
      </c>
      <c r="F1865" s="8" t="s">
        <v>198</v>
      </c>
      <c r="G1865" s="8" t="s">
        <v>193</v>
      </c>
      <c r="H1865" s="9"/>
      <c r="I1865" s="1" t="s">
        <v>430</v>
      </c>
      <c r="J1865" s="1" t="s">
        <v>20</v>
      </c>
      <c r="K1865" s="1">
        <v>5</v>
      </c>
      <c r="L1865" s="1">
        <v>100</v>
      </c>
    </row>
    <row r="1866" spans="1:12" ht="13">
      <c r="A1866" s="7" t="s">
        <v>292</v>
      </c>
      <c r="B1866" s="8" t="b">
        <v>0</v>
      </c>
      <c r="C1866" s="8" t="s">
        <v>291</v>
      </c>
      <c r="D1866" s="8" t="s">
        <v>416</v>
      </c>
      <c r="E1866" s="8" t="s">
        <v>298</v>
      </c>
      <c r="F1866" s="8" t="s">
        <v>198</v>
      </c>
      <c r="G1866" s="8" t="s">
        <v>193</v>
      </c>
      <c r="H1866" s="9"/>
      <c r="I1866" s="1" t="s">
        <v>430</v>
      </c>
      <c r="J1866" s="1" t="s">
        <v>20</v>
      </c>
      <c r="K1866" s="1">
        <v>5</v>
      </c>
      <c r="L1866" s="1">
        <v>100</v>
      </c>
    </row>
    <row r="1867" spans="1:12" ht="13">
      <c r="A1867" s="7" t="s">
        <v>293</v>
      </c>
      <c r="B1867" s="8" t="b">
        <v>0</v>
      </c>
      <c r="C1867" s="8" t="s">
        <v>291</v>
      </c>
      <c r="D1867" s="8" t="s">
        <v>416</v>
      </c>
      <c r="E1867" s="8" t="s">
        <v>298</v>
      </c>
      <c r="F1867" s="8" t="s">
        <v>198</v>
      </c>
      <c r="G1867" s="8">
        <v>35.8086037950318</v>
      </c>
      <c r="H1867" s="8">
        <v>1.6501909922014599</v>
      </c>
      <c r="I1867" s="1" t="s">
        <v>430</v>
      </c>
      <c r="J1867" s="1" t="s">
        <v>20</v>
      </c>
      <c r="K1867" s="1">
        <v>5</v>
      </c>
      <c r="L1867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stagnation_data</vt:lpstr>
      <vt:lpstr>stag_qPCR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2022-05-13T16:40:53Z</dcterms:created>
  <dcterms:modified xsi:type="dcterms:W3CDTF">2022-05-13T23:09:07Z</dcterms:modified>
</cp:coreProperties>
</file>