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24"/>
  <workbookPr autoCompressPictures="0"/>
  <bookViews>
    <workbookView xWindow="0" yWindow="0" windowWidth="23260" windowHeight="15600" tabRatio="500" activeTab="1"/>
  </bookViews>
  <sheets>
    <sheet name="Form Responses 1" sheetId="1" r:id="rId1"/>
    <sheet name="Data Analysis" sheetId="2" r:id="rId2"/>
    <sheet name="Sheet1"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G81" i="2" l="1"/>
  <c r="FH81" i="2"/>
  <c r="FI81" i="2"/>
  <c r="FG82" i="2"/>
  <c r="FH82" i="2"/>
  <c r="FI82" i="2"/>
  <c r="FG83" i="2"/>
  <c r="FH83" i="2"/>
  <c r="FI83" i="2"/>
  <c r="FG84" i="2"/>
  <c r="FH84" i="2"/>
  <c r="FI84" i="2"/>
  <c r="FG85" i="2"/>
  <c r="FH85" i="2"/>
  <c r="FI85" i="2"/>
  <c r="FG86" i="2"/>
  <c r="FH86" i="2"/>
  <c r="FI86" i="2"/>
  <c r="FF82" i="2"/>
  <c r="FF83" i="2"/>
  <c r="FF84" i="2"/>
  <c r="FF85" i="2"/>
  <c r="FF86" i="2"/>
  <c r="FF81" i="2"/>
  <c r="ES81" i="2"/>
  <c r="ET81" i="2"/>
  <c r="EU81" i="2"/>
  <c r="EV81" i="2"/>
  <c r="EW81" i="2"/>
  <c r="EX81" i="2"/>
  <c r="EY81" i="2"/>
  <c r="EZ81" i="2"/>
  <c r="FA81" i="2"/>
  <c r="FB81" i="2"/>
  <c r="ES82" i="2"/>
  <c r="ET82" i="2"/>
  <c r="EU82" i="2"/>
  <c r="EV82" i="2"/>
  <c r="EW82" i="2"/>
  <c r="EX82" i="2"/>
  <c r="EY82" i="2"/>
  <c r="EZ82" i="2"/>
  <c r="FA82" i="2"/>
  <c r="FB82" i="2"/>
  <c r="ES83" i="2"/>
  <c r="ET83" i="2"/>
  <c r="EU83" i="2"/>
  <c r="EV83" i="2"/>
  <c r="EW83" i="2"/>
  <c r="EX83" i="2"/>
  <c r="EY83" i="2"/>
  <c r="EZ83" i="2"/>
  <c r="FA83" i="2"/>
  <c r="FB83" i="2"/>
  <c r="ES84" i="2"/>
  <c r="ET84" i="2"/>
  <c r="EU84" i="2"/>
  <c r="EV84" i="2"/>
  <c r="EW84" i="2"/>
  <c r="EX84" i="2"/>
  <c r="EY84" i="2"/>
  <c r="EZ84" i="2"/>
  <c r="FA84" i="2"/>
  <c r="FB84" i="2"/>
  <c r="ES85" i="2"/>
  <c r="ET85" i="2"/>
  <c r="EU85" i="2"/>
  <c r="EV85" i="2"/>
  <c r="EW85" i="2"/>
  <c r="EX85" i="2"/>
  <c r="EY85" i="2"/>
  <c r="EZ85" i="2"/>
  <c r="FA85" i="2"/>
  <c r="FB85" i="2"/>
  <c r="ES86" i="2"/>
  <c r="ET86" i="2"/>
  <c r="EU86" i="2"/>
  <c r="EV86" i="2"/>
  <c r="EW86" i="2"/>
  <c r="EX86" i="2"/>
  <c r="EY86" i="2"/>
  <c r="EZ86" i="2"/>
  <c r="FA86" i="2"/>
  <c r="FB86" i="2"/>
  <c r="ER82" i="2"/>
  <c r="ER83" i="2"/>
  <c r="ER84" i="2"/>
  <c r="ER85" i="2"/>
  <c r="ER86" i="2"/>
  <c r="ER81" i="2"/>
  <c r="ED81" i="2"/>
  <c r="EE81" i="2"/>
  <c r="EF81" i="2"/>
  <c r="EG81" i="2"/>
  <c r="EH81" i="2"/>
  <c r="EI81" i="2"/>
  <c r="EJ81" i="2"/>
  <c r="EK81" i="2"/>
  <c r="EL81" i="2"/>
  <c r="EM81" i="2"/>
  <c r="EN81" i="2"/>
  <c r="EO81" i="2"/>
  <c r="EP81" i="2"/>
  <c r="ED82" i="2"/>
  <c r="EE82" i="2"/>
  <c r="EF82" i="2"/>
  <c r="EG82" i="2"/>
  <c r="EH82" i="2"/>
  <c r="EI82" i="2"/>
  <c r="EJ82" i="2"/>
  <c r="EK82" i="2"/>
  <c r="EL82" i="2"/>
  <c r="EM82" i="2"/>
  <c r="EN82" i="2"/>
  <c r="EO82" i="2"/>
  <c r="EP82" i="2"/>
  <c r="ED83" i="2"/>
  <c r="EE83" i="2"/>
  <c r="EF83" i="2"/>
  <c r="EG83" i="2"/>
  <c r="EH83" i="2"/>
  <c r="EI83" i="2"/>
  <c r="EJ83" i="2"/>
  <c r="EK83" i="2"/>
  <c r="EL83" i="2"/>
  <c r="EM83" i="2"/>
  <c r="EN83" i="2"/>
  <c r="EO83" i="2"/>
  <c r="EP83" i="2"/>
  <c r="ED84" i="2"/>
  <c r="EE84" i="2"/>
  <c r="EF84" i="2"/>
  <c r="EG84" i="2"/>
  <c r="EH84" i="2"/>
  <c r="EI84" i="2"/>
  <c r="EJ84" i="2"/>
  <c r="EK84" i="2"/>
  <c r="EL84" i="2"/>
  <c r="EM84" i="2"/>
  <c r="EN84" i="2"/>
  <c r="EO84" i="2"/>
  <c r="EP84" i="2"/>
  <c r="ED85" i="2"/>
  <c r="EE85" i="2"/>
  <c r="EF85" i="2"/>
  <c r="EG85" i="2"/>
  <c r="EH85" i="2"/>
  <c r="EI85" i="2"/>
  <c r="EJ85" i="2"/>
  <c r="EK85" i="2"/>
  <c r="EL85" i="2"/>
  <c r="EM85" i="2"/>
  <c r="EN85" i="2"/>
  <c r="EO85" i="2"/>
  <c r="EP85" i="2"/>
  <c r="ED86" i="2"/>
  <c r="EE86" i="2"/>
  <c r="EF86" i="2"/>
  <c r="EG86" i="2"/>
  <c r="EH86" i="2"/>
  <c r="EI86" i="2"/>
  <c r="EJ86" i="2"/>
  <c r="EK86" i="2"/>
  <c r="EL86" i="2"/>
  <c r="EM86" i="2"/>
  <c r="EN86" i="2"/>
  <c r="EO86" i="2"/>
  <c r="EP86" i="2"/>
  <c r="EC82" i="2"/>
  <c r="EC83" i="2"/>
  <c r="EC84" i="2"/>
  <c r="EC85" i="2"/>
  <c r="EC86" i="2"/>
  <c r="EC81" i="2"/>
  <c r="FF72" i="2"/>
  <c r="FG72" i="2"/>
  <c r="FH72" i="2"/>
  <c r="FI72" i="2"/>
  <c r="FF73" i="2"/>
  <c r="FG73" i="2"/>
  <c r="FH73" i="2"/>
  <c r="FI73" i="2"/>
  <c r="FF74" i="2"/>
  <c r="FG74" i="2"/>
  <c r="FH74" i="2"/>
  <c r="FI74" i="2"/>
  <c r="FF75" i="2"/>
  <c r="FG75" i="2"/>
  <c r="FH75" i="2"/>
  <c r="FI75" i="2"/>
  <c r="FF76" i="2"/>
  <c r="FG76" i="2"/>
  <c r="FH76" i="2"/>
  <c r="FI76" i="2"/>
  <c r="FG71" i="2"/>
  <c r="FH71" i="2"/>
  <c r="FI71" i="2"/>
  <c r="FF71" i="2"/>
  <c r="ER72" i="2"/>
  <c r="ES72" i="2"/>
  <c r="ET72" i="2"/>
  <c r="EU72" i="2"/>
  <c r="EV72" i="2"/>
  <c r="EW72" i="2"/>
  <c r="EX72" i="2"/>
  <c r="EY72" i="2"/>
  <c r="EZ72" i="2"/>
  <c r="FA72" i="2"/>
  <c r="FB72" i="2"/>
  <c r="ER73" i="2"/>
  <c r="ES73" i="2"/>
  <c r="ET73" i="2"/>
  <c r="EU73" i="2"/>
  <c r="EV73" i="2"/>
  <c r="EW73" i="2"/>
  <c r="EX73" i="2"/>
  <c r="EY73" i="2"/>
  <c r="EZ73" i="2"/>
  <c r="FA73" i="2"/>
  <c r="FB73" i="2"/>
  <c r="ER74" i="2"/>
  <c r="ES74" i="2"/>
  <c r="ET74" i="2"/>
  <c r="EU74" i="2"/>
  <c r="EV74" i="2"/>
  <c r="EW74" i="2"/>
  <c r="EX74" i="2"/>
  <c r="EY74" i="2"/>
  <c r="EZ74" i="2"/>
  <c r="FA74" i="2"/>
  <c r="FB74" i="2"/>
  <c r="ER75" i="2"/>
  <c r="ES75" i="2"/>
  <c r="ET75" i="2"/>
  <c r="EU75" i="2"/>
  <c r="EV75" i="2"/>
  <c r="EW75" i="2"/>
  <c r="EX75" i="2"/>
  <c r="EY75" i="2"/>
  <c r="EZ75" i="2"/>
  <c r="FA75" i="2"/>
  <c r="FB75" i="2"/>
  <c r="ER76" i="2"/>
  <c r="ES76" i="2"/>
  <c r="ET76" i="2"/>
  <c r="EU76" i="2"/>
  <c r="EV76" i="2"/>
  <c r="EW76" i="2"/>
  <c r="EX76" i="2"/>
  <c r="EY76" i="2"/>
  <c r="EZ76" i="2"/>
  <c r="FA76" i="2"/>
  <c r="FB76" i="2"/>
  <c r="ES71" i="2"/>
  <c r="ET71" i="2"/>
  <c r="EU71" i="2"/>
  <c r="EV71" i="2"/>
  <c r="EW71" i="2"/>
  <c r="EX71" i="2"/>
  <c r="EY71" i="2"/>
  <c r="EZ71" i="2"/>
  <c r="FA71" i="2"/>
  <c r="FB71" i="2"/>
  <c r="ER71" i="2"/>
  <c r="ED76" i="2"/>
  <c r="EE76" i="2"/>
  <c r="EF76" i="2"/>
  <c r="EG76" i="2"/>
  <c r="EH76" i="2"/>
  <c r="EI76" i="2"/>
  <c r="EJ76" i="2"/>
  <c r="EK76" i="2"/>
  <c r="EL76" i="2"/>
  <c r="EM76" i="2"/>
  <c r="EN76" i="2"/>
  <c r="EO76" i="2"/>
  <c r="EP76" i="2"/>
  <c r="ED75" i="2"/>
  <c r="EE75" i="2"/>
  <c r="EF75" i="2"/>
  <c r="EG75" i="2"/>
  <c r="EH75" i="2"/>
  <c r="EI75" i="2"/>
  <c r="EJ75" i="2"/>
  <c r="EK75" i="2"/>
  <c r="EL75" i="2"/>
  <c r="EM75" i="2"/>
  <c r="EN75" i="2"/>
  <c r="EO75" i="2"/>
  <c r="EP75" i="2"/>
  <c r="ED74" i="2"/>
  <c r="EE74" i="2"/>
  <c r="EF74" i="2"/>
  <c r="EG74" i="2"/>
  <c r="EH74" i="2"/>
  <c r="EI74" i="2"/>
  <c r="EJ74" i="2"/>
  <c r="EK74" i="2"/>
  <c r="EL74" i="2"/>
  <c r="EM74" i="2"/>
  <c r="EN74" i="2"/>
  <c r="EO74" i="2"/>
  <c r="EP74" i="2"/>
  <c r="ED73" i="2"/>
  <c r="EE73" i="2"/>
  <c r="EF73" i="2"/>
  <c r="EG73" i="2"/>
  <c r="EH73" i="2"/>
  <c r="EI73" i="2"/>
  <c r="EJ73" i="2"/>
  <c r="EK73" i="2"/>
  <c r="EL73" i="2"/>
  <c r="EM73" i="2"/>
  <c r="EN73" i="2"/>
  <c r="EO73" i="2"/>
  <c r="EP73" i="2"/>
  <c r="ED72" i="2"/>
  <c r="EE72" i="2"/>
  <c r="EF72" i="2"/>
  <c r="EG72" i="2"/>
  <c r="EH72" i="2"/>
  <c r="EI72" i="2"/>
  <c r="EJ72" i="2"/>
  <c r="EK72" i="2"/>
  <c r="EL72" i="2"/>
  <c r="EM72" i="2"/>
  <c r="EN72" i="2"/>
  <c r="EO72" i="2"/>
  <c r="EP72" i="2"/>
  <c r="ED71" i="2"/>
  <c r="EE71" i="2"/>
  <c r="EF71" i="2"/>
  <c r="EG71" i="2"/>
  <c r="EH71" i="2"/>
  <c r="EI71" i="2"/>
  <c r="EJ71" i="2"/>
  <c r="EK71" i="2"/>
  <c r="EL71" i="2"/>
  <c r="EM71" i="2"/>
  <c r="EN71" i="2"/>
  <c r="EO71" i="2"/>
  <c r="EP71" i="2"/>
  <c r="EC72" i="2"/>
  <c r="EC73" i="2"/>
  <c r="EC74" i="2"/>
  <c r="EC75" i="2"/>
  <c r="EC76" i="2"/>
  <c r="EC71" i="2"/>
  <c r="I51" i="2"/>
  <c r="I50" i="2"/>
  <c r="I49" i="2"/>
  <c r="G52" i="2"/>
  <c r="G51" i="2"/>
  <c r="G50" i="2"/>
  <c r="G49" i="2"/>
  <c r="FE52" i="2"/>
  <c r="FE53" i="2"/>
  <c r="FE54" i="2"/>
  <c r="FE55" i="2"/>
  <c r="FE51" i="2"/>
  <c r="ES53" i="2"/>
  <c r="ET53" i="2"/>
  <c r="EU53" i="2"/>
  <c r="EV53" i="2"/>
  <c r="EW53" i="2"/>
  <c r="EX53" i="2"/>
  <c r="EY53" i="2"/>
  <c r="EZ53" i="2"/>
  <c r="FA53" i="2"/>
  <c r="FB53" i="2"/>
  <c r="ER53" i="2"/>
  <c r="EF53" i="2"/>
  <c r="EG53" i="2"/>
  <c r="EH53" i="2"/>
  <c r="EI53" i="2"/>
  <c r="EJ53" i="2"/>
  <c r="EK53" i="2"/>
  <c r="EL53" i="2"/>
  <c r="EM53" i="2"/>
  <c r="EN53" i="2"/>
  <c r="EO53" i="2"/>
  <c r="EP53" i="2"/>
  <c r="EE53" i="2"/>
  <c r="R57" i="2"/>
  <c r="S57" i="2"/>
  <c r="T57" i="2"/>
  <c r="U57" i="2"/>
  <c r="V57" i="2"/>
  <c r="W57" i="2"/>
  <c r="X57" i="2"/>
  <c r="Y57" i="2"/>
  <c r="Z57" i="2"/>
  <c r="AA57" i="2"/>
  <c r="AB57" i="2"/>
  <c r="AC57" i="2"/>
  <c r="AD57" i="2"/>
  <c r="AE57" i="2"/>
  <c r="AF57" i="2"/>
  <c r="AG57" i="2"/>
  <c r="AI57" i="2"/>
  <c r="AJ57" i="2"/>
  <c r="AK57" i="2"/>
  <c r="AL57" i="2"/>
  <c r="AM57" i="2"/>
  <c r="AN57" i="2"/>
  <c r="AO57" i="2"/>
  <c r="AP57" i="2"/>
  <c r="AQ57" i="2"/>
  <c r="AR57" i="2"/>
  <c r="AS57" i="2"/>
  <c r="AT57" i="2"/>
  <c r="AU57" i="2"/>
  <c r="AV57" i="2"/>
  <c r="AW57" i="2"/>
  <c r="AX57" i="2"/>
  <c r="AY57" i="2"/>
  <c r="AZ57" i="2"/>
  <c r="BA57" i="2"/>
  <c r="BB57" i="2"/>
  <c r="BC57" i="2"/>
  <c r="BD57" i="2"/>
  <c r="BE57" i="2"/>
  <c r="BF57" i="2"/>
  <c r="BG57" i="2"/>
  <c r="BH57" i="2"/>
  <c r="BI57" i="2"/>
  <c r="BJ57" i="2"/>
  <c r="BK57" i="2"/>
  <c r="BL57" i="2"/>
  <c r="BM57" i="2"/>
  <c r="BN57" i="2"/>
  <c r="BO57" i="2"/>
  <c r="BP57" i="2"/>
  <c r="BQ57" i="2"/>
  <c r="BR57" i="2"/>
  <c r="BS57" i="2"/>
  <c r="BT57" i="2"/>
  <c r="BU57" i="2"/>
  <c r="BV57" i="2"/>
  <c r="BW57" i="2"/>
  <c r="BX57" i="2"/>
  <c r="BY57" i="2"/>
  <c r="BZ57" i="2"/>
  <c r="CA57" i="2"/>
  <c r="CB57" i="2"/>
  <c r="CC57" i="2"/>
  <c r="CD57" i="2"/>
  <c r="CE57" i="2"/>
  <c r="CF57" i="2"/>
  <c r="CG57" i="2"/>
  <c r="CH57" i="2"/>
  <c r="CI57" i="2"/>
  <c r="CJ57" i="2"/>
  <c r="CK57" i="2"/>
  <c r="CL57" i="2"/>
  <c r="CM57" i="2"/>
  <c r="CN57" i="2"/>
  <c r="CO57" i="2"/>
  <c r="CP57" i="2"/>
  <c r="CQ57" i="2"/>
  <c r="CR57" i="2"/>
  <c r="CS57" i="2"/>
  <c r="CT57" i="2"/>
  <c r="CU57" i="2"/>
  <c r="CV57" i="2"/>
  <c r="CW57" i="2"/>
  <c r="CX57" i="2"/>
  <c r="CY57" i="2"/>
  <c r="CZ57" i="2"/>
  <c r="DA57" i="2"/>
  <c r="DB57" i="2"/>
  <c r="DC57" i="2"/>
  <c r="DD57" i="2"/>
  <c r="DE57" i="2"/>
  <c r="DF57" i="2"/>
  <c r="DG57" i="2"/>
  <c r="DH57" i="2"/>
  <c r="DI57" i="2"/>
  <c r="DJ57" i="2"/>
  <c r="DK57" i="2"/>
  <c r="DL57" i="2"/>
  <c r="DM57" i="2"/>
  <c r="DN57" i="2"/>
  <c r="DO57" i="2"/>
  <c r="DP57" i="2"/>
  <c r="DQ57" i="2"/>
  <c r="DR57" i="2"/>
  <c r="DS57" i="2"/>
  <c r="DT57" i="2"/>
  <c r="DU57" i="2"/>
  <c r="DV57" i="2"/>
  <c r="DW57" i="2"/>
  <c r="DX57" i="2"/>
  <c r="DY57" i="2"/>
  <c r="DZ57" i="2"/>
  <c r="EA57" i="2"/>
  <c r="EB57" i="2"/>
  <c r="Q57" i="2"/>
  <c r="B51" i="2"/>
  <c r="B50" i="2"/>
  <c r="FD55" i="2"/>
  <c r="FD51" i="2"/>
  <c r="FD52" i="2"/>
  <c r="FD53" i="2"/>
  <c r="FD54" i="2"/>
  <c r="FD56" i="2"/>
  <c r="ES7" i="2"/>
  <c r="ES10" i="2"/>
  <c r="ES15" i="2"/>
  <c r="ES19" i="2"/>
  <c r="ES21" i="2"/>
  <c r="ES26" i="2"/>
  <c r="ES32" i="2"/>
  <c r="ES35" i="2"/>
  <c r="ES36" i="2"/>
  <c r="ES51" i="2"/>
  <c r="ES52" i="2"/>
  <c r="ET18" i="2"/>
  <c r="ET51" i="2"/>
  <c r="ET52" i="2"/>
  <c r="EU51" i="2"/>
  <c r="EU52" i="2"/>
  <c r="EV51" i="2"/>
  <c r="EV52" i="2"/>
  <c r="EW51" i="2"/>
  <c r="EW52" i="2"/>
  <c r="EX51" i="2"/>
  <c r="EX52" i="2"/>
  <c r="EY51" i="2"/>
  <c r="EY52" i="2"/>
  <c r="EZ51" i="2"/>
  <c r="EZ52" i="2"/>
  <c r="FA51" i="2"/>
  <c r="FA52" i="2"/>
  <c r="FB51" i="2"/>
  <c r="FB52" i="2"/>
  <c r="ER51" i="2"/>
  <c r="ER52" i="2"/>
  <c r="DW5" i="2"/>
  <c r="DZ5" i="2"/>
  <c r="EA5" i="2"/>
  <c r="DW6" i="2"/>
  <c r="DZ6" i="2"/>
  <c r="EA6" i="2"/>
  <c r="DW7" i="2"/>
  <c r="DZ7" i="2"/>
  <c r="EA7" i="2"/>
  <c r="DW8" i="2"/>
  <c r="DZ8" i="2"/>
  <c r="EA8" i="2"/>
  <c r="DW9" i="2"/>
  <c r="DZ9" i="2"/>
  <c r="EA9" i="2"/>
  <c r="DW10" i="2"/>
  <c r="DZ10" i="2"/>
  <c r="EA10" i="2"/>
  <c r="DW11" i="2"/>
  <c r="DZ11" i="2"/>
  <c r="EA11" i="2"/>
  <c r="DW12" i="2"/>
  <c r="DZ12" i="2"/>
  <c r="EA12" i="2"/>
  <c r="DW13" i="2"/>
  <c r="DZ13" i="2"/>
  <c r="EA13" i="2"/>
  <c r="DW14" i="2"/>
  <c r="DZ14" i="2"/>
  <c r="EA14" i="2"/>
  <c r="DW15" i="2"/>
  <c r="DZ15" i="2"/>
  <c r="EA15" i="2"/>
  <c r="DW16" i="2"/>
  <c r="DZ16" i="2"/>
  <c r="EA16" i="2"/>
  <c r="DW17" i="2"/>
  <c r="DZ17" i="2"/>
  <c r="EA17" i="2"/>
  <c r="DW18" i="2"/>
  <c r="DZ18" i="2"/>
  <c r="EA18" i="2"/>
  <c r="DW19" i="2"/>
  <c r="DZ19" i="2"/>
  <c r="EA19" i="2"/>
  <c r="DW20" i="2"/>
  <c r="DZ20" i="2"/>
  <c r="EA20" i="2"/>
  <c r="DW21" i="2"/>
  <c r="DZ21" i="2"/>
  <c r="EA21" i="2"/>
  <c r="DW22" i="2"/>
  <c r="DZ22" i="2"/>
  <c r="EA22" i="2"/>
  <c r="DW23" i="2"/>
  <c r="DZ23" i="2"/>
  <c r="EA23" i="2"/>
  <c r="DW24" i="2"/>
  <c r="DZ24" i="2"/>
  <c r="EA24" i="2"/>
  <c r="DW25" i="2"/>
  <c r="DZ25" i="2"/>
  <c r="EA25" i="2"/>
  <c r="DW26" i="2"/>
  <c r="DZ26" i="2"/>
  <c r="EA26" i="2"/>
  <c r="DW27" i="2"/>
  <c r="DZ27" i="2"/>
  <c r="EA27" i="2"/>
  <c r="DW28" i="2"/>
  <c r="DZ28" i="2"/>
  <c r="EA28" i="2"/>
  <c r="DW29" i="2"/>
  <c r="DZ29" i="2"/>
  <c r="EA29" i="2"/>
  <c r="DW30" i="2"/>
  <c r="DZ30" i="2"/>
  <c r="EA30" i="2"/>
  <c r="DW31" i="2"/>
  <c r="DZ31" i="2"/>
  <c r="EA31" i="2"/>
  <c r="DW32" i="2"/>
  <c r="DZ32" i="2"/>
  <c r="EA32" i="2"/>
  <c r="DW33" i="2"/>
  <c r="DZ33" i="2"/>
  <c r="EA33" i="2"/>
  <c r="DW34" i="2"/>
  <c r="DZ34" i="2"/>
  <c r="EA34" i="2"/>
  <c r="DW35" i="2"/>
  <c r="DZ35" i="2"/>
  <c r="EA35" i="2"/>
  <c r="DW36" i="2"/>
  <c r="DZ36" i="2"/>
  <c r="EA36" i="2"/>
  <c r="DW37" i="2"/>
  <c r="DZ37" i="2"/>
  <c r="EA37" i="2"/>
  <c r="DW38" i="2"/>
  <c r="DZ38" i="2"/>
  <c r="EA38" i="2"/>
  <c r="DW39" i="2"/>
  <c r="DZ39" i="2"/>
  <c r="EA39" i="2"/>
  <c r="DW40" i="2"/>
  <c r="DZ40" i="2"/>
  <c r="EA40" i="2"/>
  <c r="DW41" i="2"/>
  <c r="DZ41" i="2"/>
  <c r="EA41" i="2"/>
  <c r="DW42" i="2"/>
  <c r="DZ42" i="2"/>
  <c r="EA42" i="2"/>
  <c r="DW43" i="2"/>
  <c r="DZ43" i="2"/>
  <c r="EA43" i="2"/>
  <c r="DW44" i="2"/>
  <c r="DZ44" i="2"/>
  <c r="EA44" i="2"/>
  <c r="DW45" i="2"/>
  <c r="DZ45" i="2"/>
  <c r="EA45" i="2"/>
  <c r="DW46" i="2"/>
  <c r="DZ46" i="2"/>
  <c r="EA46" i="2"/>
  <c r="DW47" i="2"/>
  <c r="DZ47" i="2"/>
  <c r="EA47" i="2"/>
  <c r="DW4" i="2"/>
  <c r="DZ4" i="2"/>
  <c r="EA4" i="2"/>
  <c r="DT47" i="2"/>
  <c r="DU47" i="2"/>
  <c r="DT5" i="2"/>
  <c r="DU5" i="2"/>
  <c r="DT6" i="2"/>
  <c r="DU6" i="2"/>
  <c r="DT7" i="2"/>
  <c r="DU7" i="2"/>
  <c r="DT8" i="2"/>
  <c r="DU8" i="2"/>
  <c r="DT9" i="2"/>
  <c r="DU9" i="2"/>
  <c r="DT10" i="2"/>
  <c r="DU10" i="2"/>
  <c r="DT11" i="2"/>
  <c r="DU11" i="2"/>
  <c r="DT12" i="2"/>
  <c r="DU12" i="2"/>
  <c r="DT13" i="2"/>
  <c r="DU13" i="2"/>
  <c r="DT14" i="2"/>
  <c r="DU14" i="2"/>
  <c r="DT15" i="2"/>
  <c r="DU15" i="2"/>
  <c r="DT16" i="2"/>
  <c r="DU16" i="2"/>
  <c r="DT17" i="2"/>
  <c r="DU17" i="2"/>
  <c r="DT18" i="2"/>
  <c r="DU18" i="2"/>
  <c r="DT19" i="2"/>
  <c r="DU19" i="2"/>
  <c r="DT20" i="2"/>
  <c r="DU20" i="2"/>
  <c r="DT21" i="2"/>
  <c r="DU21" i="2"/>
  <c r="DT22" i="2"/>
  <c r="DU22" i="2"/>
  <c r="DT23" i="2"/>
  <c r="DU23" i="2"/>
  <c r="DT24" i="2"/>
  <c r="DU24" i="2"/>
  <c r="DT25" i="2"/>
  <c r="DU25" i="2"/>
  <c r="DT26" i="2"/>
  <c r="DU26" i="2"/>
  <c r="DT27" i="2"/>
  <c r="DU27" i="2"/>
  <c r="DT28" i="2"/>
  <c r="DU28" i="2"/>
  <c r="DT29" i="2"/>
  <c r="DU29" i="2"/>
  <c r="DT30" i="2"/>
  <c r="DU30" i="2"/>
  <c r="DT31" i="2"/>
  <c r="DU31" i="2"/>
  <c r="DT32" i="2"/>
  <c r="DU32" i="2"/>
  <c r="DT33" i="2"/>
  <c r="DU33" i="2"/>
  <c r="DT34" i="2"/>
  <c r="DU34" i="2"/>
  <c r="DT35" i="2"/>
  <c r="DU35" i="2"/>
  <c r="DT36" i="2"/>
  <c r="DU36" i="2"/>
  <c r="DT37" i="2"/>
  <c r="DU37" i="2"/>
  <c r="DT38" i="2"/>
  <c r="DU38" i="2"/>
  <c r="DT39" i="2"/>
  <c r="DU39" i="2"/>
  <c r="DT40" i="2"/>
  <c r="DU40" i="2"/>
  <c r="DT41" i="2"/>
  <c r="DU41" i="2"/>
  <c r="DT42" i="2"/>
  <c r="DU42" i="2"/>
  <c r="DT43" i="2"/>
  <c r="DU43" i="2"/>
  <c r="DT44" i="2"/>
  <c r="DU44" i="2"/>
  <c r="DT45" i="2"/>
  <c r="DU45" i="2"/>
  <c r="DT46" i="2"/>
  <c r="DU46" i="2"/>
  <c r="DT4" i="2"/>
  <c r="DU4" i="2"/>
  <c r="DO5" i="2"/>
  <c r="DP5" i="2"/>
  <c r="DO6" i="2"/>
  <c r="DP6" i="2"/>
  <c r="DO7" i="2"/>
  <c r="DP7" i="2"/>
  <c r="DO8" i="2"/>
  <c r="DP8" i="2"/>
  <c r="DO9" i="2"/>
  <c r="DP9" i="2"/>
  <c r="DO10" i="2"/>
  <c r="DP10" i="2"/>
  <c r="DO11" i="2"/>
  <c r="DP11" i="2"/>
  <c r="DO12" i="2"/>
  <c r="DP12" i="2"/>
  <c r="DO13" i="2"/>
  <c r="DP13" i="2"/>
  <c r="DO14" i="2"/>
  <c r="DP14" i="2"/>
  <c r="DO15" i="2"/>
  <c r="DP15" i="2"/>
  <c r="DO16" i="2"/>
  <c r="DP16" i="2"/>
  <c r="DO17" i="2"/>
  <c r="DP17" i="2"/>
  <c r="DO18" i="2"/>
  <c r="DP18" i="2"/>
  <c r="DO19" i="2"/>
  <c r="DP19" i="2"/>
  <c r="DO20" i="2"/>
  <c r="DP20" i="2"/>
  <c r="DO21" i="2"/>
  <c r="DP21" i="2"/>
  <c r="DO22" i="2"/>
  <c r="DP22" i="2"/>
  <c r="DO23" i="2"/>
  <c r="DP23" i="2"/>
  <c r="DO24" i="2"/>
  <c r="DP24" i="2"/>
  <c r="DO25" i="2"/>
  <c r="DP25" i="2"/>
  <c r="DO26" i="2"/>
  <c r="DP26" i="2"/>
  <c r="DO27" i="2"/>
  <c r="DP27" i="2"/>
  <c r="DO28" i="2"/>
  <c r="DP28" i="2"/>
  <c r="DO29" i="2"/>
  <c r="DP29" i="2"/>
  <c r="DO30" i="2"/>
  <c r="DP30" i="2"/>
  <c r="DO31" i="2"/>
  <c r="DP31" i="2"/>
  <c r="DO32" i="2"/>
  <c r="DP32" i="2"/>
  <c r="DO33" i="2"/>
  <c r="DP33" i="2"/>
  <c r="DO34" i="2"/>
  <c r="DP34" i="2"/>
  <c r="DO35" i="2"/>
  <c r="DP35" i="2"/>
  <c r="DO36" i="2"/>
  <c r="DP36" i="2"/>
  <c r="DO37" i="2"/>
  <c r="DP37" i="2"/>
  <c r="DO38" i="2"/>
  <c r="DP38" i="2"/>
  <c r="DO39" i="2"/>
  <c r="DP39" i="2"/>
  <c r="DO40" i="2"/>
  <c r="DP40" i="2"/>
  <c r="DO41" i="2"/>
  <c r="DP41" i="2"/>
  <c r="DO42" i="2"/>
  <c r="DP42" i="2"/>
  <c r="DO43" i="2"/>
  <c r="DP43" i="2"/>
  <c r="DO44" i="2"/>
  <c r="DP44" i="2"/>
  <c r="DO45" i="2"/>
  <c r="DP45" i="2"/>
  <c r="DO46" i="2"/>
  <c r="DP46" i="2"/>
  <c r="DO47" i="2"/>
  <c r="DP47" i="2"/>
  <c r="DO4" i="2"/>
  <c r="DP4" i="2"/>
  <c r="DB5" i="2"/>
  <c r="DD5" i="2"/>
  <c r="DF5" i="2"/>
  <c r="DG5" i="2"/>
  <c r="DB6" i="2"/>
  <c r="DD6" i="2"/>
  <c r="DF6" i="2"/>
  <c r="DG6" i="2"/>
  <c r="DB7" i="2"/>
  <c r="DD7" i="2"/>
  <c r="DF7" i="2"/>
  <c r="DG7" i="2"/>
  <c r="DB8" i="2"/>
  <c r="DD8" i="2"/>
  <c r="DF8" i="2"/>
  <c r="DG8" i="2"/>
  <c r="DB9" i="2"/>
  <c r="DD9" i="2"/>
  <c r="DF9" i="2"/>
  <c r="DG9" i="2"/>
  <c r="DB10" i="2"/>
  <c r="DD10" i="2"/>
  <c r="DF10" i="2"/>
  <c r="DG10" i="2"/>
  <c r="DB11" i="2"/>
  <c r="DD11" i="2"/>
  <c r="DF11" i="2"/>
  <c r="DG11" i="2"/>
  <c r="DB12" i="2"/>
  <c r="DD12" i="2"/>
  <c r="DF12" i="2"/>
  <c r="DG12" i="2"/>
  <c r="DB13" i="2"/>
  <c r="DD13" i="2"/>
  <c r="DF13" i="2"/>
  <c r="DG13" i="2"/>
  <c r="DB14" i="2"/>
  <c r="DD14" i="2"/>
  <c r="DF14" i="2"/>
  <c r="DG14" i="2"/>
  <c r="DB15" i="2"/>
  <c r="DD15" i="2"/>
  <c r="DF15" i="2"/>
  <c r="DG15" i="2"/>
  <c r="DB16" i="2"/>
  <c r="DD16" i="2"/>
  <c r="DF16" i="2"/>
  <c r="DG16" i="2"/>
  <c r="DB17" i="2"/>
  <c r="DD17" i="2"/>
  <c r="DF17" i="2"/>
  <c r="DG17" i="2"/>
  <c r="DB18" i="2"/>
  <c r="DD18" i="2"/>
  <c r="DF18" i="2"/>
  <c r="DG18" i="2"/>
  <c r="DB19" i="2"/>
  <c r="DD19" i="2"/>
  <c r="DF19" i="2"/>
  <c r="DG19" i="2"/>
  <c r="DB20" i="2"/>
  <c r="DD20" i="2"/>
  <c r="DF20" i="2"/>
  <c r="DG20" i="2"/>
  <c r="DB21" i="2"/>
  <c r="DD21" i="2"/>
  <c r="DF21" i="2"/>
  <c r="DG21" i="2"/>
  <c r="DB22" i="2"/>
  <c r="DD22" i="2"/>
  <c r="DF22" i="2"/>
  <c r="DG22" i="2"/>
  <c r="DB23" i="2"/>
  <c r="DD23" i="2"/>
  <c r="DF23" i="2"/>
  <c r="DG23" i="2"/>
  <c r="DB24" i="2"/>
  <c r="DD24" i="2"/>
  <c r="DF24" i="2"/>
  <c r="DG24" i="2"/>
  <c r="DB25" i="2"/>
  <c r="DD25" i="2"/>
  <c r="DF25" i="2"/>
  <c r="DG25" i="2"/>
  <c r="DB26" i="2"/>
  <c r="DD26" i="2"/>
  <c r="DF26" i="2"/>
  <c r="DG26" i="2"/>
  <c r="DB27" i="2"/>
  <c r="DD27" i="2"/>
  <c r="DF27" i="2"/>
  <c r="DG27" i="2"/>
  <c r="DB28" i="2"/>
  <c r="DD28" i="2"/>
  <c r="DF28" i="2"/>
  <c r="DG28" i="2"/>
  <c r="DB29" i="2"/>
  <c r="DD29" i="2"/>
  <c r="DF29" i="2"/>
  <c r="DG29" i="2"/>
  <c r="DB30" i="2"/>
  <c r="DD30" i="2"/>
  <c r="DF30" i="2"/>
  <c r="DG30" i="2"/>
  <c r="DB31" i="2"/>
  <c r="DD31" i="2"/>
  <c r="DF31" i="2"/>
  <c r="DG31" i="2"/>
  <c r="DB32" i="2"/>
  <c r="DD32" i="2"/>
  <c r="DF32" i="2"/>
  <c r="DG32" i="2"/>
  <c r="DB33" i="2"/>
  <c r="DD33" i="2"/>
  <c r="DF33" i="2"/>
  <c r="DG33" i="2"/>
  <c r="DB34" i="2"/>
  <c r="DD34" i="2"/>
  <c r="DF34" i="2"/>
  <c r="DG34" i="2"/>
  <c r="DB35" i="2"/>
  <c r="DD35" i="2"/>
  <c r="DF35" i="2"/>
  <c r="DG35" i="2"/>
  <c r="DB36" i="2"/>
  <c r="DD36" i="2"/>
  <c r="DF36" i="2"/>
  <c r="DG36" i="2"/>
  <c r="DB37" i="2"/>
  <c r="DD37" i="2"/>
  <c r="DF37" i="2"/>
  <c r="DG37" i="2"/>
  <c r="DB38" i="2"/>
  <c r="DD38" i="2"/>
  <c r="DF38" i="2"/>
  <c r="DG38" i="2"/>
  <c r="DB39" i="2"/>
  <c r="DD39" i="2"/>
  <c r="DF39" i="2"/>
  <c r="DG39" i="2"/>
  <c r="DB40" i="2"/>
  <c r="DD40" i="2"/>
  <c r="DF40" i="2"/>
  <c r="DG40" i="2"/>
  <c r="DB41" i="2"/>
  <c r="DD41" i="2"/>
  <c r="DF41" i="2"/>
  <c r="DG41" i="2"/>
  <c r="DB42" i="2"/>
  <c r="DD42" i="2"/>
  <c r="DF42" i="2"/>
  <c r="DG42" i="2"/>
  <c r="DB43" i="2"/>
  <c r="DD43" i="2"/>
  <c r="DF43" i="2"/>
  <c r="DG43" i="2"/>
  <c r="DB44" i="2"/>
  <c r="DD44" i="2"/>
  <c r="DF44" i="2"/>
  <c r="DG44" i="2"/>
  <c r="DB45" i="2"/>
  <c r="DD45" i="2"/>
  <c r="DF45" i="2"/>
  <c r="DG45" i="2"/>
  <c r="DB46" i="2"/>
  <c r="DD46" i="2"/>
  <c r="DF46" i="2"/>
  <c r="DG46" i="2"/>
  <c r="DB47" i="2"/>
  <c r="DD47" i="2"/>
  <c r="DF47" i="2"/>
  <c r="DG47" i="2"/>
  <c r="DB4" i="2"/>
  <c r="DD4" i="2"/>
  <c r="DF4" i="2"/>
  <c r="DG4" i="2"/>
  <c r="CW5" i="2"/>
  <c r="CZ5" i="2"/>
  <c r="CW6" i="2"/>
  <c r="CZ6" i="2"/>
  <c r="CW7" i="2"/>
  <c r="CZ7" i="2"/>
  <c r="CW8" i="2"/>
  <c r="CZ8" i="2"/>
  <c r="CW9" i="2"/>
  <c r="CZ9" i="2"/>
  <c r="CW10" i="2"/>
  <c r="CZ10" i="2"/>
  <c r="CW11" i="2"/>
  <c r="CZ11" i="2"/>
  <c r="CW12" i="2"/>
  <c r="CZ12" i="2"/>
  <c r="CW13" i="2"/>
  <c r="CZ13" i="2"/>
  <c r="CW14" i="2"/>
  <c r="CZ14" i="2"/>
  <c r="CW15" i="2"/>
  <c r="CZ15" i="2"/>
  <c r="CW16" i="2"/>
  <c r="CZ16" i="2"/>
  <c r="CW17" i="2"/>
  <c r="CZ17" i="2"/>
  <c r="CW18" i="2"/>
  <c r="CZ18" i="2"/>
  <c r="CW19" i="2"/>
  <c r="CZ19" i="2"/>
  <c r="CW20" i="2"/>
  <c r="CZ20" i="2"/>
  <c r="CW21" i="2"/>
  <c r="CZ21" i="2"/>
  <c r="CW22" i="2"/>
  <c r="CZ22" i="2"/>
  <c r="CW23" i="2"/>
  <c r="CZ23" i="2"/>
  <c r="CW24" i="2"/>
  <c r="CZ24" i="2"/>
  <c r="CW25" i="2"/>
  <c r="CZ25" i="2"/>
  <c r="CW26" i="2"/>
  <c r="CZ26" i="2"/>
  <c r="CW27" i="2"/>
  <c r="CZ27" i="2"/>
  <c r="CW28" i="2"/>
  <c r="CZ28" i="2"/>
  <c r="CW29" i="2"/>
  <c r="CZ29" i="2"/>
  <c r="CW30" i="2"/>
  <c r="CZ30" i="2"/>
  <c r="CW31" i="2"/>
  <c r="CZ31" i="2"/>
  <c r="CW32" i="2"/>
  <c r="CZ32" i="2"/>
  <c r="CW33" i="2"/>
  <c r="CZ33" i="2"/>
  <c r="CW34" i="2"/>
  <c r="CZ34" i="2"/>
  <c r="CW35" i="2"/>
  <c r="CZ35" i="2"/>
  <c r="CW36" i="2"/>
  <c r="CZ36" i="2"/>
  <c r="CW37" i="2"/>
  <c r="CZ37" i="2"/>
  <c r="CW38" i="2"/>
  <c r="CZ38" i="2"/>
  <c r="CW39" i="2"/>
  <c r="CZ39" i="2"/>
  <c r="CW40" i="2"/>
  <c r="CZ40" i="2"/>
  <c r="CW41" i="2"/>
  <c r="CZ41" i="2"/>
  <c r="CW42" i="2"/>
  <c r="CZ42" i="2"/>
  <c r="CW43" i="2"/>
  <c r="CZ43" i="2"/>
  <c r="CW44" i="2"/>
  <c r="CZ44" i="2"/>
  <c r="CW45" i="2"/>
  <c r="CZ45" i="2"/>
  <c r="CW46" i="2"/>
  <c r="CZ46" i="2"/>
  <c r="CW47" i="2"/>
  <c r="CZ47" i="2"/>
  <c r="CW4" i="2"/>
  <c r="CZ4" i="2"/>
  <c r="CT5" i="2"/>
  <c r="CU5" i="2"/>
  <c r="CT6" i="2"/>
  <c r="CU6" i="2"/>
  <c r="CT7" i="2"/>
  <c r="CU7" i="2"/>
  <c r="CT8" i="2"/>
  <c r="CU8" i="2"/>
  <c r="CT9" i="2"/>
  <c r="CU9" i="2"/>
  <c r="CT10" i="2"/>
  <c r="CU10" i="2"/>
  <c r="CT11" i="2"/>
  <c r="CU11" i="2"/>
  <c r="CT12" i="2"/>
  <c r="CU12" i="2"/>
  <c r="CT13" i="2"/>
  <c r="CU13" i="2"/>
  <c r="CT14" i="2"/>
  <c r="CU14" i="2"/>
  <c r="CT15" i="2"/>
  <c r="CU15" i="2"/>
  <c r="CT16" i="2"/>
  <c r="CU16" i="2"/>
  <c r="CT17" i="2"/>
  <c r="CU17" i="2"/>
  <c r="CT18" i="2"/>
  <c r="CU18" i="2"/>
  <c r="CT19" i="2"/>
  <c r="CU19" i="2"/>
  <c r="CT20" i="2"/>
  <c r="CU20" i="2"/>
  <c r="CT21" i="2"/>
  <c r="CU21" i="2"/>
  <c r="CT22" i="2"/>
  <c r="CU22" i="2"/>
  <c r="CT23" i="2"/>
  <c r="CU23" i="2"/>
  <c r="CT24" i="2"/>
  <c r="CU24" i="2"/>
  <c r="CT25" i="2"/>
  <c r="CU25" i="2"/>
  <c r="CT26" i="2"/>
  <c r="CU26" i="2"/>
  <c r="CT27" i="2"/>
  <c r="CU27" i="2"/>
  <c r="CT28" i="2"/>
  <c r="CU28" i="2"/>
  <c r="CT29" i="2"/>
  <c r="CU29" i="2"/>
  <c r="CT30" i="2"/>
  <c r="CU30" i="2"/>
  <c r="CT31" i="2"/>
  <c r="CU31" i="2"/>
  <c r="CT32" i="2"/>
  <c r="CU32" i="2"/>
  <c r="CT33" i="2"/>
  <c r="CU33" i="2"/>
  <c r="CT34" i="2"/>
  <c r="CU34" i="2"/>
  <c r="CT35" i="2"/>
  <c r="CU35" i="2"/>
  <c r="CT36" i="2"/>
  <c r="CU36" i="2"/>
  <c r="CT37" i="2"/>
  <c r="CU37" i="2"/>
  <c r="CT38" i="2"/>
  <c r="CU38" i="2"/>
  <c r="CT39" i="2"/>
  <c r="CU39" i="2"/>
  <c r="CT40" i="2"/>
  <c r="CU40" i="2"/>
  <c r="CT41" i="2"/>
  <c r="CU41" i="2"/>
  <c r="CT42" i="2"/>
  <c r="CU42" i="2"/>
  <c r="CT43" i="2"/>
  <c r="CU43" i="2"/>
  <c r="CT44" i="2"/>
  <c r="CU44" i="2"/>
  <c r="CT45" i="2"/>
  <c r="CU45" i="2"/>
  <c r="CT46" i="2"/>
  <c r="CU46" i="2"/>
  <c r="CT47" i="2"/>
  <c r="CU47" i="2"/>
  <c r="CT4" i="2"/>
  <c r="CU4" i="2"/>
  <c r="CP5" i="2"/>
  <c r="CQ5" i="2"/>
  <c r="CP6" i="2"/>
  <c r="CQ6" i="2"/>
  <c r="CP7" i="2"/>
  <c r="CQ7" i="2"/>
  <c r="CP8" i="2"/>
  <c r="CQ8" i="2"/>
  <c r="CP9" i="2"/>
  <c r="CQ9" i="2"/>
  <c r="CP10" i="2"/>
  <c r="CQ10" i="2"/>
  <c r="CP11" i="2"/>
  <c r="CQ11" i="2"/>
  <c r="CP12" i="2"/>
  <c r="CQ12" i="2"/>
  <c r="CP13" i="2"/>
  <c r="CQ13" i="2"/>
  <c r="CP14" i="2"/>
  <c r="CQ14" i="2"/>
  <c r="CP15" i="2"/>
  <c r="CQ15" i="2"/>
  <c r="CP16" i="2"/>
  <c r="CQ16" i="2"/>
  <c r="CP17" i="2"/>
  <c r="CQ17" i="2"/>
  <c r="CP18" i="2"/>
  <c r="CQ18" i="2"/>
  <c r="CP19" i="2"/>
  <c r="CQ19" i="2"/>
  <c r="CP20" i="2"/>
  <c r="CQ20" i="2"/>
  <c r="CP21" i="2"/>
  <c r="CQ21" i="2"/>
  <c r="CP22" i="2"/>
  <c r="CQ22" i="2"/>
  <c r="CP23" i="2"/>
  <c r="CQ23" i="2"/>
  <c r="CP24" i="2"/>
  <c r="CQ24" i="2"/>
  <c r="CP25" i="2"/>
  <c r="CQ25" i="2"/>
  <c r="CP26" i="2"/>
  <c r="CQ26" i="2"/>
  <c r="CP27" i="2"/>
  <c r="CQ27" i="2"/>
  <c r="CP28" i="2"/>
  <c r="CQ28" i="2"/>
  <c r="CP29" i="2"/>
  <c r="CQ29" i="2"/>
  <c r="CP30" i="2"/>
  <c r="CQ30" i="2"/>
  <c r="CP31" i="2"/>
  <c r="CQ31" i="2"/>
  <c r="CP32" i="2"/>
  <c r="CQ32" i="2"/>
  <c r="CP33" i="2"/>
  <c r="CQ33" i="2"/>
  <c r="CP34" i="2"/>
  <c r="CQ34" i="2"/>
  <c r="CP35" i="2"/>
  <c r="CQ35" i="2"/>
  <c r="CP36" i="2"/>
  <c r="CQ36" i="2"/>
  <c r="CP37" i="2"/>
  <c r="CQ37" i="2"/>
  <c r="CP38" i="2"/>
  <c r="CQ38" i="2"/>
  <c r="CP39" i="2"/>
  <c r="CQ39" i="2"/>
  <c r="CP40" i="2"/>
  <c r="CQ40" i="2"/>
  <c r="CP41" i="2"/>
  <c r="CQ41" i="2"/>
  <c r="CP42" i="2"/>
  <c r="CQ42" i="2"/>
  <c r="CP43" i="2"/>
  <c r="CQ43" i="2"/>
  <c r="CP44" i="2"/>
  <c r="CQ44" i="2"/>
  <c r="CP45" i="2"/>
  <c r="CQ45" i="2"/>
  <c r="CP46" i="2"/>
  <c r="CQ46" i="2"/>
  <c r="CP47" i="2"/>
  <c r="CQ47" i="2"/>
  <c r="CP4" i="2"/>
  <c r="CQ4" i="2"/>
  <c r="CD5" i="2"/>
  <c r="CG5" i="2"/>
  <c r="CH5" i="2"/>
  <c r="CD6" i="2"/>
  <c r="CG6" i="2"/>
  <c r="CH6" i="2"/>
  <c r="CD7" i="2"/>
  <c r="CG7" i="2"/>
  <c r="CH7" i="2"/>
  <c r="CD8" i="2"/>
  <c r="CG8" i="2"/>
  <c r="CH8" i="2"/>
  <c r="CD9" i="2"/>
  <c r="CG9" i="2"/>
  <c r="CH9" i="2"/>
  <c r="CD10" i="2"/>
  <c r="CG10" i="2"/>
  <c r="CH10" i="2"/>
  <c r="CD11" i="2"/>
  <c r="CG11" i="2"/>
  <c r="CH11" i="2"/>
  <c r="CD12" i="2"/>
  <c r="CG12" i="2"/>
  <c r="CH12" i="2"/>
  <c r="CD13" i="2"/>
  <c r="CG13" i="2"/>
  <c r="CH13" i="2"/>
  <c r="CD14" i="2"/>
  <c r="CG14" i="2"/>
  <c r="CH14" i="2"/>
  <c r="CD15" i="2"/>
  <c r="CG15" i="2"/>
  <c r="CH15" i="2"/>
  <c r="CD16" i="2"/>
  <c r="CG16" i="2"/>
  <c r="CH16" i="2"/>
  <c r="CD17" i="2"/>
  <c r="CG17" i="2"/>
  <c r="CH17" i="2"/>
  <c r="CD18" i="2"/>
  <c r="CG18" i="2"/>
  <c r="CH18" i="2"/>
  <c r="CD19" i="2"/>
  <c r="CG19" i="2"/>
  <c r="CH19" i="2"/>
  <c r="CD20" i="2"/>
  <c r="CG20" i="2"/>
  <c r="CH20" i="2"/>
  <c r="CD21" i="2"/>
  <c r="CG21" i="2"/>
  <c r="CH21" i="2"/>
  <c r="CD22" i="2"/>
  <c r="CG22" i="2"/>
  <c r="CH22" i="2"/>
  <c r="CD23" i="2"/>
  <c r="CG23" i="2"/>
  <c r="CH23" i="2"/>
  <c r="CD24" i="2"/>
  <c r="CG24" i="2"/>
  <c r="CH24" i="2"/>
  <c r="CD25" i="2"/>
  <c r="CG25" i="2"/>
  <c r="CH25" i="2"/>
  <c r="CD26" i="2"/>
  <c r="CG26" i="2"/>
  <c r="CH26" i="2"/>
  <c r="CD27" i="2"/>
  <c r="CG27" i="2"/>
  <c r="CH27" i="2"/>
  <c r="CD28" i="2"/>
  <c r="CG28" i="2"/>
  <c r="CH28" i="2"/>
  <c r="CD29" i="2"/>
  <c r="CG29" i="2"/>
  <c r="CH29" i="2"/>
  <c r="CD30" i="2"/>
  <c r="CG30" i="2"/>
  <c r="CH30" i="2"/>
  <c r="CD31" i="2"/>
  <c r="CG31" i="2"/>
  <c r="CH31" i="2"/>
  <c r="CD32" i="2"/>
  <c r="CG32" i="2"/>
  <c r="CH32" i="2"/>
  <c r="CD33" i="2"/>
  <c r="CG33" i="2"/>
  <c r="CH33" i="2"/>
  <c r="CD34" i="2"/>
  <c r="CG34" i="2"/>
  <c r="CH34" i="2"/>
  <c r="CD35" i="2"/>
  <c r="CG35" i="2"/>
  <c r="CH35" i="2"/>
  <c r="CD36" i="2"/>
  <c r="CG36" i="2"/>
  <c r="CH36" i="2"/>
  <c r="CD37" i="2"/>
  <c r="CG37" i="2"/>
  <c r="CH37" i="2"/>
  <c r="CD38" i="2"/>
  <c r="CG38" i="2"/>
  <c r="CH38" i="2"/>
  <c r="CD39" i="2"/>
  <c r="CG39" i="2"/>
  <c r="CH39" i="2"/>
  <c r="CD40" i="2"/>
  <c r="CG40" i="2"/>
  <c r="CH40" i="2"/>
  <c r="CD41" i="2"/>
  <c r="CG41" i="2"/>
  <c r="CH41" i="2"/>
  <c r="CD42" i="2"/>
  <c r="CG42" i="2"/>
  <c r="CH42" i="2"/>
  <c r="CD43" i="2"/>
  <c r="CG43" i="2"/>
  <c r="CH43" i="2"/>
  <c r="CD44" i="2"/>
  <c r="CG44" i="2"/>
  <c r="CH44" i="2"/>
  <c r="CD45" i="2"/>
  <c r="CG45" i="2"/>
  <c r="CH45" i="2"/>
  <c r="CD46" i="2"/>
  <c r="CG46" i="2"/>
  <c r="CH46" i="2"/>
  <c r="CD47" i="2"/>
  <c r="CG47" i="2"/>
  <c r="CH47" i="2"/>
  <c r="CD4" i="2"/>
  <c r="CG4" i="2"/>
  <c r="CH4" i="2"/>
  <c r="BR5" i="2"/>
  <c r="BS5" i="2"/>
  <c r="BR6" i="2"/>
  <c r="BS6" i="2"/>
  <c r="BR7" i="2"/>
  <c r="BS7" i="2"/>
  <c r="BR8" i="2"/>
  <c r="BS8" i="2"/>
  <c r="BR9" i="2"/>
  <c r="BS9" i="2"/>
  <c r="BR10" i="2"/>
  <c r="BS10" i="2"/>
  <c r="BR11" i="2"/>
  <c r="BS11" i="2"/>
  <c r="BR12" i="2"/>
  <c r="BS12" i="2"/>
  <c r="BR13" i="2"/>
  <c r="BS13" i="2"/>
  <c r="BR14" i="2"/>
  <c r="BS14" i="2"/>
  <c r="BR15" i="2"/>
  <c r="BS15" i="2"/>
  <c r="BR16" i="2"/>
  <c r="BS16" i="2"/>
  <c r="BR17" i="2"/>
  <c r="BS17" i="2"/>
  <c r="BR18" i="2"/>
  <c r="BS18" i="2"/>
  <c r="BR19" i="2"/>
  <c r="BS19" i="2"/>
  <c r="BR20" i="2"/>
  <c r="BS20" i="2"/>
  <c r="BR21" i="2"/>
  <c r="BS21" i="2"/>
  <c r="BR22" i="2"/>
  <c r="BS22" i="2"/>
  <c r="BR23" i="2"/>
  <c r="BS23" i="2"/>
  <c r="BR24" i="2"/>
  <c r="BS24" i="2"/>
  <c r="BR25" i="2"/>
  <c r="BS25" i="2"/>
  <c r="BR26" i="2"/>
  <c r="BS26" i="2"/>
  <c r="BR27" i="2"/>
  <c r="BS27" i="2"/>
  <c r="BR28" i="2"/>
  <c r="BS28" i="2"/>
  <c r="BR29" i="2"/>
  <c r="BS29" i="2"/>
  <c r="BR30" i="2"/>
  <c r="BS30" i="2"/>
  <c r="BR31" i="2"/>
  <c r="BS31" i="2"/>
  <c r="BR32" i="2"/>
  <c r="BS32" i="2"/>
  <c r="BR33" i="2"/>
  <c r="BS33" i="2"/>
  <c r="BR34" i="2"/>
  <c r="BS34" i="2"/>
  <c r="BR35" i="2"/>
  <c r="BS35" i="2"/>
  <c r="BR36" i="2"/>
  <c r="BS36" i="2"/>
  <c r="BR37" i="2"/>
  <c r="BS37" i="2"/>
  <c r="BR38" i="2"/>
  <c r="BS38" i="2"/>
  <c r="BR39" i="2"/>
  <c r="BS39" i="2"/>
  <c r="BR40" i="2"/>
  <c r="BS40" i="2"/>
  <c r="BR41" i="2"/>
  <c r="BS41" i="2"/>
  <c r="BR42" i="2"/>
  <c r="BS42" i="2"/>
  <c r="BR43" i="2"/>
  <c r="BS43" i="2"/>
  <c r="BR44" i="2"/>
  <c r="BS44" i="2"/>
  <c r="BR45" i="2"/>
  <c r="BS45" i="2"/>
  <c r="BR46" i="2"/>
  <c r="BS46" i="2"/>
  <c r="BR47" i="2"/>
  <c r="BS47" i="2"/>
  <c r="BR4" i="2"/>
  <c r="BS4" i="2"/>
  <c r="BI5" i="2"/>
  <c r="BL5" i="2"/>
  <c r="BI6" i="2"/>
  <c r="BL6" i="2"/>
  <c r="BI7" i="2"/>
  <c r="BL7" i="2"/>
  <c r="BI8" i="2"/>
  <c r="BL8" i="2"/>
  <c r="BI9" i="2"/>
  <c r="BL9" i="2"/>
  <c r="BI10" i="2"/>
  <c r="BL10" i="2"/>
  <c r="BI11" i="2"/>
  <c r="BL11" i="2"/>
  <c r="BI12" i="2"/>
  <c r="BL12" i="2"/>
  <c r="BI13" i="2"/>
  <c r="BL13" i="2"/>
  <c r="BI14" i="2"/>
  <c r="BL14" i="2"/>
  <c r="BI15" i="2"/>
  <c r="BL15" i="2"/>
  <c r="BI16" i="2"/>
  <c r="BL16" i="2"/>
  <c r="BI17" i="2"/>
  <c r="BL17" i="2"/>
  <c r="BI18" i="2"/>
  <c r="BL18" i="2"/>
  <c r="BI19" i="2"/>
  <c r="BL19" i="2"/>
  <c r="BI20" i="2"/>
  <c r="BL20" i="2"/>
  <c r="BI21" i="2"/>
  <c r="BL21" i="2"/>
  <c r="BI22" i="2"/>
  <c r="BL22" i="2"/>
  <c r="BI23" i="2"/>
  <c r="BL23" i="2"/>
  <c r="BI24" i="2"/>
  <c r="BL24" i="2"/>
  <c r="BI25" i="2"/>
  <c r="BL25" i="2"/>
  <c r="BI26" i="2"/>
  <c r="BL26" i="2"/>
  <c r="BI27" i="2"/>
  <c r="BL27" i="2"/>
  <c r="BI28" i="2"/>
  <c r="BL28" i="2"/>
  <c r="BI29" i="2"/>
  <c r="BL29" i="2"/>
  <c r="BI30" i="2"/>
  <c r="BL30" i="2"/>
  <c r="BI31" i="2"/>
  <c r="BL31" i="2"/>
  <c r="BI32" i="2"/>
  <c r="BL32" i="2"/>
  <c r="BI33" i="2"/>
  <c r="BL33" i="2"/>
  <c r="BI34" i="2"/>
  <c r="BL34" i="2"/>
  <c r="BI35" i="2"/>
  <c r="BL35" i="2"/>
  <c r="BI36" i="2"/>
  <c r="BL36" i="2"/>
  <c r="BI37" i="2"/>
  <c r="BL37" i="2"/>
  <c r="BI38" i="2"/>
  <c r="BL38" i="2"/>
  <c r="BI39" i="2"/>
  <c r="BL39" i="2"/>
  <c r="BI40" i="2"/>
  <c r="BL40" i="2"/>
  <c r="BI41" i="2"/>
  <c r="BL41" i="2"/>
  <c r="BI42" i="2"/>
  <c r="BL42" i="2"/>
  <c r="BI43" i="2"/>
  <c r="BL43" i="2"/>
  <c r="BI44" i="2"/>
  <c r="BL44" i="2"/>
  <c r="BI45" i="2"/>
  <c r="BL45" i="2"/>
  <c r="BI46" i="2"/>
  <c r="BL46" i="2"/>
  <c r="BI47" i="2"/>
  <c r="BL47" i="2"/>
  <c r="BI4" i="2"/>
  <c r="BL4" i="2"/>
  <c r="BD5" i="2"/>
  <c r="BF5" i="2"/>
  <c r="BG5" i="2"/>
  <c r="BD6" i="2"/>
  <c r="BF6" i="2"/>
  <c r="BG6" i="2"/>
  <c r="BD7" i="2"/>
  <c r="BF7" i="2"/>
  <c r="BG7" i="2"/>
  <c r="BD8" i="2"/>
  <c r="BF8" i="2"/>
  <c r="BG8" i="2"/>
  <c r="BD9" i="2"/>
  <c r="BF9" i="2"/>
  <c r="BG9" i="2"/>
  <c r="BD10" i="2"/>
  <c r="BF10" i="2"/>
  <c r="BG10" i="2"/>
  <c r="BD11" i="2"/>
  <c r="BF11" i="2"/>
  <c r="BG11" i="2"/>
  <c r="BD12" i="2"/>
  <c r="BF12" i="2"/>
  <c r="BG12" i="2"/>
  <c r="BD13" i="2"/>
  <c r="BF13" i="2"/>
  <c r="BG13" i="2"/>
  <c r="BD14" i="2"/>
  <c r="BF14" i="2"/>
  <c r="BG14" i="2"/>
  <c r="BD15" i="2"/>
  <c r="BF15" i="2"/>
  <c r="BG15" i="2"/>
  <c r="BD16" i="2"/>
  <c r="BF16" i="2"/>
  <c r="BG16" i="2"/>
  <c r="BD17" i="2"/>
  <c r="BF17" i="2"/>
  <c r="BG17" i="2"/>
  <c r="BD18" i="2"/>
  <c r="BF18" i="2"/>
  <c r="BG18" i="2"/>
  <c r="BD19" i="2"/>
  <c r="BF19" i="2"/>
  <c r="BG19" i="2"/>
  <c r="BD20" i="2"/>
  <c r="BF20" i="2"/>
  <c r="BG20" i="2"/>
  <c r="BD21" i="2"/>
  <c r="BF21" i="2"/>
  <c r="BG21" i="2"/>
  <c r="BD22" i="2"/>
  <c r="BF22" i="2"/>
  <c r="BG22" i="2"/>
  <c r="BD23" i="2"/>
  <c r="BF23" i="2"/>
  <c r="BG23" i="2"/>
  <c r="BD24" i="2"/>
  <c r="BF24" i="2"/>
  <c r="BG24" i="2"/>
  <c r="BD25" i="2"/>
  <c r="BF25" i="2"/>
  <c r="BG25" i="2"/>
  <c r="BD26" i="2"/>
  <c r="BF26" i="2"/>
  <c r="BG26" i="2"/>
  <c r="BD27" i="2"/>
  <c r="BF27" i="2"/>
  <c r="BG27" i="2"/>
  <c r="BD28" i="2"/>
  <c r="BF28" i="2"/>
  <c r="BG28" i="2"/>
  <c r="BD29" i="2"/>
  <c r="BF29" i="2"/>
  <c r="BG29" i="2"/>
  <c r="BD30" i="2"/>
  <c r="BF30" i="2"/>
  <c r="BG30" i="2"/>
  <c r="BD31" i="2"/>
  <c r="BF31" i="2"/>
  <c r="BG31" i="2"/>
  <c r="BD32" i="2"/>
  <c r="BF32" i="2"/>
  <c r="BG32" i="2"/>
  <c r="BD33" i="2"/>
  <c r="BF33" i="2"/>
  <c r="BG33" i="2"/>
  <c r="BD34" i="2"/>
  <c r="BF34" i="2"/>
  <c r="BG34" i="2"/>
  <c r="BD35" i="2"/>
  <c r="BF35" i="2"/>
  <c r="BG35" i="2"/>
  <c r="BD36" i="2"/>
  <c r="BF36" i="2"/>
  <c r="BG36" i="2"/>
  <c r="BD37" i="2"/>
  <c r="BF37" i="2"/>
  <c r="BG37" i="2"/>
  <c r="BD38" i="2"/>
  <c r="BF38" i="2"/>
  <c r="BG38" i="2"/>
  <c r="BD39" i="2"/>
  <c r="BF39" i="2"/>
  <c r="BG39" i="2"/>
  <c r="BD40" i="2"/>
  <c r="BF40" i="2"/>
  <c r="BG40" i="2"/>
  <c r="BD41" i="2"/>
  <c r="BF41" i="2"/>
  <c r="BG41" i="2"/>
  <c r="BD42" i="2"/>
  <c r="BF42" i="2"/>
  <c r="BG42" i="2"/>
  <c r="BD43" i="2"/>
  <c r="BF43" i="2"/>
  <c r="BG43" i="2"/>
  <c r="BD44" i="2"/>
  <c r="BF44" i="2"/>
  <c r="BG44" i="2"/>
  <c r="BD45" i="2"/>
  <c r="BF45" i="2"/>
  <c r="BG45" i="2"/>
  <c r="BD46" i="2"/>
  <c r="BF46" i="2"/>
  <c r="BG46" i="2"/>
  <c r="BD47" i="2"/>
  <c r="BF47" i="2"/>
  <c r="BG47" i="2"/>
  <c r="BD4" i="2"/>
  <c r="BF4" i="2"/>
  <c r="BG4" i="2"/>
  <c r="AY5" i="2"/>
  <c r="AZ5" i="2"/>
  <c r="AY6" i="2"/>
  <c r="AZ6" i="2"/>
  <c r="AY7" i="2"/>
  <c r="AZ7" i="2"/>
  <c r="AY8" i="2"/>
  <c r="AZ8" i="2"/>
  <c r="AY9" i="2"/>
  <c r="AZ9" i="2"/>
  <c r="AY10" i="2"/>
  <c r="AZ10" i="2"/>
  <c r="AY11" i="2"/>
  <c r="AZ11" i="2"/>
  <c r="AY12" i="2"/>
  <c r="AZ12" i="2"/>
  <c r="AY13" i="2"/>
  <c r="AZ13" i="2"/>
  <c r="AY14" i="2"/>
  <c r="AZ14" i="2"/>
  <c r="AY15" i="2"/>
  <c r="AZ15" i="2"/>
  <c r="AY16" i="2"/>
  <c r="AZ16" i="2"/>
  <c r="AY17" i="2"/>
  <c r="AZ17" i="2"/>
  <c r="AY18" i="2"/>
  <c r="AZ18" i="2"/>
  <c r="AY19" i="2"/>
  <c r="AZ19" i="2"/>
  <c r="AY20" i="2"/>
  <c r="AZ20" i="2"/>
  <c r="AY21" i="2"/>
  <c r="AZ21" i="2"/>
  <c r="AY22" i="2"/>
  <c r="AZ22" i="2"/>
  <c r="AY23" i="2"/>
  <c r="AZ23" i="2"/>
  <c r="AY24" i="2"/>
  <c r="AZ24" i="2"/>
  <c r="AY25" i="2"/>
  <c r="AZ25" i="2"/>
  <c r="AY26" i="2"/>
  <c r="AZ26" i="2"/>
  <c r="AY27" i="2"/>
  <c r="AZ27" i="2"/>
  <c r="AY28" i="2"/>
  <c r="AZ28" i="2"/>
  <c r="AY29" i="2"/>
  <c r="AZ29" i="2"/>
  <c r="AY30" i="2"/>
  <c r="AZ30" i="2"/>
  <c r="AY31" i="2"/>
  <c r="AZ31" i="2"/>
  <c r="AY32" i="2"/>
  <c r="AZ32" i="2"/>
  <c r="AY33" i="2"/>
  <c r="AZ33" i="2"/>
  <c r="AY34" i="2"/>
  <c r="AZ34" i="2"/>
  <c r="AY35" i="2"/>
  <c r="AZ35" i="2"/>
  <c r="AY36" i="2"/>
  <c r="AZ36" i="2"/>
  <c r="AY37" i="2"/>
  <c r="AZ37" i="2"/>
  <c r="AY38" i="2"/>
  <c r="AZ38" i="2"/>
  <c r="AY39" i="2"/>
  <c r="AZ39" i="2"/>
  <c r="AY40" i="2"/>
  <c r="AZ40" i="2"/>
  <c r="AY41" i="2"/>
  <c r="AZ41" i="2"/>
  <c r="AY42" i="2"/>
  <c r="AZ42" i="2"/>
  <c r="AY43" i="2"/>
  <c r="AZ43" i="2"/>
  <c r="AY44" i="2"/>
  <c r="AZ44" i="2"/>
  <c r="AY45" i="2"/>
  <c r="AZ45" i="2"/>
  <c r="AY46" i="2"/>
  <c r="AZ46" i="2"/>
  <c r="AY47" i="2"/>
  <c r="AZ47" i="2"/>
  <c r="AY4" i="2"/>
  <c r="AZ4" i="2"/>
  <c r="AT5" i="2"/>
  <c r="AU5" i="2"/>
  <c r="AT6" i="2"/>
  <c r="AU6" i="2"/>
  <c r="AT7" i="2"/>
  <c r="AU7" i="2"/>
  <c r="AT8" i="2"/>
  <c r="AU8" i="2"/>
  <c r="AT9" i="2"/>
  <c r="AU9" i="2"/>
  <c r="AT10" i="2"/>
  <c r="AU10" i="2"/>
  <c r="AT11" i="2"/>
  <c r="AU11" i="2"/>
  <c r="AT12" i="2"/>
  <c r="AU12" i="2"/>
  <c r="AT13" i="2"/>
  <c r="AU13" i="2"/>
  <c r="AT14" i="2"/>
  <c r="AU14" i="2"/>
  <c r="AT15" i="2"/>
  <c r="AU15" i="2"/>
  <c r="AT16" i="2"/>
  <c r="AU16" i="2"/>
  <c r="AT17" i="2"/>
  <c r="AU17" i="2"/>
  <c r="AT18" i="2"/>
  <c r="AU18" i="2"/>
  <c r="AT19" i="2"/>
  <c r="AU19" i="2"/>
  <c r="AT20" i="2"/>
  <c r="AU20" i="2"/>
  <c r="AT21" i="2"/>
  <c r="AU21" i="2"/>
  <c r="AT22" i="2"/>
  <c r="AU22" i="2"/>
  <c r="AT23" i="2"/>
  <c r="AU23" i="2"/>
  <c r="AT24" i="2"/>
  <c r="AU24" i="2"/>
  <c r="AT25" i="2"/>
  <c r="AU25" i="2"/>
  <c r="AT26" i="2"/>
  <c r="AU26" i="2"/>
  <c r="AT27" i="2"/>
  <c r="AU27" i="2"/>
  <c r="AT28" i="2"/>
  <c r="AU28" i="2"/>
  <c r="AT29" i="2"/>
  <c r="AU29" i="2"/>
  <c r="AT30" i="2"/>
  <c r="AU30" i="2"/>
  <c r="AT31" i="2"/>
  <c r="AU31" i="2"/>
  <c r="AT32" i="2"/>
  <c r="AU32" i="2"/>
  <c r="AT33" i="2"/>
  <c r="AU33" i="2"/>
  <c r="AT34" i="2"/>
  <c r="AU34" i="2"/>
  <c r="AT35" i="2"/>
  <c r="AU35" i="2"/>
  <c r="AT36" i="2"/>
  <c r="AU36" i="2"/>
  <c r="AT37" i="2"/>
  <c r="AU37" i="2"/>
  <c r="AT38" i="2"/>
  <c r="AU38" i="2"/>
  <c r="AT39" i="2"/>
  <c r="AU39" i="2"/>
  <c r="AT40" i="2"/>
  <c r="AU40" i="2"/>
  <c r="AT41" i="2"/>
  <c r="AU41" i="2"/>
  <c r="AT42" i="2"/>
  <c r="AU42" i="2"/>
  <c r="AT43" i="2"/>
  <c r="AU43" i="2"/>
  <c r="AT44" i="2"/>
  <c r="AU44" i="2"/>
  <c r="AT45" i="2"/>
  <c r="AU45" i="2"/>
  <c r="AT46" i="2"/>
  <c r="AU46" i="2"/>
  <c r="AT47" i="2"/>
  <c r="AU47" i="2"/>
  <c r="AT4" i="2"/>
  <c r="AU4" i="2"/>
  <c r="AP5" i="2"/>
  <c r="AQ5" i="2"/>
  <c r="AP6" i="2"/>
  <c r="AQ6" i="2"/>
  <c r="AP7" i="2"/>
  <c r="AQ7" i="2"/>
  <c r="AP8" i="2"/>
  <c r="AQ8" i="2"/>
  <c r="AP9" i="2"/>
  <c r="AQ9" i="2"/>
  <c r="AP10" i="2"/>
  <c r="AQ10" i="2"/>
  <c r="AP11" i="2"/>
  <c r="AQ11" i="2"/>
  <c r="AP12" i="2"/>
  <c r="AQ12" i="2"/>
  <c r="AP13" i="2"/>
  <c r="AQ13" i="2"/>
  <c r="AP14" i="2"/>
  <c r="AQ14" i="2"/>
  <c r="AP15" i="2"/>
  <c r="AQ15" i="2"/>
  <c r="AP16" i="2"/>
  <c r="AQ16" i="2"/>
  <c r="AP17" i="2"/>
  <c r="AQ17" i="2"/>
  <c r="AP18" i="2"/>
  <c r="AQ18" i="2"/>
  <c r="AP19" i="2"/>
  <c r="AQ19" i="2"/>
  <c r="AP20" i="2"/>
  <c r="AQ20" i="2"/>
  <c r="AP21" i="2"/>
  <c r="AQ21" i="2"/>
  <c r="AP22" i="2"/>
  <c r="AQ22" i="2"/>
  <c r="AP23" i="2"/>
  <c r="AQ23" i="2"/>
  <c r="AP24" i="2"/>
  <c r="AQ24" i="2"/>
  <c r="AP25" i="2"/>
  <c r="AQ25" i="2"/>
  <c r="AP26" i="2"/>
  <c r="AQ26" i="2"/>
  <c r="AP27" i="2"/>
  <c r="AQ27" i="2"/>
  <c r="AP28" i="2"/>
  <c r="AQ28" i="2"/>
  <c r="AP29" i="2"/>
  <c r="AQ29" i="2"/>
  <c r="AP30" i="2"/>
  <c r="AQ30" i="2"/>
  <c r="AP31" i="2"/>
  <c r="AQ31" i="2"/>
  <c r="AP32" i="2"/>
  <c r="AQ32" i="2"/>
  <c r="AP33" i="2"/>
  <c r="AQ33" i="2"/>
  <c r="AP34" i="2"/>
  <c r="AQ34" i="2"/>
  <c r="AP35" i="2"/>
  <c r="AQ35" i="2"/>
  <c r="AP36" i="2"/>
  <c r="AQ36" i="2"/>
  <c r="AP37" i="2"/>
  <c r="AQ37" i="2"/>
  <c r="AP38" i="2"/>
  <c r="AQ38" i="2"/>
  <c r="AP39" i="2"/>
  <c r="AQ39" i="2"/>
  <c r="AP40" i="2"/>
  <c r="AQ40" i="2"/>
  <c r="AP41" i="2"/>
  <c r="AQ41" i="2"/>
  <c r="AP42" i="2"/>
  <c r="AQ42" i="2"/>
  <c r="AP43" i="2"/>
  <c r="AQ43" i="2"/>
  <c r="AP44" i="2"/>
  <c r="AQ44" i="2"/>
  <c r="AP45" i="2"/>
  <c r="AQ45" i="2"/>
  <c r="AP46" i="2"/>
  <c r="AQ46" i="2"/>
  <c r="AP47" i="2"/>
  <c r="AQ47" i="2"/>
  <c r="AP4" i="2"/>
  <c r="AQ4" i="2"/>
  <c r="AL5" i="2"/>
  <c r="AM5" i="2"/>
  <c r="AL6" i="2"/>
  <c r="AM6" i="2"/>
  <c r="AL7" i="2"/>
  <c r="AM7" i="2"/>
  <c r="AL8" i="2"/>
  <c r="AM8" i="2"/>
  <c r="AL9" i="2"/>
  <c r="AM9" i="2"/>
  <c r="AL10" i="2"/>
  <c r="AM10" i="2"/>
  <c r="AL11" i="2"/>
  <c r="AM11" i="2"/>
  <c r="AL12" i="2"/>
  <c r="AM12" i="2"/>
  <c r="AL13" i="2"/>
  <c r="AM13" i="2"/>
  <c r="AL14" i="2"/>
  <c r="AM14" i="2"/>
  <c r="AL15" i="2"/>
  <c r="AM15" i="2"/>
  <c r="AL16" i="2"/>
  <c r="AM16" i="2"/>
  <c r="AL17" i="2"/>
  <c r="AM17" i="2"/>
  <c r="AL18" i="2"/>
  <c r="AM18" i="2"/>
  <c r="AL19" i="2"/>
  <c r="AM19" i="2"/>
  <c r="AL20" i="2"/>
  <c r="AM20" i="2"/>
  <c r="AL21" i="2"/>
  <c r="AM21" i="2"/>
  <c r="AL22" i="2"/>
  <c r="AM22" i="2"/>
  <c r="AL23" i="2"/>
  <c r="AM23" i="2"/>
  <c r="AL24" i="2"/>
  <c r="AM24" i="2"/>
  <c r="AL25" i="2"/>
  <c r="AM25" i="2"/>
  <c r="AL26" i="2"/>
  <c r="AM26" i="2"/>
  <c r="AL27" i="2"/>
  <c r="AM27" i="2"/>
  <c r="AL28" i="2"/>
  <c r="AM28" i="2"/>
  <c r="AL29" i="2"/>
  <c r="AM29" i="2"/>
  <c r="AL30" i="2"/>
  <c r="AM30" i="2"/>
  <c r="AL31" i="2"/>
  <c r="AM31" i="2"/>
  <c r="AL32" i="2"/>
  <c r="AM32" i="2"/>
  <c r="AL33" i="2"/>
  <c r="AM33" i="2"/>
  <c r="AL34" i="2"/>
  <c r="AM34" i="2"/>
  <c r="AL35" i="2"/>
  <c r="AM35" i="2"/>
  <c r="AL36" i="2"/>
  <c r="AM36" i="2"/>
  <c r="AL37" i="2"/>
  <c r="AM37" i="2"/>
  <c r="AL38" i="2"/>
  <c r="AM38" i="2"/>
  <c r="AL39" i="2"/>
  <c r="AM39" i="2"/>
  <c r="AL40" i="2"/>
  <c r="AM40" i="2"/>
  <c r="AL41" i="2"/>
  <c r="AM41" i="2"/>
  <c r="AL42" i="2"/>
  <c r="AM42" i="2"/>
  <c r="AL43" i="2"/>
  <c r="AM43" i="2"/>
  <c r="AL44" i="2"/>
  <c r="AM44" i="2"/>
  <c r="AL45" i="2"/>
  <c r="AM45" i="2"/>
  <c r="AL46" i="2"/>
  <c r="AM46" i="2"/>
  <c r="AL47" i="2"/>
  <c r="AM47" i="2"/>
  <c r="AL4" i="2"/>
  <c r="AM4" i="2"/>
  <c r="AC5" i="2"/>
  <c r="AE5" i="2"/>
  <c r="AF5" i="2"/>
  <c r="AC6" i="2"/>
  <c r="AE6" i="2"/>
  <c r="AF6" i="2"/>
  <c r="AC7" i="2"/>
  <c r="AE7" i="2"/>
  <c r="AF7" i="2"/>
  <c r="AC8" i="2"/>
  <c r="AE8" i="2"/>
  <c r="AF8" i="2"/>
  <c r="AC9" i="2"/>
  <c r="AE9" i="2"/>
  <c r="AF9" i="2"/>
  <c r="AC10" i="2"/>
  <c r="AE10" i="2"/>
  <c r="AF10" i="2"/>
  <c r="AC11" i="2"/>
  <c r="AE11" i="2"/>
  <c r="AF11" i="2"/>
  <c r="AC12" i="2"/>
  <c r="AE12" i="2"/>
  <c r="AF12" i="2"/>
  <c r="AC13" i="2"/>
  <c r="AE13" i="2"/>
  <c r="AF13" i="2"/>
  <c r="AC14" i="2"/>
  <c r="AE14" i="2"/>
  <c r="AF14" i="2"/>
  <c r="AC15" i="2"/>
  <c r="AE15" i="2"/>
  <c r="AF15" i="2"/>
  <c r="AC16" i="2"/>
  <c r="AE16" i="2"/>
  <c r="AF16" i="2"/>
  <c r="AC17" i="2"/>
  <c r="AE17" i="2"/>
  <c r="AF17" i="2"/>
  <c r="AC18" i="2"/>
  <c r="AE18" i="2"/>
  <c r="AF18" i="2"/>
  <c r="AC19" i="2"/>
  <c r="AE19" i="2"/>
  <c r="AF19" i="2"/>
  <c r="AC20" i="2"/>
  <c r="AE20" i="2"/>
  <c r="AF20" i="2"/>
  <c r="AC21" i="2"/>
  <c r="AE21" i="2"/>
  <c r="AF21" i="2"/>
  <c r="AC22" i="2"/>
  <c r="AE22" i="2"/>
  <c r="AF22" i="2"/>
  <c r="AC23" i="2"/>
  <c r="AE23" i="2"/>
  <c r="AF23" i="2"/>
  <c r="AC24" i="2"/>
  <c r="AE24" i="2"/>
  <c r="AF24" i="2"/>
  <c r="AC25" i="2"/>
  <c r="AE25" i="2"/>
  <c r="AF25" i="2"/>
  <c r="AC26" i="2"/>
  <c r="AE26" i="2"/>
  <c r="AF26" i="2"/>
  <c r="AC27" i="2"/>
  <c r="AE27" i="2"/>
  <c r="AF27" i="2"/>
  <c r="AC28" i="2"/>
  <c r="AE28" i="2"/>
  <c r="AF28" i="2"/>
  <c r="AC29" i="2"/>
  <c r="AE29" i="2"/>
  <c r="AF29" i="2"/>
  <c r="AC30" i="2"/>
  <c r="AE30" i="2"/>
  <c r="AF30" i="2"/>
  <c r="AC31" i="2"/>
  <c r="AE31" i="2"/>
  <c r="AF31" i="2"/>
  <c r="AC32" i="2"/>
  <c r="AE32" i="2"/>
  <c r="AF32" i="2"/>
  <c r="AC33" i="2"/>
  <c r="AE33" i="2"/>
  <c r="AF33" i="2"/>
  <c r="AC34" i="2"/>
  <c r="AE34" i="2"/>
  <c r="AF34" i="2"/>
  <c r="AC35" i="2"/>
  <c r="AE35" i="2"/>
  <c r="AF35" i="2"/>
  <c r="AC36" i="2"/>
  <c r="AE36" i="2"/>
  <c r="AF36" i="2"/>
  <c r="AC37" i="2"/>
  <c r="AE37" i="2"/>
  <c r="AF37" i="2"/>
  <c r="AC38" i="2"/>
  <c r="AE38" i="2"/>
  <c r="AF38" i="2"/>
  <c r="AC39" i="2"/>
  <c r="AE39" i="2"/>
  <c r="AF39" i="2"/>
  <c r="AC40" i="2"/>
  <c r="AE40" i="2"/>
  <c r="AF40" i="2"/>
  <c r="AC41" i="2"/>
  <c r="AE41" i="2"/>
  <c r="AF41" i="2"/>
  <c r="AC42" i="2"/>
  <c r="AE42" i="2"/>
  <c r="AF42" i="2"/>
  <c r="AC43" i="2"/>
  <c r="AE43" i="2"/>
  <c r="AF43" i="2"/>
  <c r="AC44" i="2"/>
  <c r="AE44" i="2"/>
  <c r="AF44" i="2"/>
  <c r="AC45" i="2"/>
  <c r="AE45" i="2"/>
  <c r="AF45" i="2"/>
  <c r="AC46" i="2"/>
  <c r="AE46" i="2"/>
  <c r="AF46" i="2"/>
  <c r="AC47" i="2"/>
  <c r="AE47" i="2"/>
  <c r="AF47" i="2"/>
  <c r="AC4" i="2"/>
  <c r="AE4" i="2"/>
  <c r="AF4" i="2"/>
  <c r="X5" i="2"/>
  <c r="Z5" i="2"/>
  <c r="AA5" i="2"/>
  <c r="X6" i="2"/>
  <c r="Z6" i="2"/>
  <c r="AA6" i="2"/>
  <c r="X7" i="2"/>
  <c r="Z7" i="2"/>
  <c r="AA7" i="2"/>
  <c r="X8" i="2"/>
  <c r="Z8" i="2"/>
  <c r="AA8" i="2"/>
  <c r="X9" i="2"/>
  <c r="Z9" i="2"/>
  <c r="AA9" i="2"/>
  <c r="X10" i="2"/>
  <c r="Z10" i="2"/>
  <c r="AA10" i="2"/>
  <c r="X11" i="2"/>
  <c r="Z11" i="2"/>
  <c r="AA11" i="2"/>
  <c r="X12" i="2"/>
  <c r="Z12" i="2"/>
  <c r="AA12" i="2"/>
  <c r="X13" i="2"/>
  <c r="Z13" i="2"/>
  <c r="AA13" i="2"/>
  <c r="X14" i="2"/>
  <c r="Z14" i="2"/>
  <c r="AA14" i="2"/>
  <c r="X15" i="2"/>
  <c r="Z15" i="2"/>
  <c r="AA15" i="2"/>
  <c r="X16" i="2"/>
  <c r="Z16" i="2"/>
  <c r="AA16" i="2"/>
  <c r="X17" i="2"/>
  <c r="Z17" i="2"/>
  <c r="AA17" i="2"/>
  <c r="X18" i="2"/>
  <c r="Z18" i="2"/>
  <c r="AA18" i="2"/>
  <c r="X19" i="2"/>
  <c r="Z19" i="2"/>
  <c r="AA19" i="2"/>
  <c r="X20" i="2"/>
  <c r="Z20" i="2"/>
  <c r="AA20" i="2"/>
  <c r="X21" i="2"/>
  <c r="Z21" i="2"/>
  <c r="AA21" i="2"/>
  <c r="X22" i="2"/>
  <c r="Z22" i="2"/>
  <c r="AA22" i="2"/>
  <c r="X23" i="2"/>
  <c r="Z23" i="2"/>
  <c r="AA23" i="2"/>
  <c r="X24" i="2"/>
  <c r="Z24" i="2"/>
  <c r="AA24" i="2"/>
  <c r="X25" i="2"/>
  <c r="Z25" i="2"/>
  <c r="AA25" i="2"/>
  <c r="X26" i="2"/>
  <c r="Z26" i="2"/>
  <c r="AA26" i="2"/>
  <c r="X27" i="2"/>
  <c r="Z27" i="2"/>
  <c r="AA27" i="2"/>
  <c r="X28" i="2"/>
  <c r="Z28" i="2"/>
  <c r="AA28" i="2"/>
  <c r="X29" i="2"/>
  <c r="Z29" i="2"/>
  <c r="AA29" i="2"/>
  <c r="X30" i="2"/>
  <c r="Z30" i="2"/>
  <c r="AA30" i="2"/>
  <c r="X31" i="2"/>
  <c r="Z31" i="2"/>
  <c r="AA31" i="2"/>
  <c r="X32" i="2"/>
  <c r="Z32" i="2"/>
  <c r="AA32" i="2"/>
  <c r="X33" i="2"/>
  <c r="Z33" i="2"/>
  <c r="AA33" i="2"/>
  <c r="X34" i="2"/>
  <c r="Z34" i="2"/>
  <c r="AA34" i="2"/>
  <c r="X35" i="2"/>
  <c r="Z35" i="2"/>
  <c r="AA35" i="2"/>
  <c r="X36" i="2"/>
  <c r="Z36" i="2"/>
  <c r="AA36" i="2"/>
  <c r="X37" i="2"/>
  <c r="Z37" i="2"/>
  <c r="AA37" i="2"/>
  <c r="X38" i="2"/>
  <c r="Z38" i="2"/>
  <c r="AA38" i="2"/>
  <c r="X39" i="2"/>
  <c r="Z39" i="2"/>
  <c r="AA39" i="2"/>
  <c r="X40" i="2"/>
  <c r="Z40" i="2"/>
  <c r="AA40" i="2"/>
  <c r="X41" i="2"/>
  <c r="Z41" i="2"/>
  <c r="AA41" i="2"/>
  <c r="X42" i="2"/>
  <c r="Z42" i="2"/>
  <c r="AA42" i="2"/>
  <c r="X43" i="2"/>
  <c r="Z43" i="2"/>
  <c r="AA43" i="2"/>
  <c r="X44" i="2"/>
  <c r="Z44" i="2"/>
  <c r="AA44" i="2"/>
  <c r="X45" i="2"/>
  <c r="Z45" i="2"/>
  <c r="AA45" i="2"/>
  <c r="X46" i="2"/>
  <c r="Z46" i="2"/>
  <c r="AA46" i="2"/>
  <c r="X47" i="2"/>
  <c r="Z47" i="2"/>
  <c r="AA47" i="2"/>
  <c r="X4" i="2"/>
  <c r="Z4" i="2"/>
  <c r="AA4" i="2"/>
  <c r="S5" i="2"/>
  <c r="T5" i="2"/>
  <c r="V5" i="2"/>
  <c r="W5" i="2"/>
  <c r="S6" i="2"/>
  <c r="T6" i="2"/>
  <c r="V6" i="2"/>
  <c r="W6" i="2"/>
  <c r="S7" i="2"/>
  <c r="T7" i="2"/>
  <c r="V7" i="2"/>
  <c r="W7" i="2"/>
  <c r="S8" i="2"/>
  <c r="T8" i="2"/>
  <c r="V8" i="2"/>
  <c r="W8" i="2"/>
  <c r="S9" i="2"/>
  <c r="T9" i="2"/>
  <c r="V9" i="2"/>
  <c r="W9" i="2"/>
  <c r="S10" i="2"/>
  <c r="T10" i="2"/>
  <c r="V10" i="2"/>
  <c r="W10" i="2"/>
  <c r="S11" i="2"/>
  <c r="T11" i="2"/>
  <c r="V11" i="2"/>
  <c r="W11" i="2"/>
  <c r="S12" i="2"/>
  <c r="T12" i="2"/>
  <c r="V12" i="2"/>
  <c r="W12" i="2"/>
  <c r="S13" i="2"/>
  <c r="T13" i="2"/>
  <c r="V13" i="2"/>
  <c r="W13" i="2"/>
  <c r="S14" i="2"/>
  <c r="T14" i="2"/>
  <c r="V14" i="2"/>
  <c r="W14" i="2"/>
  <c r="S15" i="2"/>
  <c r="T15" i="2"/>
  <c r="V15" i="2"/>
  <c r="W15" i="2"/>
  <c r="S16" i="2"/>
  <c r="T16" i="2"/>
  <c r="V16" i="2"/>
  <c r="W16" i="2"/>
  <c r="S17" i="2"/>
  <c r="T17" i="2"/>
  <c r="V17" i="2"/>
  <c r="W17" i="2"/>
  <c r="S18" i="2"/>
  <c r="T18" i="2"/>
  <c r="V18" i="2"/>
  <c r="W18" i="2"/>
  <c r="S19" i="2"/>
  <c r="T19" i="2"/>
  <c r="V19" i="2"/>
  <c r="W19" i="2"/>
  <c r="S20" i="2"/>
  <c r="T20" i="2"/>
  <c r="V20" i="2"/>
  <c r="W20" i="2"/>
  <c r="S21" i="2"/>
  <c r="T21" i="2"/>
  <c r="V21" i="2"/>
  <c r="W21" i="2"/>
  <c r="S22" i="2"/>
  <c r="T22" i="2"/>
  <c r="V22" i="2"/>
  <c r="W22" i="2"/>
  <c r="S23" i="2"/>
  <c r="T23" i="2"/>
  <c r="V23" i="2"/>
  <c r="W23" i="2"/>
  <c r="S24" i="2"/>
  <c r="T24" i="2"/>
  <c r="V24" i="2"/>
  <c r="W24" i="2"/>
  <c r="S25" i="2"/>
  <c r="T25" i="2"/>
  <c r="V25" i="2"/>
  <c r="W25" i="2"/>
  <c r="S26" i="2"/>
  <c r="T26" i="2"/>
  <c r="V26" i="2"/>
  <c r="W26" i="2"/>
  <c r="S27" i="2"/>
  <c r="T27" i="2"/>
  <c r="V27" i="2"/>
  <c r="W27" i="2"/>
  <c r="S28" i="2"/>
  <c r="T28" i="2"/>
  <c r="V28" i="2"/>
  <c r="W28" i="2"/>
  <c r="S29" i="2"/>
  <c r="T29" i="2"/>
  <c r="V29" i="2"/>
  <c r="W29" i="2"/>
  <c r="S30" i="2"/>
  <c r="T30" i="2"/>
  <c r="V30" i="2"/>
  <c r="W30" i="2"/>
  <c r="S31" i="2"/>
  <c r="T31" i="2"/>
  <c r="V31" i="2"/>
  <c r="W31" i="2"/>
  <c r="S32" i="2"/>
  <c r="T32" i="2"/>
  <c r="V32" i="2"/>
  <c r="W32" i="2"/>
  <c r="S33" i="2"/>
  <c r="T33" i="2"/>
  <c r="V33" i="2"/>
  <c r="W33" i="2"/>
  <c r="S34" i="2"/>
  <c r="T34" i="2"/>
  <c r="V34" i="2"/>
  <c r="W34" i="2"/>
  <c r="S35" i="2"/>
  <c r="T35" i="2"/>
  <c r="V35" i="2"/>
  <c r="W35" i="2"/>
  <c r="S36" i="2"/>
  <c r="T36" i="2"/>
  <c r="V36" i="2"/>
  <c r="W36" i="2"/>
  <c r="S37" i="2"/>
  <c r="T37" i="2"/>
  <c r="V37" i="2"/>
  <c r="W37" i="2"/>
  <c r="S38" i="2"/>
  <c r="T38" i="2"/>
  <c r="V38" i="2"/>
  <c r="W38" i="2"/>
  <c r="S39" i="2"/>
  <c r="T39" i="2"/>
  <c r="V39" i="2"/>
  <c r="W39" i="2"/>
  <c r="S40" i="2"/>
  <c r="T40" i="2"/>
  <c r="V40" i="2"/>
  <c r="W40" i="2"/>
  <c r="S41" i="2"/>
  <c r="T41" i="2"/>
  <c r="V41" i="2"/>
  <c r="W41" i="2"/>
  <c r="S42" i="2"/>
  <c r="T42" i="2"/>
  <c r="V42" i="2"/>
  <c r="W42" i="2"/>
  <c r="S43" i="2"/>
  <c r="T43" i="2"/>
  <c r="V43" i="2"/>
  <c r="W43" i="2"/>
  <c r="S44" i="2"/>
  <c r="T44" i="2"/>
  <c r="V44" i="2"/>
  <c r="W44" i="2"/>
  <c r="S45" i="2"/>
  <c r="T45" i="2"/>
  <c r="V45" i="2"/>
  <c r="W45" i="2"/>
  <c r="S46" i="2"/>
  <c r="T46" i="2"/>
  <c r="V46" i="2"/>
  <c r="W46" i="2"/>
  <c r="S47" i="2"/>
  <c r="T47" i="2"/>
  <c r="V47" i="2"/>
  <c r="W47" i="2"/>
  <c r="S4" i="2"/>
  <c r="T4" i="2"/>
  <c r="V4" i="2"/>
  <c r="W4" i="2"/>
  <c r="M5" i="2"/>
  <c r="O5" i="2"/>
  <c r="P5" i="2"/>
  <c r="Q5" i="2"/>
  <c r="M6" i="2"/>
  <c r="O6" i="2"/>
  <c r="P6" i="2"/>
  <c r="Q6" i="2"/>
  <c r="M7" i="2"/>
  <c r="O7" i="2"/>
  <c r="P7" i="2"/>
  <c r="Q7" i="2"/>
  <c r="M8" i="2"/>
  <c r="O8" i="2"/>
  <c r="P8" i="2"/>
  <c r="Q8" i="2"/>
  <c r="M9" i="2"/>
  <c r="O9" i="2"/>
  <c r="P9" i="2"/>
  <c r="Q9" i="2"/>
  <c r="M10" i="2"/>
  <c r="O10" i="2"/>
  <c r="P10" i="2"/>
  <c r="Q10" i="2"/>
  <c r="M11" i="2"/>
  <c r="O11" i="2"/>
  <c r="P11" i="2"/>
  <c r="Q11" i="2"/>
  <c r="M12" i="2"/>
  <c r="O12" i="2"/>
  <c r="P12" i="2"/>
  <c r="Q12" i="2"/>
  <c r="M13" i="2"/>
  <c r="O13" i="2"/>
  <c r="P13" i="2"/>
  <c r="Q13" i="2"/>
  <c r="M14" i="2"/>
  <c r="O14" i="2"/>
  <c r="P14" i="2"/>
  <c r="Q14" i="2"/>
  <c r="M15" i="2"/>
  <c r="O15" i="2"/>
  <c r="P15" i="2"/>
  <c r="Q15" i="2"/>
  <c r="M16" i="2"/>
  <c r="O16" i="2"/>
  <c r="P16" i="2"/>
  <c r="Q16" i="2"/>
  <c r="M17" i="2"/>
  <c r="O17" i="2"/>
  <c r="P17" i="2"/>
  <c r="Q17" i="2"/>
  <c r="M18" i="2"/>
  <c r="O18" i="2"/>
  <c r="P18" i="2"/>
  <c r="Q18" i="2"/>
  <c r="M19" i="2"/>
  <c r="O19" i="2"/>
  <c r="P19" i="2"/>
  <c r="Q19" i="2"/>
  <c r="M20" i="2"/>
  <c r="O20" i="2"/>
  <c r="P20" i="2"/>
  <c r="Q20" i="2"/>
  <c r="M21" i="2"/>
  <c r="O21" i="2"/>
  <c r="P21" i="2"/>
  <c r="Q21" i="2"/>
  <c r="M22" i="2"/>
  <c r="O22" i="2"/>
  <c r="P22" i="2"/>
  <c r="Q22" i="2"/>
  <c r="M23" i="2"/>
  <c r="O23" i="2"/>
  <c r="P23" i="2"/>
  <c r="Q23" i="2"/>
  <c r="M24" i="2"/>
  <c r="O24" i="2"/>
  <c r="P24" i="2"/>
  <c r="Q24" i="2"/>
  <c r="M25" i="2"/>
  <c r="O25" i="2"/>
  <c r="P25" i="2"/>
  <c r="Q25" i="2"/>
  <c r="M26" i="2"/>
  <c r="O26" i="2"/>
  <c r="P26" i="2"/>
  <c r="Q26" i="2"/>
  <c r="M27" i="2"/>
  <c r="O27" i="2"/>
  <c r="P27" i="2"/>
  <c r="Q27" i="2"/>
  <c r="M28" i="2"/>
  <c r="O28" i="2"/>
  <c r="P28" i="2"/>
  <c r="Q28" i="2"/>
  <c r="M29" i="2"/>
  <c r="O29" i="2"/>
  <c r="P29" i="2"/>
  <c r="Q29" i="2"/>
  <c r="M30" i="2"/>
  <c r="O30" i="2"/>
  <c r="P30" i="2"/>
  <c r="Q30" i="2"/>
  <c r="M31" i="2"/>
  <c r="O31" i="2"/>
  <c r="P31" i="2"/>
  <c r="Q31" i="2"/>
  <c r="M32" i="2"/>
  <c r="O32" i="2"/>
  <c r="P32" i="2"/>
  <c r="Q32" i="2"/>
  <c r="M33" i="2"/>
  <c r="O33" i="2"/>
  <c r="P33" i="2"/>
  <c r="Q33" i="2"/>
  <c r="M34" i="2"/>
  <c r="O34" i="2"/>
  <c r="P34" i="2"/>
  <c r="Q34" i="2"/>
  <c r="M35" i="2"/>
  <c r="O35" i="2"/>
  <c r="P35" i="2"/>
  <c r="Q35" i="2"/>
  <c r="M36" i="2"/>
  <c r="O36" i="2"/>
  <c r="P36" i="2"/>
  <c r="Q36" i="2"/>
  <c r="M37" i="2"/>
  <c r="O37" i="2"/>
  <c r="P37" i="2"/>
  <c r="Q37" i="2"/>
  <c r="M38" i="2"/>
  <c r="O38" i="2"/>
  <c r="P38" i="2"/>
  <c r="Q38" i="2"/>
  <c r="M39" i="2"/>
  <c r="O39" i="2"/>
  <c r="P39" i="2"/>
  <c r="Q39" i="2"/>
  <c r="M40" i="2"/>
  <c r="O40" i="2"/>
  <c r="P40" i="2"/>
  <c r="Q40" i="2"/>
  <c r="M41" i="2"/>
  <c r="O41" i="2"/>
  <c r="P41" i="2"/>
  <c r="Q41" i="2"/>
  <c r="M42" i="2"/>
  <c r="O42" i="2"/>
  <c r="P42" i="2"/>
  <c r="Q42" i="2"/>
  <c r="M43" i="2"/>
  <c r="O43" i="2"/>
  <c r="P43" i="2"/>
  <c r="Q43" i="2"/>
  <c r="M44" i="2"/>
  <c r="O44" i="2"/>
  <c r="P44" i="2"/>
  <c r="Q44" i="2"/>
  <c r="M45" i="2"/>
  <c r="O45" i="2"/>
  <c r="P45" i="2"/>
  <c r="Q45" i="2"/>
  <c r="M46" i="2"/>
  <c r="O46" i="2"/>
  <c r="P46" i="2"/>
  <c r="Q46" i="2"/>
  <c r="M47" i="2"/>
  <c r="O47" i="2"/>
  <c r="P47" i="2"/>
  <c r="Q47" i="2"/>
  <c r="M4" i="2"/>
  <c r="O4" i="2"/>
  <c r="P4" i="2"/>
  <c r="Q4" i="2"/>
  <c r="R53" i="2"/>
  <c r="S53" i="2"/>
  <c r="T53" i="2"/>
  <c r="U53" i="2"/>
  <c r="V53" i="2"/>
  <c r="W53" i="2"/>
  <c r="X53" i="2"/>
  <c r="Y53" i="2"/>
  <c r="Z53" i="2"/>
  <c r="AA53" i="2"/>
  <c r="AB53" i="2"/>
  <c r="AC53" i="2"/>
  <c r="AD53" i="2"/>
  <c r="AE53" i="2"/>
  <c r="AF53" i="2"/>
  <c r="AG4" i="2"/>
  <c r="AG5" i="2"/>
  <c r="AG6" i="2"/>
  <c r="AG7" i="2"/>
  <c r="AG8" i="2"/>
  <c r="AG9" i="2"/>
  <c r="AG10" i="2"/>
  <c r="AG11" i="2"/>
  <c r="AG12" i="2"/>
  <c r="AG13" i="2"/>
  <c r="AG14" i="2"/>
  <c r="AG15" i="2"/>
  <c r="AG16" i="2"/>
  <c r="AG17" i="2"/>
  <c r="AG18" i="2"/>
  <c r="AG19" i="2"/>
  <c r="AG20" i="2"/>
  <c r="AG21" i="2"/>
  <c r="AG22" i="2"/>
  <c r="AG23" i="2"/>
  <c r="AG24" i="2"/>
  <c r="AG25" i="2"/>
  <c r="AG26" i="2"/>
  <c r="AG27" i="2"/>
  <c r="AG28" i="2"/>
  <c r="AG29" i="2"/>
  <c r="AG30" i="2"/>
  <c r="AG31" i="2"/>
  <c r="AG32" i="2"/>
  <c r="AG33" i="2"/>
  <c r="AG34" i="2"/>
  <c r="AG35" i="2"/>
  <c r="AG36" i="2"/>
  <c r="AG37" i="2"/>
  <c r="AG38" i="2"/>
  <c r="AG39" i="2"/>
  <c r="AG40" i="2"/>
  <c r="AG41" i="2"/>
  <c r="AG42" i="2"/>
  <c r="AG43" i="2"/>
  <c r="AG44" i="2"/>
  <c r="AG45" i="2"/>
  <c r="AG46" i="2"/>
  <c r="AG47" i="2"/>
  <c r="AG53" i="2"/>
  <c r="AI53" i="2"/>
  <c r="AJ53" i="2"/>
  <c r="AK53" i="2"/>
  <c r="AL53" i="2"/>
  <c r="AM53" i="2"/>
  <c r="AN53" i="2"/>
  <c r="AO53" i="2"/>
  <c r="AP53" i="2"/>
  <c r="AQ53" i="2"/>
  <c r="AR53" i="2"/>
  <c r="AS53" i="2"/>
  <c r="AT53" i="2"/>
  <c r="AU53" i="2"/>
  <c r="AV53" i="2"/>
  <c r="AW53" i="2"/>
  <c r="AX53" i="2"/>
  <c r="AY53" i="2"/>
  <c r="AZ53" i="2"/>
  <c r="BA4" i="2"/>
  <c r="BA5" i="2"/>
  <c r="BA6" i="2"/>
  <c r="BA7" i="2"/>
  <c r="BA8" i="2"/>
  <c r="BA9" i="2"/>
  <c r="BA10" i="2"/>
  <c r="BA11" i="2"/>
  <c r="BA12" i="2"/>
  <c r="BA13" i="2"/>
  <c r="BA14" i="2"/>
  <c r="BA15" i="2"/>
  <c r="BA16" i="2"/>
  <c r="BA17" i="2"/>
  <c r="BA18" i="2"/>
  <c r="BA19" i="2"/>
  <c r="BA20" i="2"/>
  <c r="BA21" i="2"/>
  <c r="BA22" i="2"/>
  <c r="BA23" i="2"/>
  <c r="BA24" i="2"/>
  <c r="BA25" i="2"/>
  <c r="BA26" i="2"/>
  <c r="BA27" i="2"/>
  <c r="BA28" i="2"/>
  <c r="BA29" i="2"/>
  <c r="BA30" i="2"/>
  <c r="BA31" i="2"/>
  <c r="BA32" i="2"/>
  <c r="BA33" i="2"/>
  <c r="BA34" i="2"/>
  <c r="BA35" i="2"/>
  <c r="BA36" i="2"/>
  <c r="BA37" i="2"/>
  <c r="BA38" i="2"/>
  <c r="BA39" i="2"/>
  <c r="BA40" i="2"/>
  <c r="BA41" i="2"/>
  <c r="BA42" i="2"/>
  <c r="BA43" i="2"/>
  <c r="BA44" i="2"/>
  <c r="BA45" i="2"/>
  <c r="BA46" i="2"/>
  <c r="BA47" i="2"/>
  <c r="BA53" i="2"/>
  <c r="BB53" i="2"/>
  <c r="BC53" i="2"/>
  <c r="BD53" i="2"/>
  <c r="BE53" i="2"/>
  <c r="BF53" i="2"/>
  <c r="BG53" i="2"/>
  <c r="BH53" i="2"/>
  <c r="BI53" i="2"/>
  <c r="BJ53" i="2"/>
  <c r="BK53" i="2"/>
  <c r="BL53" i="2"/>
  <c r="BM53" i="2"/>
  <c r="BN53" i="2"/>
  <c r="BO4" i="2"/>
  <c r="BO5" i="2"/>
  <c r="BO6" i="2"/>
  <c r="BO7" i="2"/>
  <c r="BO8" i="2"/>
  <c r="BO9" i="2"/>
  <c r="BO10" i="2"/>
  <c r="BO11" i="2"/>
  <c r="BO12" i="2"/>
  <c r="BO13" i="2"/>
  <c r="BO14" i="2"/>
  <c r="BO15" i="2"/>
  <c r="BO16" i="2"/>
  <c r="BO17" i="2"/>
  <c r="BO18" i="2"/>
  <c r="BO19" i="2"/>
  <c r="BO20" i="2"/>
  <c r="BO21" i="2"/>
  <c r="BO22" i="2"/>
  <c r="BO23" i="2"/>
  <c r="BO24" i="2"/>
  <c r="BO25" i="2"/>
  <c r="BO26" i="2"/>
  <c r="BO27" i="2"/>
  <c r="BO28" i="2"/>
  <c r="BO29" i="2"/>
  <c r="BO30" i="2"/>
  <c r="BO31" i="2"/>
  <c r="BO32" i="2"/>
  <c r="BO33" i="2"/>
  <c r="BO34" i="2"/>
  <c r="BO35" i="2"/>
  <c r="BO36" i="2"/>
  <c r="BO37" i="2"/>
  <c r="BO38" i="2"/>
  <c r="BO39" i="2"/>
  <c r="BO40" i="2"/>
  <c r="BO41" i="2"/>
  <c r="BO42" i="2"/>
  <c r="BO43" i="2"/>
  <c r="BO44" i="2"/>
  <c r="BO45" i="2"/>
  <c r="BO46" i="2"/>
  <c r="BO47" i="2"/>
  <c r="BO53" i="2"/>
  <c r="BP53" i="2"/>
  <c r="BQ53" i="2"/>
  <c r="BR53" i="2"/>
  <c r="BS53" i="2"/>
  <c r="BT4" i="2"/>
  <c r="BT5" i="2"/>
  <c r="BT6" i="2"/>
  <c r="BT7" i="2"/>
  <c r="BT8" i="2"/>
  <c r="BT9" i="2"/>
  <c r="BT10" i="2"/>
  <c r="BT11" i="2"/>
  <c r="BT12" i="2"/>
  <c r="BT13" i="2"/>
  <c r="BT14" i="2"/>
  <c r="BT15" i="2"/>
  <c r="BT16" i="2"/>
  <c r="BT17" i="2"/>
  <c r="BT18" i="2"/>
  <c r="BT19" i="2"/>
  <c r="BT20" i="2"/>
  <c r="BT21" i="2"/>
  <c r="BT22" i="2"/>
  <c r="BT23" i="2"/>
  <c r="BT24" i="2"/>
  <c r="BT25" i="2"/>
  <c r="BT26" i="2"/>
  <c r="BT27" i="2"/>
  <c r="BT28" i="2"/>
  <c r="BT29" i="2"/>
  <c r="BT30" i="2"/>
  <c r="BT31" i="2"/>
  <c r="BT32" i="2"/>
  <c r="BT33" i="2"/>
  <c r="BT34" i="2"/>
  <c r="BT35" i="2"/>
  <c r="BT36" i="2"/>
  <c r="BT37" i="2"/>
  <c r="BT38" i="2"/>
  <c r="BT39" i="2"/>
  <c r="BT40" i="2"/>
  <c r="BT41" i="2"/>
  <c r="BT42" i="2"/>
  <c r="BT43" i="2"/>
  <c r="BT44" i="2"/>
  <c r="BT45" i="2"/>
  <c r="BT46" i="2"/>
  <c r="BT47" i="2"/>
  <c r="BT53" i="2"/>
  <c r="BU53" i="2"/>
  <c r="BV53" i="2"/>
  <c r="BW4" i="2"/>
  <c r="BW5" i="2"/>
  <c r="BW6" i="2"/>
  <c r="BW7" i="2"/>
  <c r="BW8" i="2"/>
  <c r="BW9" i="2"/>
  <c r="BW10" i="2"/>
  <c r="BW11" i="2"/>
  <c r="BW12" i="2"/>
  <c r="BW13" i="2"/>
  <c r="BW14" i="2"/>
  <c r="BW15" i="2"/>
  <c r="BW16" i="2"/>
  <c r="BW17" i="2"/>
  <c r="BW18" i="2"/>
  <c r="BW19" i="2"/>
  <c r="BW20" i="2"/>
  <c r="BW21" i="2"/>
  <c r="BW22" i="2"/>
  <c r="BW23" i="2"/>
  <c r="BW24" i="2"/>
  <c r="BW25" i="2"/>
  <c r="BW26" i="2"/>
  <c r="BW27" i="2"/>
  <c r="BW28" i="2"/>
  <c r="BW29" i="2"/>
  <c r="BW30" i="2"/>
  <c r="BW31" i="2"/>
  <c r="BW32" i="2"/>
  <c r="BW33" i="2"/>
  <c r="BW34" i="2"/>
  <c r="BW35" i="2"/>
  <c r="BW36" i="2"/>
  <c r="BW37" i="2"/>
  <c r="BW38" i="2"/>
  <c r="BW39" i="2"/>
  <c r="BW40" i="2"/>
  <c r="BW41" i="2"/>
  <c r="BW42" i="2"/>
  <c r="BW43" i="2"/>
  <c r="BW44" i="2"/>
  <c r="BW45" i="2"/>
  <c r="BW46" i="2"/>
  <c r="BW47" i="2"/>
  <c r="BW53" i="2"/>
  <c r="BX53" i="2"/>
  <c r="BY4" i="2"/>
  <c r="BY5" i="2"/>
  <c r="BY6" i="2"/>
  <c r="BY7" i="2"/>
  <c r="BY8" i="2"/>
  <c r="BY9" i="2"/>
  <c r="BY10" i="2"/>
  <c r="BY11" i="2"/>
  <c r="BY12" i="2"/>
  <c r="BY13" i="2"/>
  <c r="BY14" i="2"/>
  <c r="BY15" i="2"/>
  <c r="BY16" i="2"/>
  <c r="BY17" i="2"/>
  <c r="BY18" i="2"/>
  <c r="BY19" i="2"/>
  <c r="BY20" i="2"/>
  <c r="BY21" i="2"/>
  <c r="BY22" i="2"/>
  <c r="BY23" i="2"/>
  <c r="BY24" i="2"/>
  <c r="BY25" i="2"/>
  <c r="BY26" i="2"/>
  <c r="BY27" i="2"/>
  <c r="BY28" i="2"/>
  <c r="BY29" i="2"/>
  <c r="BY30" i="2"/>
  <c r="BY31" i="2"/>
  <c r="BY32" i="2"/>
  <c r="BY33" i="2"/>
  <c r="BY34" i="2"/>
  <c r="BY35" i="2"/>
  <c r="BY36" i="2"/>
  <c r="BY37" i="2"/>
  <c r="BY38" i="2"/>
  <c r="BY39" i="2"/>
  <c r="BY40" i="2"/>
  <c r="BY41" i="2"/>
  <c r="BY42" i="2"/>
  <c r="BY43" i="2"/>
  <c r="BY44" i="2"/>
  <c r="BY45" i="2"/>
  <c r="BY46" i="2"/>
  <c r="BY47" i="2"/>
  <c r="BY53" i="2"/>
  <c r="BZ53" i="2"/>
  <c r="CA53" i="2"/>
  <c r="CB4" i="2"/>
  <c r="CB5" i="2"/>
  <c r="CB6" i="2"/>
  <c r="CB7" i="2"/>
  <c r="CB8" i="2"/>
  <c r="CB9" i="2"/>
  <c r="CB10" i="2"/>
  <c r="CB11" i="2"/>
  <c r="CB12" i="2"/>
  <c r="CB13" i="2"/>
  <c r="CB14" i="2"/>
  <c r="CB15" i="2"/>
  <c r="CB16" i="2"/>
  <c r="CB17" i="2"/>
  <c r="CB18" i="2"/>
  <c r="CB19" i="2"/>
  <c r="CB20" i="2"/>
  <c r="CB21" i="2"/>
  <c r="CB22" i="2"/>
  <c r="CB23" i="2"/>
  <c r="CB24" i="2"/>
  <c r="CB25" i="2"/>
  <c r="CB26" i="2"/>
  <c r="CB27" i="2"/>
  <c r="CB28" i="2"/>
  <c r="CB29" i="2"/>
  <c r="CB30" i="2"/>
  <c r="CB31" i="2"/>
  <c r="CB32" i="2"/>
  <c r="CB33" i="2"/>
  <c r="CB34" i="2"/>
  <c r="CB35" i="2"/>
  <c r="CB36" i="2"/>
  <c r="CB37" i="2"/>
  <c r="CB38" i="2"/>
  <c r="CB39" i="2"/>
  <c r="CB40" i="2"/>
  <c r="CB41" i="2"/>
  <c r="CB42" i="2"/>
  <c r="CB43" i="2"/>
  <c r="CB44" i="2"/>
  <c r="CB45" i="2"/>
  <c r="CB46" i="2"/>
  <c r="CB47" i="2"/>
  <c r="CB53" i="2"/>
  <c r="CC53" i="2"/>
  <c r="CD53" i="2"/>
  <c r="CE53" i="2"/>
  <c r="CF53" i="2"/>
  <c r="CG53" i="2"/>
  <c r="CH53" i="2"/>
  <c r="CI53" i="2"/>
  <c r="CJ4" i="2"/>
  <c r="CJ5" i="2"/>
  <c r="CJ6" i="2"/>
  <c r="CJ7" i="2"/>
  <c r="CJ8" i="2"/>
  <c r="CJ9" i="2"/>
  <c r="CJ10" i="2"/>
  <c r="CJ11" i="2"/>
  <c r="CJ12" i="2"/>
  <c r="CJ13" i="2"/>
  <c r="CJ14" i="2"/>
  <c r="CJ15" i="2"/>
  <c r="CJ16" i="2"/>
  <c r="CJ17" i="2"/>
  <c r="CJ18" i="2"/>
  <c r="CJ19" i="2"/>
  <c r="CJ20" i="2"/>
  <c r="CJ21" i="2"/>
  <c r="CJ22" i="2"/>
  <c r="CJ23" i="2"/>
  <c r="CJ24" i="2"/>
  <c r="CJ25" i="2"/>
  <c r="CJ26" i="2"/>
  <c r="CJ27" i="2"/>
  <c r="CJ28" i="2"/>
  <c r="CJ29" i="2"/>
  <c r="CJ30" i="2"/>
  <c r="CJ31" i="2"/>
  <c r="CJ32" i="2"/>
  <c r="CJ33" i="2"/>
  <c r="CJ34" i="2"/>
  <c r="CJ35" i="2"/>
  <c r="CJ36" i="2"/>
  <c r="CJ37" i="2"/>
  <c r="CJ38" i="2"/>
  <c r="CJ39" i="2"/>
  <c r="CJ40" i="2"/>
  <c r="CJ41" i="2"/>
  <c r="CJ42" i="2"/>
  <c r="CJ43" i="2"/>
  <c r="CJ44" i="2"/>
  <c r="CJ45" i="2"/>
  <c r="CJ46" i="2"/>
  <c r="CJ47" i="2"/>
  <c r="CJ53" i="2"/>
  <c r="CK53" i="2"/>
  <c r="CL4" i="2"/>
  <c r="CL5" i="2"/>
  <c r="CL6" i="2"/>
  <c r="CL7" i="2"/>
  <c r="CL8" i="2"/>
  <c r="CL9" i="2"/>
  <c r="CL10" i="2"/>
  <c r="CL11" i="2"/>
  <c r="CL12" i="2"/>
  <c r="CL13" i="2"/>
  <c r="CL14" i="2"/>
  <c r="CL15" i="2"/>
  <c r="CL16" i="2"/>
  <c r="CL17" i="2"/>
  <c r="CL18" i="2"/>
  <c r="CL19" i="2"/>
  <c r="CL20" i="2"/>
  <c r="CL21" i="2"/>
  <c r="CL22" i="2"/>
  <c r="CL23" i="2"/>
  <c r="CL24" i="2"/>
  <c r="CL25" i="2"/>
  <c r="CL26" i="2"/>
  <c r="CL27" i="2"/>
  <c r="CL28" i="2"/>
  <c r="CL29" i="2"/>
  <c r="CL30" i="2"/>
  <c r="CL31" i="2"/>
  <c r="CL32" i="2"/>
  <c r="CL33" i="2"/>
  <c r="CL34" i="2"/>
  <c r="CL35" i="2"/>
  <c r="CL36" i="2"/>
  <c r="CL37" i="2"/>
  <c r="CL38" i="2"/>
  <c r="CL39" i="2"/>
  <c r="CL40" i="2"/>
  <c r="CL41" i="2"/>
  <c r="CL42" i="2"/>
  <c r="CL43" i="2"/>
  <c r="CL44" i="2"/>
  <c r="CL45" i="2"/>
  <c r="CL46" i="2"/>
  <c r="CL47" i="2"/>
  <c r="CL53" i="2"/>
  <c r="CM4" i="2"/>
  <c r="CM5" i="2"/>
  <c r="CM6" i="2"/>
  <c r="CM7" i="2"/>
  <c r="CM8" i="2"/>
  <c r="CM9" i="2"/>
  <c r="CM10" i="2"/>
  <c r="CM11" i="2"/>
  <c r="CM12" i="2"/>
  <c r="CM13" i="2"/>
  <c r="CM14" i="2"/>
  <c r="CM15" i="2"/>
  <c r="CM16" i="2"/>
  <c r="CM17" i="2"/>
  <c r="CM18" i="2"/>
  <c r="CM19" i="2"/>
  <c r="CM20" i="2"/>
  <c r="CM21" i="2"/>
  <c r="CM22" i="2"/>
  <c r="CM23" i="2"/>
  <c r="CM24" i="2"/>
  <c r="CM25" i="2"/>
  <c r="CM26" i="2"/>
  <c r="CM27" i="2"/>
  <c r="CM28" i="2"/>
  <c r="CM29" i="2"/>
  <c r="CM30" i="2"/>
  <c r="CM31" i="2"/>
  <c r="CM32" i="2"/>
  <c r="CM33" i="2"/>
  <c r="CM34" i="2"/>
  <c r="CM35" i="2"/>
  <c r="CM36" i="2"/>
  <c r="CM37" i="2"/>
  <c r="CM38" i="2"/>
  <c r="CM39" i="2"/>
  <c r="CM40" i="2"/>
  <c r="CM41" i="2"/>
  <c r="CM42" i="2"/>
  <c r="CM43" i="2"/>
  <c r="CM44" i="2"/>
  <c r="CM45" i="2"/>
  <c r="CM46" i="2"/>
  <c r="CM47" i="2"/>
  <c r="CM53" i="2"/>
  <c r="CN53" i="2"/>
  <c r="CO53" i="2"/>
  <c r="CP53" i="2"/>
  <c r="CQ53" i="2"/>
  <c r="CR53" i="2"/>
  <c r="CS53" i="2"/>
  <c r="CT53" i="2"/>
  <c r="CU53" i="2"/>
  <c r="CV53" i="2"/>
  <c r="CW53" i="2"/>
  <c r="CX53" i="2"/>
  <c r="CY53" i="2"/>
  <c r="CZ53" i="2"/>
  <c r="DA53" i="2"/>
  <c r="DB53" i="2"/>
  <c r="DC53" i="2"/>
  <c r="DD53" i="2"/>
  <c r="DE53" i="2"/>
  <c r="DF53" i="2"/>
  <c r="DG53" i="2"/>
  <c r="DH4" i="2"/>
  <c r="DH5" i="2"/>
  <c r="DH6" i="2"/>
  <c r="DH7" i="2"/>
  <c r="DH8" i="2"/>
  <c r="DH9" i="2"/>
  <c r="DH10" i="2"/>
  <c r="DH11" i="2"/>
  <c r="DH12" i="2"/>
  <c r="DH13" i="2"/>
  <c r="DH14" i="2"/>
  <c r="DH15" i="2"/>
  <c r="DH16" i="2"/>
  <c r="DH17" i="2"/>
  <c r="DH18" i="2"/>
  <c r="DH19" i="2"/>
  <c r="DH20" i="2"/>
  <c r="DH21" i="2"/>
  <c r="DH22" i="2"/>
  <c r="DH23" i="2"/>
  <c r="DH24" i="2"/>
  <c r="DH25" i="2"/>
  <c r="DH26" i="2"/>
  <c r="DH27" i="2"/>
  <c r="DH28" i="2"/>
  <c r="DH29" i="2"/>
  <c r="DH30" i="2"/>
  <c r="DH31" i="2"/>
  <c r="DH32" i="2"/>
  <c r="DH33" i="2"/>
  <c r="DH34" i="2"/>
  <c r="DH35" i="2"/>
  <c r="DH36" i="2"/>
  <c r="DH37" i="2"/>
  <c r="DH38" i="2"/>
  <c r="DH39" i="2"/>
  <c r="DH40" i="2"/>
  <c r="DH41" i="2"/>
  <c r="DH42" i="2"/>
  <c r="DH43" i="2"/>
  <c r="DH44" i="2"/>
  <c r="DH45" i="2"/>
  <c r="DH46" i="2"/>
  <c r="DH47" i="2"/>
  <c r="DH53" i="2"/>
  <c r="DI53" i="2"/>
  <c r="DJ4" i="2"/>
  <c r="DJ5" i="2"/>
  <c r="DJ6" i="2"/>
  <c r="DJ7" i="2"/>
  <c r="DJ8" i="2"/>
  <c r="DJ9" i="2"/>
  <c r="DJ10" i="2"/>
  <c r="DJ11" i="2"/>
  <c r="DJ12" i="2"/>
  <c r="DJ13" i="2"/>
  <c r="DJ14" i="2"/>
  <c r="DJ15" i="2"/>
  <c r="DJ16" i="2"/>
  <c r="DJ17" i="2"/>
  <c r="DJ18" i="2"/>
  <c r="DJ19" i="2"/>
  <c r="DJ20" i="2"/>
  <c r="DJ21" i="2"/>
  <c r="DJ22" i="2"/>
  <c r="DJ23" i="2"/>
  <c r="DJ24" i="2"/>
  <c r="DJ25" i="2"/>
  <c r="DJ26" i="2"/>
  <c r="DJ27" i="2"/>
  <c r="DJ28" i="2"/>
  <c r="DJ29" i="2"/>
  <c r="DJ30" i="2"/>
  <c r="DJ31" i="2"/>
  <c r="DJ32" i="2"/>
  <c r="DJ33" i="2"/>
  <c r="DJ34" i="2"/>
  <c r="DJ35" i="2"/>
  <c r="DJ36" i="2"/>
  <c r="DJ37" i="2"/>
  <c r="DJ38" i="2"/>
  <c r="DJ39" i="2"/>
  <c r="DJ40" i="2"/>
  <c r="DJ41" i="2"/>
  <c r="DJ42" i="2"/>
  <c r="DJ43" i="2"/>
  <c r="DJ44" i="2"/>
  <c r="DJ45" i="2"/>
  <c r="DJ46" i="2"/>
  <c r="DJ47" i="2"/>
  <c r="DJ53" i="2"/>
  <c r="DK53" i="2"/>
  <c r="DL4" i="2"/>
  <c r="DL5" i="2"/>
  <c r="DL6" i="2"/>
  <c r="DL7" i="2"/>
  <c r="DL8" i="2"/>
  <c r="DL9" i="2"/>
  <c r="DL10" i="2"/>
  <c r="DL11" i="2"/>
  <c r="DL12" i="2"/>
  <c r="DL13" i="2"/>
  <c r="DL14" i="2"/>
  <c r="DL15" i="2"/>
  <c r="DL16" i="2"/>
  <c r="DL17" i="2"/>
  <c r="DL18" i="2"/>
  <c r="DL19" i="2"/>
  <c r="DL20" i="2"/>
  <c r="DL21" i="2"/>
  <c r="DL22" i="2"/>
  <c r="DL23" i="2"/>
  <c r="DL24" i="2"/>
  <c r="DL25" i="2"/>
  <c r="DL26" i="2"/>
  <c r="DL27" i="2"/>
  <c r="DL28" i="2"/>
  <c r="DL29" i="2"/>
  <c r="DL30" i="2"/>
  <c r="DL31" i="2"/>
  <c r="DL32" i="2"/>
  <c r="DL33" i="2"/>
  <c r="DL34" i="2"/>
  <c r="DL35" i="2"/>
  <c r="DL36" i="2"/>
  <c r="DL37" i="2"/>
  <c r="DL38" i="2"/>
  <c r="DL39" i="2"/>
  <c r="DL40" i="2"/>
  <c r="DL41" i="2"/>
  <c r="DL42" i="2"/>
  <c r="DL43" i="2"/>
  <c r="DL44" i="2"/>
  <c r="DL45" i="2"/>
  <c r="DL46" i="2"/>
  <c r="DL47" i="2"/>
  <c r="DL53" i="2"/>
  <c r="DM53" i="2"/>
  <c r="DN53" i="2"/>
  <c r="DO53" i="2"/>
  <c r="DP53" i="2"/>
  <c r="DQ53" i="2"/>
  <c r="DR53" i="2"/>
  <c r="DS53" i="2"/>
  <c r="DT53" i="2"/>
  <c r="DU53" i="2"/>
  <c r="DV53" i="2"/>
  <c r="DW53" i="2"/>
  <c r="DX53" i="2"/>
  <c r="DY53" i="2"/>
  <c r="DZ53" i="2"/>
  <c r="EA53" i="2"/>
  <c r="EB4" i="2"/>
  <c r="EB5" i="2"/>
  <c r="EB6" i="2"/>
  <c r="EB7" i="2"/>
  <c r="EB8" i="2"/>
  <c r="EB9" i="2"/>
  <c r="EB10" i="2"/>
  <c r="EB11" i="2"/>
  <c r="EB12" i="2"/>
  <c r="EB13" i="2"/>
  <c r="EB14" i="2"/>
  <c r="EB15" i="2"/>
  <c r="EB16" i="2"/>
  <c r="EB17" i="2"/>
  <c r="EB18" i="2"/>
  <c r="EB19" i="2"/>
  <c r="EB20" i="2"/>
  <c r="EB21" i="2"/>
  <c r="EB22" i="2"/>
  <c r="EB23" i="2"/>
  <c r="EB24" i="2"/>
  <c r="EB25" i="2"/>
  <c r="EB26" i="2"/>
  <c r="EB27" i="2"/>
  <c r="EB28" i="2"/>
  <c r="EB29" i="2"/>
  <c r="EB30" i="2"/>
  <c r="EB31" i="2"/>
  <c r="EB32" i="2"/>
  <c r="EB33" i="2"/>
  <c r="EB34" i="2"/>
  <c r="EB35" i="2"/>
  <c r="EB36" i="2"/>
  <c r="EB37" i="2"/>
  <c r="EB38" i="2"/>
  <c r="EB39" i="2"/>
  <c r="EB40" i="2"/>
  <c r="EB41" i="2"/>
  <c r="EB42" i="2"/>
  <c r="EB43" i="2"/>
  <c r="EB44" i="2"/>
  <c r="EB45" i="2"/>
  <c r="EB46" i="2"/>
  <c r="EB47" i="2"/>
  <c r="EB53" i="2"/>
  <c r="Q53" i="2"/>
  <c r="EF51" i="2"/>
  <c r="EF52" i="2"/>
  <c r="EG51" i="2"/>
  <c r="EG52" i="2"/>
  <c r="EH51" i="2"/>
  <c r="EH52" i="2"/>
  <c r="EI51" i="2"/>
  <c r="EI52" i="2"/>
  <c r="EJ51" i="2"/>
  <c r="EJ52" i="2"/>
  <c r="EK51" i="2"/>
  <c r="EK52" i="2"/>
  <c r="EL51" i="2"/>
  <c r="EL52" i="2"/>
  <c r="EM51" i="2"/>
  <c r="EM52" i="2"/>
  <c r="EN51" i="2"/>
  <c r="EN52" i="2"/>
  <c r="EO51" i="2"/>
  <c r="EO52" i="2"/>
  <c r="EP51" i="2"/>
  <c r="EP52" i="2"/>
  <c r="EE51" i="2"/>
  <c r="EE52" i="2"/>
  <c r="FA65" i="2"/>
  <c r="EZ67" i="2"/>
  <c r="FA67" i="2"/>
  <c r="FB67" i="2"/>
  <c r="EZ66" i="2"/>
  <c r="FA66" i="2"/>
  <c r="FB66" i="2"/>
  <c r="EZ65" i="2"/>
  <c r="FB65" i="2"/>
  <c r="EZ64" i="2"/>
  <c r="FA64" i="2"/>
  <c r="FB64" i="2"/>
  <c r="EZ63" i="2"/>
  <c r="FA63" i="2"/>
  <c r="FB63" i="2"/>
  <c r="EZ62" i="2"/>
  <c r="FA62" i="2"/>
  <c r="FB62" i="2"/>
  <c r="EY67" i="2"/>
  <c r="EY66" i="2"/>
  <c r="EY65" i="2"/>
  <c r="EY64" i="2"/>
  <c r="EY63" i="2"/>
  <c r="EY62" i="2"/>
  <c r="ER67" i="2"/>
  <c r="ES67" i="2"/>
  <c r="ET67" i="2"/>
  <c r="EU67" i="2"/>
  <c r="EV67" i="2"/>
  <c r="EW67" i="2"/>
  <c r="EX67" i="2"/>
  <c r="EP67" i="2"/>
  <c r="ER66" i="2"/>
  <c r="ES66" i="2"/>
  <c r="ET66" i="2"/>
  <c r="EU66" i="2"/>
  <c r="EV66" i="2"/>
  <c r="EW66" i="2"/>
  <c r="EX66" i="2"/>
  <c r="EP66" i="2"/>
  <c r="ER65" i="2"/>
  <c r="ES65" i="2"/>
  <c r="ET65" i="2"/>
  <c r="EU65" i="2"/>
  <c r="EV65" i="2"/>
  <c r="EW65" i="2"/>
  <c r="EX65" i="2"/>
  <c r="EP65" i="2"/>
  <c r="ER64" i="2"/>
  <c r="ES64" i="2"/>
  <c r="ET64" i="2"/>
  <c r="EU64" i="2"/>
  <c r="EV64" i="2"/>
  <c r="EW64" i="2"/>
  <c r="EX64" i="2"/>
  <c r="EP64" i="2"/>
  <c r="ER63" i="2"/>
  <c r="ES63" i="2"/>
  <c r="ET63" i="2"/>
  <c r="EU63" i="2"/>
  <c r="EV63" i="2"/>
  <c r="EW63" i="2"/>
  <c r="EX63" i="2"/>
  <c r="EP63" i="2"/>
  <c r="ES62" i="2"/>
  <c r="ET62" i="2"/>
  <c r="EU62" i="2"/>
  <c r="EV62" i="2"/>
  <c r="EW62" i="2"/>
  <c r="EX62" i="2"/>
  <c r="ER62" i="2"/>
  <c r="ED67" i="2"/>
  <c r="ED66" i="2"/>
  <c r="ED65" i="2"/>
  <c r="AG50" i="2"/>
  <c r="AG49"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51" i="2"/>
  <c r="E50" i="2"/>
  <c r="EC62" i="2"/>
  <c r="EC63" i="2"/>
  <c r="EC64" i="2"/>
  <c r="EC66" i="2"/>
  <c r="EC67" i="2"/>
  <c r="EE63" i="2"/>
  <c r="EE64" i="2"/>
  <c r="EE62" i="2"/>
  <c r="EF62" i="2"/>
  <c r="EG62" i="2"/>
  <c r="EH62" i="2"/>
  <c r="EI62" i="2"/>
  <c r="EJ62" i="2"/>
  <c r="EK62" i="2"/>
  <c r="EL62" i="2"/>
  <c r="EM62" i="2"/>
  <c r="EN62" i="2"/>
  <c r="EO62" i="2"/>
  <c r="EP62" i="2"/>
  <c r="EF63" i="2"/>
  <c r="EG63" i="2"/>
  <c r="EH63" i="2"/>
  <c r="EI63" i="2"/>
  <c r="EJ63" i="2"/>
  <c r="EK63" i="2"/>
  <c r="EL63" i="2"/>
  <c r="EM63" i="2"/>
  <c r="EN63" i="2"/>
  <c r="EO63" i="2"/>
  <c r="EF64" i="2"/>
  <c r="EG64" i="2"/>
  <c r="EH64" i="2"/>
  <c r="EI64" i="2"/>
  <c r="EJ64" i="2"/>
  <c r="EK64" i="2"/>
  <c r="EL64" i="2"/>
  <c r="EM64" i="2"/>
  <c r="EN64" i="2"/>
  <c r="EO64" i="2"/>
  <c r="EC65" i="2"/>
  <c r="EE65" i="2"/>
  <c r="EF65" i="2"/>
  <c r="EG65" i="2"/>
  <c r="EH65" i="2"/>
  <c r="EI65" i="2"/>
  <c r="EJ65" i="2"/>
  <c r="EK65" i="2"/>
  <c r="EL65" i="2"/>
  <c r="EM65" i="2"/>
  <c r="EN65" i="2"/>
  <c r="EO65" i="2"/>
  <c r="EE66" i="2"/>
  <c r="EF66" i="2"/>
  <c r="EG66" i="2"/>
  <c r="EH66" i="2"/>
  <c r="EI66" i="2"/>
  <c r="EJ66" i="2"/>
  <c r="EK66" i="2"/>
  <c r="EL66" i="2"/>
  <c r="EM66" i="2"/>
  <c r="EN66" i="2"/>
  <c r="EO66" i="2"/>
  <c r="EE67" i="2"/>
  <c r="EF67" i="2"/>
  <c r="EG67" i="2"/>
  <c r="EH67" i="2"/>
  <c r="EI67" i="2"/>
  <c r="EJ67" i="2"/>
  <c r="EK67" i="2"/>
  <c r="EL67" i="2"/>
  <c r="EM67" i="2"/>
  <c r="EN67" i="2"/>
  <c r="EO67" i="2"/>
  <c r="FF67" i="2"/>
  <c r="FI67" i="2"/>
  <c r="FH67" i="2"/>
  <c r="FG67" i="2"/>
  <c r="FF62" i="2"/>
  <c r="FF63" i="2"/>
  <c r="FF64" i="2"/>
  <c r="FF65" i="2"/>
  <c r="FF66" i="2"/>
  <c r="FI62" i="2"/>
  <c r="FH62" i="2"/>
  <c r="FG62" i="2"/>
  <c r="FI63" i="2"/>
  <c r="FH63" i="2"/>
  <c r="FG63" i="2"/>
  <c r="FI64" i="2"/>
  <c r="FH64" i="2"/>
  <c r="FG64" i="2"/>
  <c r="FI65" i="2"/>
  <c r="FH65" i="2"/>
  <c r="FG65" i="2"/>
  <c r="FI66" i="2"/>
  <c r="FH66" i="2"/>
  <c r="FG66" i="2"/>
</calcChain>
</file>

<file path=xl/sharedStrings.xml><?xml version="1.0" encoding="utf-8"?>
<sst xmlns="http://schemas.openxmlformats.org/spreadsheetml/2006/main" count="1948" uniqueCount="443">
  <si>
    <t>Timestamp</t>
  </si>
  <si>
    <t>What is your gender?</t>
  </si>
  <si>
    <t>What is your age (in years)?</t>
  </si>
  <si>
    <t>What devices do you use to play video games?</t>
  </si>
  <si>
    <t>How often do you play video games?</t>
  </si>
  <si>
    <t>What types of video games do you enjoy playing? (check all that apply)</t>
  </si>
  <si>
    <t>What is your current occupation?</t>
  </si>
  <si>
    <t>Do any of the following statements apply to you when playing video games? (check all that apply)</t>
  </si>
  <si>
    <t>Which of the characters did you prefer talking to?</t>
  </si>
  <si>
    <t>Why did you prefer the above character interaction?</t>
  </si>
  <si>
    <t>How much did you like each of the types of dialogue interaction? (Rank the options- lower is better) [Option 1 (What you see is what you get)]</t>
  </si>
  <si>
    <t>How much did you like each of the types of dialogue interaction? (Rank the options- lower is better) [Option 2 (Short Descriptions)]</t>
  </si>
  <si>
    <t>How much did you like each of the types of dialogue interaction? (Rank the options- lower is better) [Option 3 (Description of Intention)]</t>
  </si>
  <si>
    <t>How much did you like each of the types of dialogue interaction? (Rank the options- lower is better) [Option 4 (Emotion)]</t>
  </si>
  <si>
    <t>Why do you think you prefer the interaction styles you prefer? Would you prefer a different dialogue interaction style? If so, what would that be?</t>
  </si>
  <si>
    <t>Any other comments or suggestions?</t>
  </si>
  <si>
    <t/>
  </si>
  <si>
    <t>Male</t>
  </si>
  <si>
    <t>mobile device (phone), tablet device, laptop computer, console</t>
  </si>
  <si>
    <t>daily or almost daily</t>
  </si>
  <si>
    <t>role-playing, puzzle, first-person shooter, third-person shooter, adventure, strategy, survival</t>
  </si>
  <si>
    <t>full-time employee</t>
  </si>
  <si>
    <t>I try to collect all items, complete all quests, and fully complete the game., I try to make sure that I always make the correct choices in games., If I make a mistake in the game, I will go back to a previous save to make sure that I get it right., I try out everything in a game just to see what happens., I will play a game over and over again to try all of the different options., I don't like the NPCs in games to be mad at me., I usually buy all of the add-ons for games.</t>
  </si>
  <si>
    <t>Marcus (the cat)</t>
  </si>
  <si>
    <t>He has a good name and great attitude. Also, the dialogue options were clean and clear.</t>
  </si>
  <si>
    <t>3 (Worse)</t>
  </si>
  <si>
    <t>2 (Better)</t>
  </si>
  <si>
    <t>1 (Best)</t>
  </si>
  <si>
    <t>4 (Worst)</t>
  </si>
  <si>
    <t>Leaves some level of discovery.
Not that I am aware of.
N/A.</t>
  </si>
  <si>
    <t>N/A</t>
  </si>
  <si>
    <t>mobile device (phone), laptop computer, console</t>
  </si>
  <si>
    <t>role-playing, first-person shooter, adventure, strategy</t>
  </si>
  <si>
    <t>I try to collect all items, complete all quests, and fully complete the game., I try to make sure that I always make the correct choices in games., I like to play the character in a game similarly to how I myself would behave., I try out everything in a game just to see what happens., I usually buy all of the add-ons for games.</t>
  </si>
  <si>
    <t>Myron (the door/gate)</t>
  </si>
  <si>
    <t>The selections were terse but represented longer bits of conversation.</t>
  </si>
  <si>
    <t>It's easier for me to imagine what emotions are being said than to imagine what words would go with intent or emotion.</t>
  </si>
  <si>
    <t>Female</t>
  </si>
  <si>
    <t>mobile device (phone), laptop computer</t>
  </si>
  <si>
    <t>less than once every few months</t>
  </si>
  <si>
    <t>role-playing, puzzle, simulation, adventure, strategy, driving</t>
  </si>
  <si>
    <t>I like to play the character in a game similarly to how I myself would behave., I like to play the character in a game differently to how I myself would behave., I try out everything in a game just to see what happens., I will play a game over and over again to try all of the different options.</t>
  </si>
  <si>
    <t>Description of intention</t>
  </si>
  <si>
    <t xml:space="preserve">I do not prefer the what you see is what you get b/c there's no surprise in what may out next. </t>
  </si>
  <si>
    <t xml:space="preserve">Maybe fill in the blank conversation options. So a combination of what you see is what you get and manual entry. </t>
  </si>
  <si>
    <t>a few times a month</t>
  </si>
  <si>
    <t>role-playing, simulation, adventure, strategy</t>
  </si>
  <si>
    <t>student</t>
  </si>
  <si>
    <t>I try to make sure that I always make the correct choices in games., If I make a mistake in the game, I will go back to a previous save to make sure that I get it right., I like to play the character in a game similarly to how I myself would behave., I don't like the NPCs in games to be mad at me.</t>
  </si>
  <si>
    <t xml:space="preserve">I like cats and he was snarky! </t>
  </si>
  <si>
    <t>I like the short descriptions the best. I didn't think emotions had enough information, but WYSIWYG was way to obvious.</t>
  </si>
  <si>
    <t xml:space="preserve">Well, the dialogue was kind of cheesy, haha, but I see now the purpose is to compare interactions. Also, I wish there had been a backdoor to the house. It seemed like there was an order in which I had to talk to people and I definitely didn't go in that order. </t>
  </si>
  <si>
    <t>laptop computer</t>
  </si>
  <si>
    <t>once every few months</t>
  </si>
  <si>
    <t>role-playing, puzzle, adventure, strategy, fighting, arcade</t>
  </si>
  <si>
    <t>I try to collect all items, complete all quests, and fully complete the game., If I make a mistake in the game, I will go back to a previous save to make sure that I get it right., I like to play the character in a game similarly to how I myself would behave., I try out everything in a game just to see what happens., I will play a game over and over again to try all of the different options.</t>
  </si>
  <si>
    <t>a few times a week</t>
  </si>
  <si>
    <t>role-playing, puzzle, first-person shooter, third-person shooter, adventure, Artistic (I.E. Journey/Flower)</t>
  </si>
  <si>
    <t>I try to collect all items, complete all quests, and fully complete the game., I try to make sure that I always make the correct choices in games., I like to play the character in a game similarly to how I myself would behave., I will play a game over and over again to try all of the different options., I don't like the NPCs in games to be mad at me.</t>
  </si>
  <si>
    <t>Maxwell (the soldier)</t>
  </si>
  <si>
    <t>Because it lets me know roughly what I'm saying, without spelling it out for me.</t>
  </si>
  <si>
    <t>Try to find a better player model, because when he runs the texture pulls something awful.</t>
  </si>
  <si>
    <t>console</t>
  </si>
  <si>
    <t>role-playing, puzzle, adventure, strategy, arcade</t>
  </si>
  <si>
    <t>Melissa (the dragon)</t>
  </si>
  <si>
    <t>Very amusing character! Enjoyable dialogue.</t>
  </si>
  <si>
    <t xml:space="preserve">Torn between emotion and wysiwyg. Knowing just the intent is nice </t>
  </si>
  <si>
    <t>role-playing, puzzle, simulation, adventure, strategy, sports, survival, arcade, driving</t>
  </si>
  <si>
    <t>I like to play the character in a game similarly to how I myself would behave., I try out everything in a game just to see what happens.</t>
  </si>
  <si>
    <t>role-playing, puzzle, simulation, first-person shooter, adventure, fighting, survival, arcade</t>
  </si>
  <si>
    <t>I try to collect all items, complete all quests, and fully complete the game., I like to play the character in a game similarly to how I myself would behave., I like to play the character in a game differently to how I myself would behave., I try out everything in a game just to see what happens., I don't like the NPCs in games to be mad at me.</t>
  </si>
  <si>
    <t>He seemed much more interesting</t>
  </si>
  <si>
    <t>It makes it faster and more efficient when someone is getting into the gamr.</t>
  </si>
  <si>
    <t>role-playing, puzzle, simulation, first-person shooter, third-person shooter, adventure, strategy, arcade</t>
  </si>
  <si>
    <t>I try to collect all items, complete all quests, and fully complete the game., I try to make sure that I always make the correct choices in games., I like to play the character in a game differently to how I myself would behave., I try out everything in a game just to see what happens., I will play a game over and over again to try all of the different options., I don't like the NPCs in games to be mad at me.</t>
  </si>
  <si>
    <t>Was humorous</t>
  </si>
  <si>
    <t>It has some mystery to it</t>
  </si>
  <si>
    <t>not really</t>
  </si>
  <si>
    <t>mobile device (phone), tablet device, laptop computer</t>
  </si>
  <si>
    <t>role-playing, simulation, adventure, strategy, fighting</t>
  </si>
  <si>
    <t>I try to collect all items, complete all quests, and fully complete the game., I try to make sure that I always make the correct choices in games., If I make a mistake in the game, I will go back to a previous save to make sure that I get it right., I like to play the character in a game differently to how I myself would behave., I like to be the bad guy in video games., I try out everything in a game just to see what happens., I will play a game over and over again to try all of the different options.</t>
  </si>
  <si>
    <t>He seemed to have the most character of the... characters available. Melissa the Dragon was interesting, too.</t>
  </si>
  <si>
    <t>I like to know exactly what I'm going to say. I realize that games have moved away from that, as they've moved away from text in general... and, not coincidentally I think, the dialogue writing in games has suffered in the process.</t>
  </si>
  <si>
    <t>I wasn't able to complete the game because I was teleported from the bedroom to the top of the house and couldn't get back down. I completed everything except for getting a book for Melissa, so I hope it's all right to submit the HIT.</t>
  </si>
  <si>
    <t>once a week</t>
  </si>
  <si>
    <t>role-playing, adventure, sports</t>
  </si>
  <si>
    <t>I try to make sure that I always make the correct choices in games., I like to play the character in a game similarly to how I myself would behave., I like to play the character in a game differently to how I myself would behave., I like to be the bad guy in video games., I will play a game over and over again to try all of the different options., I like to compete with my friends for higher scores.</t>
  </si>
  <si>
    <t>Marcus seemed like overall he'd be capable of some dry wit and humor, which I would enjoy. He wouldn't come off as taking things too seriously.</t>
  </si>
  <si>
    <t>Because I don't want to see something completely typed out, because it seems redundant. But I don't want it to be too vague either. I like it more simplistic and to the point, but still customizable. And I want to have a good idea of what will be said and how it will be said.</t>
  </si>
  <si>
    <t>laptop computer, console</t>
  </si>
  <si>
    <t>role-playing, simulation, first-person shooter, third-person shooter, adventure, survival, driving</t>
  </si>
  <si>
    <t>I try to collect all items, complete all quests, and fully complete the game., I try to make sure that I always make the correct choices in games., I try out everything in a game just to see what happens., I like to compete with my friends for higher scores.</t>
  </si>
  <si>
    <t>He gave the most plot oriented responses, and made me feel like I was getting somewhere.</t>
  </si>
  <si>
    <t>I liked the most clear choice of what I would say. When it just indicates an emotion or is vague, sometimes the response was more of that emotion than I preferred.</t>
  </si>
  <si>
    <t>No.</t>
  </si>
  <si>
    <t>mobile device (phone)</t>
  </si>
  <si>
    <t>puzzle, arcade, driving</t>
  </si>
  <si>
    <t>I try to collect all items, complete all quests, and fully complete the game., If I make a mistake in the game, I will go back to a previous save to make sure that I get it right., I try out everything in a game just to see what happens.</t>
  </si>
  <si>
    <t>he was the most entertaining and intriguing</t>
  </si>
  <si>
    <t>the subtitles were the easiest to understand right away and choose between. i liked the subtitles the best</t>
  </si>
  <si>
    <t>none</t>
  </si>
  <si>
    <t>role-playing, first-person shooter, third-person shooter, adventure, strategy, sports, fighting, survival, driving</t>
  </si>
  <si>
    <t>If I make a mistake in the game, I will go back to a previous save to make sure that I get it right., I like to be the bad guy in video games., I don't like the NPCs in games to be mad at me., I usually buy all of the add-ons for games.</t>
  </si>
  <si>
    <t>they had the most interesting things to say</t>
  </si>
  <si>
    <t>it's more intuitive gaming</t>
  </si>
  <si>
    <t>first-person shooter</t>
  </si>
  <si>
    <t>I try to make sure that I always make the correct choices in games.</t>
  </si>
  <si>
    <t>Melinda (the girl on the sofa)</t>
  </si>
  <si>
    <t>Because she was sitting down and it seemed like she was non intimidating.</t>
  </si>
  <si>
    <t>I went with my gut instincts.  I like the dialogue interaction style.</t>
  </si>
  <si>
    <t>mobile device (phone), console</t>
  </si>
  <si>
    <t>role-playing, puzzle, first-person shooter, third-person shooter, adventure, sports, arcade</t>
  </si>
  <si>
    <t>I try to collect all items, complete all quests, and fully complete the game., If I make a mistake in the game, I will go back to a previous save to make sure that I get it right., I try out everything in a game just to see what happens., I like to compete with my friends for higher scores.</t>
  </si>
  <si>
    <t xml:space="preserve">He was sarcastic but not rude and funny </t>
  </si>
  <si>
    <t>I like the short descriptions because I like having an idea of what I'm going to say but don't want to read an entire dialog twice</t>
  </si>
  <si>
    <t>no</t>
  </si>
  <si>
    <t>first-person shooter, third-person shooter, survival</t>
  </si>
  <si>
    <t>part-time employee</t>
  </si>
  <si>
    <t>I try to make sure that I always make the correct choices in games., If I make a mistake in the game, I will go back to a previous save to make sure that I get it right., I like to play the character in a game differently to how I myself would behave.</t>
  </si>
  <si>
    <t>It didn't have much to say.</t>
  </si>
  <si>
    <t>Because I knew for sure what'd be said.</t>
  </si>
  <si>
    <t>Nope.</t>
  </si>
  <si>
    <t>role-playing, first-person shooter, third-person shooter, adventure, arcade</t>
  </si>
  <si>
    <t>I try to collect all items, complete all quests, and fully complete the game., I try to make sure that I always make the correct choices in games., If I make a mistake in the game, I will go back to a previous save to make sure that I get it right., I like to play the character in a game similarly to how I myself would behave., I try out everything in a game just to see what happens., I don't like the NPCs in games to be mad at me., I usually buy all of the add-ons for games., I like to compete with my friends for higher scores.</t>
  </si>
  <si>
    <t xml:space="preserve">I love strange figures and this door is it. I also play a lot of adventures games with mysterious cryptic characters and this myron door fits into that archetype that I love so much. In this case the door is part of my mind which I found fascinating. </t>
  </si>
  <si>
    <t xml:space="preserve">I much prefer 2 which is the technique used in the game I played. It gives me just enough detail to know what my character will say but not so long winded as to give away the whole dialog. </t>
  </si>
  <si>
    <t xml:space="preserve">It would be fantastic if I knew what the controls were through button prompts. </t>
  </si>
  <si>
    <t>role-playing, puzzle, first-person shooter, fighting</t>
  </si>
  <si>
    <t>I try to collect all items, complete all quests, and fully complete the game., I try to make sure that I always make the correct choices in games., I like to be the bad guy in video games., I try out everything in a game just to see what happens., I usually buy all of the add-ons for games.</t>
  </si>
  <si>
    <t>Because its hilarious that you can talk to the cat in english lol</t>
  </si>
  <si>
    <t>I prefer short descriptions, faster to read</t>
  </si>
  <si>
    <t>I try to collect all items, complete all quests, and fully complete the game., I like to play the character in a game similarly to how I myself would behave., I like to play the character in a game differently to how I myself would behave., I like to compete with my friends for higher scores.</t>
  </si>
  <si>
    <t>Because she was a woman.</t>
  </si>
  <si>
    <t>I felt like the impressions left more room for user interpretation.</t>
  </si>
  <si>
    <t>I try to collect all items, complete all quests, and fully complete the game., I try to make sure that I always make the correct choices in games., I like to play the character in a game similarly to how I myself would behave., I don't like the NPCs in games to be mad at me.</t>
  </si>
  <si>
    <t>I like the idea of a sentient door, plus its a great metaphor (won't open until issues are taken care of.)</t>
  </si>
  <si>
    <t>I like the short description best, because it sounds like an actual person, but still leaves some room for discovery. I know the intent, but I don't know how I actually will respond until I see it, which helps draw me into the experience.</t>
  </si>
  <si>
    <t>role-playing, simulation, first-person shooter, strategy, sports, fighting, arcade</t>
  </si>
  <si>
    <t>I try to make sure that I always make the correct choices in games., I like to play the character in a game similarly to how I myself would behave., I like to be the bad guy in video games., I like to compete with my friends for higher scores.</t>
  </si>
  <si>
    <t>The door seemed to know the most about what's going on. The other characters didn't tell me much.</t>
  </si>
  <si>
    <t>I like knowing what's going on, and Option 1 gives me the most information.</t>
  </si>
  <si>
    <t>role-playing, simulation, first-person shooter, third-person shooter, adventure, fighting, driving</t>
  </si>
  <si>
    <t>I try to collect all items, complete all quests, and fully complete the game., I try to make sure that I always make the correct choices in games., If I make a mistake in the game, I will go back to a previous save to make sure that I get it right., I like to play the character in a game similarly to how I myself would behave., I will play a game over and over again to try all of the different options.</t>
  </si>
  <si>
    <t>Maxwell was undoubtedly the most relatable character to interact with, as he was both comical and understandable, from a gamer's perspective. The dragon was too obnoxious, the cat didn't say much, and Melissa seemed a little stiff, if not downright odd. Myron's manner of speech was a bit disconcerting.</t>
  </si>
  <si>
    <t>Short descriptions give the best indication of what the response will be like. The other interaction styles are either too vague (emotion), or repetitive (what you see is what you get).</t>
  </si>
  <si>
    <t>Interesting game thus far; interested to see where it goes. Any particular reason why all the characters have names starting with the letter M?</t>
  </si>
  <si>
    <t>role-playing, puzzle, first-person shooter, third-person shooter, adventure, strategy, fighting, survival, driving</t>
  </si>
  <si>
    <t>She had more to say and seemed like it was a meaningful interaction.</t>
  </si>
  <si>
    <t xml:space="preserve">It made things go quicker and easier to chose. </t>
  </si>
  <si>
    <t xml:space="preserve">No </t>
  </si>
  <si>
    <t>role-playing, puzzle, simulation, strategy, arcade</t>
  </si>
  <si>
    <t>I try to collect all items, complete all quests, and fully complete the game., I try to make sure that I always make the correct choices in games., If I make a mistake in the game, I will go back to a previous save to make sure that I get it right., I like to play the character in a game similarly to how I myself would behave., I try out everything in a game just to see what happens., I will play a game over and over again to try all of the different options., I don't like the NPCs in games to be mad at me., I usually buy all of the add-ons for games.</t>
  </si>
  <si>
    <t>IT called me my childand gave me my tasks.</t>
  </si>
  <si>
    <t>I like to gey my information for my tasks.</t>
  </si>
  <si>
    <t>puzzle, arcade</t>
  </si>
  <si>
    <t>If I make a mistake in the game, I will go back to a previous save to make sure that I get it right., I like to compete with my friends for higher scores.</t>
  </si>
  <si>
    <t xml:space="preserve">He was a little confused, but more straightforward than all the other characters. </t>
  </si>
  <si>
    <t xml:space="preserve">Concise descriptions make the decisions easier. </t>
  </si>
  <si>
    <t>A brief explanation of game purpose at the beginning?</t>
  </si>
  <si>
    <t>role-playing, first-person shooter, third-person shooter, sports, arcade</t>
  </si>
  <si>
    <t>I try to collect all items, complete all quests, and fully complete the game., I like to play the character in a game similarly to how I myself would behave., I try out everything in a game just to see what happens., I usually buy all of the add-ons for games.</t>
  </si>
  <si>
    <t>It's a dragon. :D</t>
  </si>
  <si>
    <t>Choices for each interaction like mass effect</t>
  </si>
  <si>
    <t>fighting</t>
  </si>
  <si>
    <t>Because she was the most attractive in my opinion.</t>
  </si>
  <si>
    <t>I like the dialogue style.</t>
  </si>
  <si>
    <t>No</t>
  </si>
  <si>
    <t>role-playing, puzzle, first-person shooter, third-person shooter, survival, arcade</t>
  </si>
  <si>
    <t>Because he was the friendliest</t>
  </si>
  <si>
    <t>Because i'm a visual learner</t>
  </si>
  <si>
    <t>I try to collect all items, complete all quests, and fully complete the game., I try to make sure that I always make the correct choices in games., If I make a mistake in the game, I will go back to a previous save to make sure that I get it right., I like to play the character in a game similarly to how I myself would behave., I try out everything in a game just to see what happens., I will play a game over and over again to try all of the different options., I don't like the NPCs in games to be mad at me., I like to compete with my friends for higher scores.</t>
  </si>
  <si>
    <t>She was interesting and sarcastic and funny.</t>
  </si>
  <si>
    <t>I like to know exacty what I'm going to say. That's perfect.</t>
  </si>
  <si>
    <t xml:space="preserve">No - this was a fun HIT! </t>
  </si>
  <si>
    <t>tablet device, laptop computer, console</t>
  </si>
  <si>
    <t>role-playing, first-person shooter, strategy, arcade, driving</t>
  </si>
  <si>
    <t>I try to make sure that I always make the correct choices in games., If I make a mistake in the game, I will go back to a previous save to make sure that I get it right., I try out everything in a game just to see what happens., I usually buy all of the add-ons for games., I like to compete with my friends for higher scores.</t>
  </si>
  <si>
    <t>he was sarcastic and funny and a bit lazy which i can relate to!</t>
  </si>
  <si>
    <t xml:space="preserve">I like the quickness of it and being able to choose what route and how i want to converse.  </t>
  </si>
  <si>
    <t>I try to make sure that I always make the correct choices in games., I like to play the character in a game similarly to how I myself would behave.</t>
  </si>
  <si>
    <t>He was pretty chill and didn't give me any lip</t>
  </si>
  <si>
    <t>I liked being able to choose my intention. I probably wouldn't choose a different style.</t>
  </si>
  <si>
    <t>It was interesting, thank you</t>
  </si>
  <si>
    <t>role-playing, puzzle, simulation, first-person shooter, third-person shooter, adventure, fighting, survival, arcade, driving</t>
  </si>
  <si>
    <t>I try to collect all items, complete all quests, and fully complete the game., I try to make sure that I always make the correct choices in games., If I make a mistake in the game, I will go back to a previous save to make sure that I get it right., I like to play the character in a game similarly to how I myself would behave., I try out everything in a game just to see what happens., I will play a game over and over again to try all of the different options., I usually buy all of the add-ons for games., I like to compete with my friends for higher scores.</t>
  </si>
  <si>
    <t>He had a bit of a sassy persona about him.</t>
  </si>
  <si>
    <t>I like to know exactly what is said. This is something they did away with in Fallout 4's speech system and it was met with a bit of negativity. It's much better to know what is going to be said rather than it be a mystery.</t>
  </si>
  <si>
    <t>For exact text, don't repeat the phrase after clicking.</t>
  </si>
  <si>
    <t>tablet device, laptop computer</t>
  </si>
  <si>
    <t>puzzle, simulation, arcade, driving</t>
  </si>
  <si>
    <t>I try to collect all items, complete all quests, and fully complete the game., I try to make sure that I always make the correct choices in games., I like to play the character in a game differently to how I myself would behave., I will play a game over and over again to try all of the different options., I usually buy all of the add-ons for games.</t>
  </si>
  <si>
    <t>She politely apologized for her curtness.</t>
  </si>
  <si>
    <t>Both 3 and 4 left me feeling a little less bewildered about the nature of each character, and my reasons for addressing them.</t>
  </si>
  <si>
    <t>role-playing, puzzle, adventure, strategy</t>
  </si>
  <si>
    <t>I try to collect all items, complete all quests, and fully complete the game., I try out everything in a game just to see what happens.</t>
  </si>
  <si>
    <t>I thought the cat was the funniest character and I enjoyed talking to him.</t>
  </si>
  <si>
    <t>I preferred this style because it was a surprise to see what the character would say but I still knew the gist of what I was going to say.</t>
  </si>
  <si>
    <t>It was a fun and different sort of game, I liked it.</t>
  </si>
  <si>
    <t>puzzle, simulation, first-person shooter, third-person shooter, adventure, strategy, fighting, arcade, driving</t>
  </si>
  <si>
    <t>I try to collect all items, complete all quests, and fully complete the game.</t>
  </si>
  <si>
    <t xml:space="preserve">He was the entrance to the game. </t>
  </si>
  <si>
    <t xml:space="preserve">I like things simple and to the point, I wouldn't like another interaction style. </t>
  </si>
  <si>
    <t>role-playing, simulation, strategy, survival</t>
  </si>
  <si>
    <t>It had humorous interactions but was still helpful</t>
  </si>
  <si>
    <t>I like to know how I am acting, and I like to have an idea of the outcome of what I say</t>
  </si>
  <si>
    <t>mobile device (phone), tablet device, console</t>
  </si>
  <si>
    <t>role-playing, puzzle, first-person shooter, third-person shooter, adventure, fighting, arcade, driving</t>
  </si>
  <si>
    <t>I try to collect all items, complete all quests, and fully complete the game., I try to make sure that I always make the correct choices in games., If I make a mistake in the game, I will go back to a previous save to make sure that I get it right., I like to play the character in a game differently to how I myself would behave., I like to be the bad guy in video games., I try out everything in a game just to see what happens., I will play a game over and over again to try all of the different options., I don't like the NPCs in games to be mad at me., I usually buy all of the add-ons for games.</t>
  </si>
  <si>
    <t>The cat was able to have a friendly conversation without being sarcastic. The dialog was somewhat funny and likeable.</t>
  </si>
  <si>
    <t>I prefer Option 3 because it makes it easy to understand what my character will say without reading the same dialog which could be repetitive and boring.</t>
  </si>
  <si>
    <t>The survey was fun and interesting. I'd like to see more of the game because I'm curios on what the characters wll say next.</t>
  </si>
  <si>
    <t>role-playing, puzzle, third-person shooter, adventure, strategy, fighting, arcade</t>
  </si>
  <si>
    <t>If I make a mistake in the game, I will go back to a previous save to make sure that I get it right., I like to play the character in a game similarly to how I myself would behave., I try out everything in a game just to see what happens., I don't like the NPCs in games to be mad at me.</t>
  </si>
  <si>
    <t>Mysterious but offered some help for what to do next</t>
  </si>
  <si>
    <t>Not having to read the same thing twice is nice, but having some level of detail to the options given also feels like there's more control over what's going on in the conversation</t>
  </si>
  <si>
    <t>role-playing, simulation, first-person shooter, third-person shooter, adventure, strategy, sports, fighting, arcade, driving</t>
  </si>
  <si>
    <t>I try to collect all items, complete all quests, and fully complete the game., I try to make sure that I always make the correct choices in games., If I make a mistake in the game, I will go back to a previous save to make sure that I get it right., I try out everything in a game just to see what happens., I will play a game over and over again to try all of the different options., I usually buy all of the add-ons for games., I like to compete with my friends for higher scores.</t>
  </si>
  <si>
    <t>Not sure - I just like cats in general.</t>
  </si>
  <si>
    <t>I think the style that gave the general gist of what you were to say, but not an exact phrase, was the best, as it was more immersive than just seeing a phrase on the screen twice.</t>
  </si>
  <si>
    <t>Not really, no.</t>
  </si>
  <si>
    <t>mobile device (phone), tablet device</t>
  </si>
  <si>
    <t>role-playing, puzzle, adventure, strategy, survival, arcade</t>
  </si>
  <si>
    <t>I try to collect all items, complete all quests, and fully complete the game., I like to play the character in a game differently to how I myself would behave., I try out everything in a game just to see what happens., I like to compete with my friends for higher scores.</t>
  </si>
  <si>
    <t>They offered the most meaningful and coherent conversation</t>
  </si>
  <si>
    <t>I like emotion based response because it makes the playing experience more personal.</t>
  </si>
  <si>
    <t>I try to collect all items, complete all quests, and fully complete the game., I like to play the character in a game similarly to how I myself would behave., I try out everything in a game just to see what happens., I will play a game over and over again to try all of the different options.</t>
  </si>
  <si>
    <t>it was funny</t>
  </si>
  <si>
    <t>I prioritize being able to anticipate the effect of the dialogue option, but prefer to have some awareness of what the character might say.</t>
  </si>
  <si>
    <t>role-playing, puzzle, simulation, adventure, strategy, fighting, survival, arcade</t>
  </si>
  <si>
    <t>I try to collect all items, complete all quests, and fully complete the game., I try to make sure that I always make the correct choices in games., If I make a mistake in the game, I will go back to a previous save to make sure that I get it right., I try out everything in a game just to see what happens., I usually buy all of the add-ons for games.</t>
  </si>
  <si>
    <t>His dialog was interesting to me.  Also, I felt as though my intent was expressed.</t>
  </si>
  <si>
    <t>Being surprised by what you say, after making a choice, is not fun to me.  Meaningless decisions in particular are not fun. At one point in a conversation, my choices were [Sarcastic] and [Sarcastic]. If that was intended as satire, good job. Otherwise...ew.</t>
  </si>
  <si>
    <t>I think between the background hum and the clunky controls, you could have used this game to determine that I hate anything.  If my mom had been in the game, I probably would not have given her a positive review, which would have been very unfair to her.  She's great.</t>
  </si>
  <si>
    <t>Gender</t>
  </si>
  <si>
    <t>Age</t>
  </si>
  <si>
    <t>Mean</t>
  </si>
  <si>
    <t>Median</t>
  </si>
  <si>
    <t>Honesty/Humility</t>
  </si>
  <si>
    <t>Sincerity</t>
  </si>
  <si>
    <t>Fairness</t>
  </si>
  <si>
    <t>Modesty</t>
  </si>
  <si>
    <t>30R</t>
  </si>
  <si>
    <t>TOTAL</t>
  </si>
  <si>
    <t>12R</t>
  </si>
  <si>
    <t>60R</t>
  </si>
  <si>
    <t>42R</t>
  </si>
  <si>
    <t>24R</t>
  </si>
  <si>
    <t>48R</t>
  </si>
  <si>
    <t>Greed Avoidance</t>
  </si>
  <si>
    <t>% Male</t>
  </si>
  <si>
    <t>% Female</t>
  </si>
  <si>
    <t>1R</t>
  </si>
  <si>
    <t>2R</t>
  </si>
  <si>
    <t>4R</t>
  </si>
  <si>
    <t>3R</t>
  </si>
  <si>
    <t>5R</t>
  </si>
  <si>
    <t>Emotionality</t>
  </si>
  <si>
    <t>Fearfulness</t>
  </si>
  <si>
    <t>Anxiety</t>
  </si>
  <si>
    <t>Dependence</t>
  </si>
  <si>
    <t>Sentimentality</t>
  </si>
  <si>
    <t>53R</t>
  </si>
  <si>
    <t>35R</t>
  </si>
  <si>
    <t>41R</t>
  </si>
  <si>
    <t>59R</t>
  </si>
  <si>
    <t>Extraversion</t>
  </si>
  <si>
    <t>Social Self-Esteem</t>
  </si>
  <si>
    <t>Social Boldness</t>
  </si>
  <si>
    <t>Sociability</t>
  </si>
  <si>
    <t>Liveliness</t>
  </si>
  <si>
    <t>28R</t>
  </si>
  <si>
    <t>52R</t>
  </si>
  <si>
    <t>10R</t>
  </si>
  <si>
    <t>46R</t>
  </si>
  <si>
    <t>Agreeableness</t>
  </si>
  <si>
    <t>Conscientiousness</t>
  </si>
  <si>
    <t>Organization</t>
  </si>
  <si>
    <t>Forgiveness</t>
  </si>
  <si>
    <t>Gentleness</t>
  </si>
  <si>
    <t>Flexibility</t>
  </si>
  <si>
    <t>Patience</t>
  </si>
  <si>
    <t>9R</t>
  </si>
  <si>
    <t>15R</t>
  </si>
  <si>
    <t>57R</t>
  </si>
  <si>
    <t>21R</t>
  </si>
  <si>
    <t>26R</t>
  </si>
  <si>
    <t>Diligence</t>
  </si>
  <si>
    <t>Perfectionism</t>
  </si>
  <si>
    <t>Prudence</t>
  </si>
  <si>
    <t>32R</t>
  </si>
  <si>
    <t>14R</t>
  </si>
  <si>
    <t>20R</t>
  </si>
  <si>
    <t>44R</t>
  </si>
  <si>
    <t>56R</t>
  </si>
  <si>
    <t>Openness to Experience</t>
  </si>
  <si>
    <t>Aesthetic Appreciation</t>
  </si>
  <si>
    <t>Inquisitiveness</t>
  </si>
  <si>
    <t>Creativity</t>
  </si>
  <si>
    <t>Unconventionality</t>
  </si>
  <si>
    <t>31R</t>
  </si>
  <si>
    <t>49R</t>
  </si>
  <si>
    <t>19R</t>
  </si>
  <si>
    <t>55R</t>
  </si>
  <si>
    <t>30®</t>
  </si>
  <si>
    <t>12®</t>
  </si>
  <si>
    <t>60®</t>
  </si>
  <si>
    <t>42®</t>
  </si>
  <si>
    <t>24®</t>
  </si>
  <si>
    <t>48®</t>
  </si>
  <si>
    <t>53®</t>
  </si>
  <si>
    <t>35®</t>
  </si>
  <si>
    <t>41®</t>
  </si>
  <si>
    <t>59®</t>
  </si>
  <si>
    <t>28®</t>
  </si>
  <si>
    <t>52®</t>
  </si>
  <si>
    <t>9®</t>
  </si>
  <si>
    <t>15®</t>
  </si>
  <si>
    <t>21®</t>
  </si>
  <si>
    <t>57®</t>
  </si>
  <si>
    <t>46®</t>
  </si>
  <si>
    <t>10®</t>
  </si>
  <si>
    <t>26®</t>
  </si>
  <si>
    <t>32®</t>
  </si>
  <si>
    <t>14®</t>
  </si>
  <si>
    <t>20®</t>
  </si>
  <si>
    <t>44®</t>
  </si>
  <si>
    <t>56®</t>
  </si>
  <si>
    <t>1®</t>
  </si>
  <si>
    <t>31®</t>
  </si>
  <si>
    <t>49®</t>
  </si>
  <si>
    <t>19®</t>
  </si>
  <si>
    <t>55®</t>
  </si>
  <si>
    <t>Average</t>
  </si>
  <si>
    <t>Max</t>
  </si>
  <si>
    <t>Game Playing Frequency</t>
  </si>
  <si>
    <t>Role-playing</t>
  </si>
  <si>
    <t>Puzzle</t>
  </si>
  <si>
    <t>First-person Shooter</t>
  </si>
  <si>
    <t>Simulation</t>
  </si>
  <si>
    <t>Third-person shooter</t>
  </si>
  <si>
    <t>Adventure</t>
  </si>
  <si>
    <t>Strategy</t>
  </si>
  <si>
    <t>Sports</t>
  </si>
  <si>
    <t>Fighting</t>
  </si>
  <si>
    <t>Survival</t>
  </si>
  <si>
    <t>Arcade</t>
  </si>
  <si>
    <t>Driving</t>
  </si>
  <si>
    <t>What types of games do you play?</t>
  </si>
  <si>
    <t>Frequency of Gameplay</t>
  </si>
  <si>
    <t>Plays Role-playing Games</t>
  </si>
  <si>
    <t>Plays puzzle games</t>
  </si>
  <si>
    <t>Plays simulation games</t>
  </si>
  <si>
    <t>Plays first-person shooters</t>
  </si>
  <si>
    <t>Plays third-person shooters</t>
  </si>
  <si>
    <t>Plays adventure games</t>
  </si>
  <si>
    <t>Plays strategy games</t>
  </si>
  <si>
    <t>Plays sports games</t>
  </si>
  <si>
    <t>Plays fighting games</t>
  </si>
  <si>
    <t>Plays survival games</t>
  </si>
  <si>
    <t>Plays arcade games</t>
  </si>
  <si>
    <t>Plays driving games</t>
  </si>
  <si>
    <t>COMPLETIONIST</t>
  </si>
  <si>
    <t>PERFECTIONIST</t>
  </si>
  <si>
    <t>COMPLETIONIST, CORRECTIONIST, CURIOUS</t>
  </si>
  <si>
    <t>COMPLETIONIST, CURIOUS</t>
  </si>
  <si>
    <t>COMPLETIONIST, PERFECTIONIST, CORRECTIONIST, CURIOUS, TRYALL, FRIENDLY, EXPANSIONS</t>
  </si>
  <si>
    <t>COMPLETIONIST, PERFECTIONIST, CORRECTIONIST, CURIOUS, EXPANSIONS</t>
  </si>
  <si>
    <t>COMPLETIONIST, PERFECTIONIST, PLAYSSELF, CURIOUS, EXPANSIONS</t>
  </si>
  <si>
    <t>PERFECTIONIST, CORRECTIONIST, PLAYSSELF, FRIENDLY</t>
  </si>
  <si>
    <t>COMPLETIONIST, CORRECTIONIST, PLAYSSELF, CURIOUS, TRYALL</t>
  </si>
  <si>
    <t>COMPLETIONIST, PERFECTIONIST, PLAYSSELF, TRYALL, FRIENDLY</t>
  </si>
  <si>
    <t>PLAYSSELF, CURIOUS</t>
  </si>
  <si>
    <t>COMPLETIONIST, PERFECTIONIST, PLAYSSELF, FRIENDLY</t>
  </si>
  <si>
    <t>COMPLETIONIST, PERFECTIONIST, CORRECTIONIST, PLAYSSELF, TRYALL</t>
  </si>
  <si>
    <t>COMPLETIONIST, PERFECTIONIST, CORRECTIONIST, PLAYSSELF, CURIOUS, TRYALL, FRIENDLY, EXPANSIONS</t>
  </si>
  <si>
    <t>COMPLETIONIST, PLAYSSELF, CURIOUS, EXPANSIONS</t>
  </si>
  <si>
    <t>PERFECTIONIST, PLAYSSELF</t>
  </si>
  <si>
    <t>CORRECTIONIST, PLAYSSELF, CURIOUS, FRIENDLY</t>
  </si>
  <si>
    <t>COMPLETIONIST, PLAYSSELF, CURIOUS, TRYALL</t>
  </si>
  <si>
    <t>PLAYSSELF, ROLEPLAY, CURIOUS, TRYALL</t>
  </si>
  <si>
    <t>COMPLETIONIST, PLAYSSELF, ROLEPLAY, CURIOUS, FRIENDLY</t>
  </si>
  <si>
    <t>COMPLETIONIST, PERFECTIONIST, ROLEPLAY, CURIOUS, TRYALL, FRIENDLY</t>
  </si>
  <si>
    <t>PERFECTIONIST, CORRECTIONIST, ROLEPLAY</t>
  </si>
  <si>
    <t>COMPLETIONIST, PERFECTIONIST, ROLEPLAY, TRYALL, EXPANSIONS</t>
  </si>
  <si>
    <t>COMPLETIONIST, PERFECTIONIST, CORRECTIONIST, ROLEPLAY, BADGUY, CURIOUS, TRYALL</t>
  </si>
  <si>
    <t>CORRECTIONIST, BADGUY, FRIENDLY, EXPANSIONS</t>
  </si>
  <si>
    <t>COMPLETIONIST, PERFECTIONIST, BADGUY, CURIOUS, EXPANSIONS</t>
  </si>
  <si>
    <t>COMPLETIONIST, PERFECTIONIST, CORRECTIONIST, ROLEPLAY, BADGUY, CURIOUS, TRYALL, FRIENDLY, EXPANSIONS</t>
  </si>
  <si>
    <t>PERFECTIONIST, PLAYSSELF, ROLEPLAY, BADGUY, TRYALL, COMPETITOR</t>
  </si>
  <si>
    <t>COMPLETIONIST, PERFECTIONIST, CURIOUS, COMPETITOR</t>
  </si>
  <si>
    <t>COMPLETIONIST, CORRECTIONIST, CURIOUS, COMPETITOR</t>
  </si>
  <si>
    <t>COMPLETIONIST, PERFECTIONIST, CORRECTIONIST, PLAYSSELF, CURIOUS, FRIENDLY, EXPANSIONS, COMPETITOR</t>
  </si>
  <si>
    <t>COMPLETIONIST, PLAYSSELF, ROLEPLAY, COMPETITOR</t>
  </si>
  <si>
    <t>PERFECTIONIST, PLAYSSELF, BADGUY, COMPETITOR</t>
  </si>
  <si>
    <t>CORRECTIONIST, COMPETITOR</t>
  </si>
  <si>
    <t>COMPLETIONIST, PERFECTIONIST, CORRECTIONIST, PLAYSSELF, CURIOUS, TRYALL, FRIENDLY, COMPETITOR</t>
  </si>
  <si>
    <t>PERFECTIONIST, CORRECTIONIST, CURIOUS, EXPANSIONS, COMPETITOR</t>
  </si>
  <si>
    <t>COMPLETIONIST, PERFECTIONIST, CORRECTIONIST, PLAYSSELF, CURIOUS, TRYALL, EXPANSIONS, COMPETITOR</t>
  </si>
  <si>
    <t>COMPLETIONIST, PERFECTIONIST, CORRECTIONIST, CURIOUS, TRYALL, EXPANSIONS, COMPETITOR</t>
  </si>
  <si>
    <t>COMPLETIONIST, ROLEPLAY, CURIOUS, COMPETITOR</t>
  </si>
  <si>
    <t>CORRECTIONIST</t>
  </si>
  <si>
    <t>CURIOUS</t>
  </si>
  <si>
    <t>TRYALL</t>
  </si>
  <si>
    <t>FRIENDLY</t>
  </si>
  <si>
    <t>EXPANSIONS</t>
  </si>
  <si>
    <t>BADGUY</t>
  </si>
  <si>
    <t>COMPETITOR</t>
  </si>
  <si>
    <t>PLAYSSELF</t>
  </si>
  <si>
    <t>ROLEPLAY</t>
  </si>
  <si>
    <t>Yes, No, Percent Yes</t>
  </si>
  <si>
    <t>CAT</t>
  </si>
  <si>
    <t>SOLDIER</t>
  </si>
  <si>
    <t>GATE</t>
  </si>
  <si>
    <t>DRAGON</t>
  </si>
  <si>
    <t>GIRL</t>
  </si>
  <si>
    <t>WYSIWYG</t>
  </si>
  <si>
    <t>SHORTDES</t>
  </si>
  <si>
    <t>INTENTION</t>
  </si>
  <si>
    <t>EMOTION</t>
  </si>
  <si>
    <t>MOBILE (phone)</t>
  </si>
  <si>
    <t>MOBILE</t>
  </si>
  <si>
    <t>MOBILE (phone), TABLET</t>
  </si>
  <si>
    <t>TABLET</t>
  </si>
  <si>
    <t>MOBILE (phone), LAPTOP</t>
  </si>
  <si>
    <t>LAPTOP</t>
  </si>
  <si>
    <t>MOBILE (phone), TABLET, LAPTOP</t>
  </si>
  <si>
    <t>TABLET, LAPTOP</t>
  </si>
  <si>
    <t>MOBILE (phone), TABLET, LAPTOP, CONSOLE</t>
  </si>
  <si>
    <t>MOBILE (phone), LAPTOP, CONSOLE</t>
  </si>
  <si>
    <t>CONSOLE</t>
  </si>
  <si>
    <t>LAPTOP, CONSOLE</t>
  </si>
  <si>
    <t>MOBILE (phone), CONSOLE</t>
  </si>
  <si>
    <t>TABLET, LAPTOP, CONSOLE</t>
  </si>
  <si>
    <t>MOBILE (phone), TABLET, CONSOLE</t>
  </si>
  <si>
    <t>percent</t>
  </si>
  <si>
    <t>St Dev</t>
  </si>
  <si>
    <t>R Values</t>
  </si>
  <si>
    <t>t Values</t>
  </si>
  <si>
    <t>P Values</t>
  </si>
  <si>
    <t>T Values</t>
  </si>
  <si>
    <t>Significant at 1%</t>
  </si>
  <si>
    <t>Significant at 10%</t>
  </si>
  <si>
    <t>Significant at 5%</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</si>
</sst>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d/yyyy\ h:mm:ss"/>
    <numFmt numFmtId="169" formatCode="0.000"/>
    <numFmt numFmtId="170" formatCode="0.0"/>
  </numFmts>
  <fonts count="26" x14ac:knownFonts="1">
    <font>
      <sz val="10"/>
      <color rgb="FF000000"/>
      <name val="Arial"/>
    </font>
    <font>
      <sz val="10"/>
      <name val="Arial"/>
    </font>
    <font>
      <b/>
      <sz val="10"/>
      <name val="Arial"/>
    </font>
    <font>
      <b/>
      <sz val="10"/>
      <color rgb="FF000000"/>
      <name val="Arial"/>
    </font>
    <font>
      <sz val="10"/>
      <color rgb="FF000000"/>
      <name val="Helvetica Neue Light"/>
    </font>
    <font>
      <sz val="10"/>
      <name val="Helvetica Neue Light"/>
    </font>
    <font>
      <sz val="12"/>
      <name val="Helvetica Neue Light"/>
    </font>
    <font>
      <sz val="12"/>
      <color rgb="FF000000"/>
      <name val="Helvetica Neue Light"/>
    </font>
    <font>
      <sz val="14"/>
      <color rgb="FF000000"/>
      <name val="Helvetica Neue Light"/>
    </font>
    <font>
      <b/>
      <u/>
      <sz val="14"/>
      <color rgb="FF000000"/>
      <name val="Helvetica Neue"/>
    </font>
    <font>
      <sz val="14"/>
      <name val="Helvetica Neue Light"/>
    </font>
    <font>
      <b/>
      <u/>
      <sz val="14"/>
      <name val="Helvetica Neue"/>
    </font>
    <font>
      <sz val="12"/>
      <color indexed="206"/>
      <name val="Helvetica Neue Light"/>
    </font>
    <font>
      <u/>
      <sz val="10"/>
      <color theme="10"/>
      <name val="Arial"/>
    </font>
    <font>
      <u/>
      <sz val="10"/>
      <color theme="11"/>
      <name val="Arial"/>
    </font>
    <font>
      <b/>
      <sz val="12"/>
      <color rgb="FF000000"/>
      <name val="Helvetica Neue Light"/>
    </font>
    <font>
      <sz val="14"/>
      <color rgb="FF000000"/>
      <name val="Helvetica Neue Medium"/>
    </font>
    <font>
      <b/>
      <sz val="14"/>
      <color rgb="FF000000"/>
      <name val="Helvetica Neue Medium"/>
    </font>
    <font>
      <sz val="12"/>
      <color rgb="FF000000"/>
      <name val="Helvetica Neue Medium"/>
    </font>
    <font>
      <sz val="10"/>
      <color rgb="FF000000"/>
      <name val="Helvetica Neue Medium"/>
    </font>
    <font>
      <u/>
      <sz val="14"/>
      <color rgb="FF000000"/>
      <name val="Helvetica Neue Medium"/>
    </font>
    <font>
      <b/>
      <sz val="14"/>
      <color rgb="FF000000"/>
      <name val="Helvetica Neue"/>
    </font>
    <font>
      <b/>
      <sz val="10"/>
      <color rgb="FF000000"/>
      <name val="Helvetica Neue"/>
    </font>
    <font>
      <sz val="12"/>
      <color rgb="FF000000"/>
      <name val="Arial"/>
    </font>
    <font>
      <sz val="12"/>
      <color indexed="206"/>
      <name val="Helvetica Neue"/>
    </font>
    <font>
      <sz val="10"/>
      <color rgb="FF000000"/>
      <name val="Arial"/>
    </font>
  </fonts>
  <fills count="7">
    <fill>
      <patternFill patternType="none"/>
    </fill>
    <fill>
      <patternFill patternType="gray125"/>
    </fill>
    <fill>
      <patternFill patternType="solid">
        <fgColor rgb="FFFFFFFF"/>
        <bgColor rgb="FFFFFFFF"/>
      </patternFill>
    </fill>
    <fill>
      <patternFill patternType="solid">
        <fgColor theme="0" tint="-0.34998626667073579"/>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7" tint="0.59999389629810485"/>
        <bgColor indexed="64"/>
      </patternFill>
    </fill>
  </fills>
  <borders count="35">
    <border>
      <left/>
      <right/>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rgb="FF000000"/>
      </right>
      <top style="thin">
        <color auto="1"/>
      </top>
      <bottom style="thin">
        <color auto="1"/>
      </bottom>
      <diagonal/>
    </border>
    <border>
      <left style="thin">
        <color rgb="FF000000"/>
      </left>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diagonal/>
    </border>
    <border>
      <left style="thin">
        <color auto="1"/>
      </left>
      <right style="medium">
        <color auto="1"/>
      </right>
      <top/>
      <bottom style="thin">
        <color auto="1"/>
      </bottom>
      <diagonal/>
    </border>
    <border>
      <left style="medium">
        <color auto="1"/>
      </left>
      <right/>
      <top/>
      <bottom/>
      <diagonal/>
    </border>
    <border>
      <left style="thin">
        <color auto="1"/>
      </left>
      <right style="medium">
        <color auto="1"/>
      </right>
      <top/>
      <bottom/>
      <diagonal/>
    </border>
    <border>
      <left style="medium">
        <color auto="1"/>
      </left>
      <right/>
      <top/>
      <bottom style="thin">
        <color auto="1"/>
      </bottom>
      <diagonal/>
    </border>
    <border>
      <left/>
      <right style="medium">
        <color auto="1"/>
      </right>
      <top/>
      <bottom/>
      <diagonal/>
    </border>
    <border>
      <left/>
      <right style="medium">
        <color auto="1"/>
      </right>
      <top style="thin">
        <color auto="1"/>
      </top>
      <bottom/>
      <diagonal/>
    </border>
    <border>
      <left/>
      <right style="medium">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style="medium">
        <color auto="1"/>
      </left>
      <right/>
      <top style="medium">
        <color auto="1"/>
      </top>
      <bottom/>
      <diagonal/>
    </border>
    <border>
      <left/>
      <right/>
      <top style="medium">
        <color auto="1"/>
      </top>
      <bottom/>
      <diagonal/>
    </border>
    <border>
      <left/>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192">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9" fontId="25" fillId="0" borderId="0" applyFon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170">
    <xf numFmtId="0" fontId="0" fillId="0" borderId="0" xfId="0" applyFont="1" applyAlignment="1"/>
    <xf numFmtId="0" fontId="1" fillId="0" borderId="0" xfId="0" applyFont="1" applyAlignment="1"/>
    <xf numFmtId="164" fontId="1" fillId="0" borderId="0" xfId="0" applyNumberFormat="1" applyFont="1" applyAlignment="1"/>
    <xf numFmtId="0" fontId="1" fillId="0" borderId="0" xfId="0" applyFont="1" applyAlignment="1"/>
    <xf numFmtId="0" fontId="2"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7" fillId="0" borderId="0" xfId="0" applyFont="1" applyAlignment="1"/>
    <xf numFmtId="0" fontId="8" fillId="0" borderId="0" xfId="0" applyFont="1" applyAlignment="1"/>
    <xf numFmtId="0" fontId="7" fillId="0" borderId="0" xfId="0" applyFont="1" applyBorder="1" applyAlignment="1"/>
    <xf numFmtId="0" fontId="4" fillId="0" borderId="1" xfId="0" applyFont="1" applyBorder="1" applyAlignment="1"/>
    <xf numFmtId="0" fontId="4" fillId="0" borderId="0" xfId="0" applyFont="1" applyBorder="1" applyAlignment="1"/>
    <xf numFmtId="0" fontId="7" fillId="0" borderId="8" xfId="0" applyFont="1" applyBorder="1" applyAlignment="1"/>
    <xf numFmtId="0" fontId="7" fillId="0" borderId="9" xfId="0" applyFont="1" applyBorder="1" applyAlignment="1"/>
    <xf numFmtId="0" fontId="10" fillId="0" borderId="0" xfId="0" applyFont="1" applyAlignment="1"/>
    <xf numFmtId="0" fontId="8" fillId="0" borderId="0" xfId="0" applyFont="1" applyBorder="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4" fillId="0" borderId="0" xfId="0" applyFont="1" applyFill="1" applyBorder="1" applyAlignment="1"/>
    <xf numFmtId="0" fontId="5" fillId="0" borderId="0" xfId="0" applyFont="1" applyFill="1" applyBorder="1"/>
    <xf numFmtId="0" fontId="5" fillId="0" borderId="0" xfId="0" applyFont="1" applyFill="1"/>
    <xf numFmtId="0" fontId="6" fillId="0" borderId="0" xfId="0" applyFont="1" applyFill="1"/>
    <xf numFmtId="0" fontId="11" fillId="0" borderId="0" xfId="0" applyFont="1" applyAlignment="1">
      <alignment horizontal="center"/>
    </xf>
    <xf numFmtId="0" fontId="7" fillId="0" borderId="4" xfId="0" applyFont="1" applyBorder="1" applyAlignment="1"/>
    <xf numFmtId="0" fontId="7" fillId="3" borderId="9" xfId="0" applyFont="1" applyFill="1" applyBorder="1" applyAlignment="1"/>
    <xf numFmtId="0" fontId="4" fillId="3" borderId="0" xfId="0" applyFont="1" applyFill="1" applyAlignment="1"/>
    <xf numFmtId="0" fontId="7" fillId="3" borderId="8" xfId="0" applyFont="1" applyFill="1" applyBorder="1" applyAlignment="1"/>
    <xf numFmtId="0" fontId="4" fillId="3" borderId="0" xfId="0" applyFont="1" applyFill="1" applyBorder="1" applyAlignment="1"/>
    <xf numFmtId="0" fontId="4" fillId="3" borderId="4" xfId="0" applyFont="1" applyFill="1" applyBorder="1" applyAlignment="1"/>
    <xf numFmtId="0" fontId="4" fillId="3" borderId="1" xfId="0" applyFont="1" applyFill="1" applyBorder="1" applyAlignment="1"/>
    <xf numFmtId="0" fontId="7" fillId="0" borderId="9" xfId="0" applyFont="1" applyFill="1" applyBorder="1" applyAlignment="1"/>
    <xf numFmtId="0" fontId="7" fillId="3" borderId="4" xfId="0" applyFont="1" applyFill="1" applyBorder="1" applyAlignment="1"/>
    <xf numFmtId="0" fontId="7" fillId="0" borderId="4" xfId="0" applyFont="1" applyFill="1" applyBorder="1" applyAlignment="1"/>
    <xf numFmtId="0" fontId="16" fillId="0" borderId="0" xfId="0" applyFont="1" applyBorder="1" applyAlignment="1"/>
    <xf numFmtId="0" fontId="17" fillId="0" borderId="6" xfId="0" applyFont="1" applyBorder="1" applyAlignment="1"/>
    <xf numFmtId="0" fontId="17" fillId="0" borderId="0" xfId="0" applyFont="1" applyBorder="1" applyAlignment="1"/>
    <xf numFmtId="0" fontId="18" fillId="0" borderId="3" xfId="0" applyFont="1" applyBorder="1" applyAlignment="1"/>
    <xf numFmtId="0" fontId="18" fillId="0" borderId="6" xfId="0" applyFont="1" applyBorder="1" applyAlignment="1"/>
    <xf numFmtId="0" fontId="18" fillId="0" borderId="0" xfId="0" applyFont="1" applyBorder="1" applyAlignment="1"/>
    <xf numFmtId="0" fontId="19" fillId="0" borderId="0" xfId="0" applyFont="1" applyBorder="1" applyAlignment="1"/>
    <xf numFmtId="0" fontId="18" fillId="0" borderId="7" xfId="0" applyFont="1" applyBorder="1" applyAlignment="1"/>
    <xf numFmtId="0" fontId="7" fillId="0" borderId="17" xfId="0" applyFont="1" applyBorder="1" applyAlignment="1"/>
    <xf numFmtId="0" fontId="4" fillId="0" borderId="20" xfId="0" applyFont="1" applyBorder="1" applyAlignment="1"/>
    <xf numFmtId="0" fontId="5" fillId="3" borderId="0" xfId="0" applyFont="1" applyFill="1" applyBorder="1" applyAlignment="1"/>
    <xf numFmtId="0" fontId="5" fillId="0" borderId="0" xfId="0" applyFont="1" applyBorder="1" applyAlignment="1"/>
    <xf numFmtId="0" fontId="5" fillId="0" borderId="0" xfId="0" applyFont="1" applyFill="1" applyBorder="1" applyAlignment="1"/>
    <xf numFmtId="0" fontId="4" fillId="0" borderId="22" xfId="0" applyFont="1" applyBorder="1" applyAlignment="1"/>
    <xf numFmtId="0" fontId="17" fillId="0" borderId="23" xfId="0" applyFont="1" applyBorder="1" applyAlignment="1"/>
    <xf numFmtId="0" fontId="5" fillId="0" borderId="20" xfId="0" applyFont="1" applyBorder="1" applyAlignment="1"/>
    <xf numFmtId="0" fontId="21" fillId="0" borderId="21" xfId="0" applyFont="1" applyBorder="1" applyAlignment="1"/>
    <xf numFmtId="0" fontId="22" fillId="0" borderId="23" xfId="0" applyFont="1" applyBorder="1" applyAlignment="1"/>
    <xf numFmtId="0" fontId="1" fillId="3" borderId="0" xfId="0" applyFont="1" applyFill="1" applyBorder="1" applyAlignment="1"/>
    <xf numFmtId="0" fontId="1" fillId="0" borderId="0" xfId="0" applyFont="1" applyBorder="1" applyAlignment="1"/>
    <xf numFmtId="0" fontId="21" fillId="0" borderId="23" xfId="0" applyFont="1" applyBorder="1" applyAlignment="1"/>
    <xf numFmtId="0" fontId="1" fillId="0" borderId="20" xfId="0" applyFont="1" applyBorder="1" applyAlignment="1"/>
    <xf numFmtId="0" fontId="19" fillId="0" borderId="23" xfId="0" applyFont="1" applyBorder="1" applyAlignment="1"/>
    <xf numFmtId="0" fontId="7" fillId="0" borderId="22" xfId="0" applyFont="1" applyBorder="1" applyAlignment="1"/>
    <xf numFmtId="0" fontId="16" fillId="0" borderId="23" xfId="0" applyFont="1" applyBorder="1" applyAlignment="1"/>
    <xf numFmtId="0" fontId="7" fillId="0" borderId="22" xfId="0" applyFont="1" applyFill="1" applyBorder="1" applyAlignment="1"/>
    <xf numFmtId="0" fontId="4" fillId="0" borderId="20" xfId="0" applyFont="1" applyFill="1" applyBorder="1" applyAlignment="1"/>
    <xf numFmtId="0" fontId="5" fillId="0" borderId="26" xfId="0" applyFont="1" applyBorder="1" applyAlignment="1"/>
    <xf numFmtId="0" fontId="4" fillId="0" borderId="26" xfId="0" applyFont="1" applyBorder="1" applyAlignment="1"/>
    <xf numFmtId="2" fontId="7" fillId="0" borderId="27" xfId="0" applyNumberFormat="1" applyFont="1" applyBorder="1" applyAlignment="1"/>
    <xf numFmtId="0" fontId="4" fillId="0" borderId="23" xfId="0" applyFont="1" applyBorder="1" applyAlignment="1"/>
    <xf numFmtId="0" fontId="8" fillId="0" borderId="23" xfId="0" applyFont="1" applyBorder="1" applyAlignment="1"/>
    <xf numFmtId="0" fontId="18" fillId="0" borderId="3" xfId="0" applyFont="1" applyBorder="1" applyAlignment="1">
      <alignment horizontal="right"/>
    </xf>
    <xf numFmtId="0" fontId="18" fillId="0" borderId="6" xfId="0" applyFont="1" applyBorder="1" applyAlignment="1">
      <alignment horizontal="right"/>
    </xf>
    <xf numFmtId="0" fontId="4" fillId="0" borderId="0" xfId="0" applyFont="1" applyBorder="1" applyAlignment="1">
      <alignment horizontal="right"/>
    </xf>
    <xf numFmtId="0" fontId="19" fillId="0" borderId="0" xfId="0" applyFont="1" applyBorder="1" applyAlignment="1">
      <alignment horizontal="right"/>
    </xf>
    <xf numFmtId="0" fontId="8" fillId="0" borderId="23" xfId="0" applyFont="1" applyBorder="1" applyAlignment="1">
      <alignment horizontal="center"/>
    </xf>
    <xf numFmtId="0" fontId="8" fillId="0" borderId="2" xfId="0" applyFont="1" applyBorder="1" applyAlignment="1"/>
    <xf numFmtId="0" fontId="17" fillId="0" borderId="2" xfId="0" applyFont="1" applyBorder="1" applyAlignment="1"/>
    <xf numFmtId="0" fontId="4" fillId="0" borderId="29" xfId="0" applyFont="1" applyBorder="1" applyAlignment="1"/>
    <xf numFmtId="0" fontId="7" fillId="0" borderId="28" xfId="0" applyFont="1" applyBorder="1" applyAlignment="1"/>
    <xf numFmtId="0" fontId="22" fillId="0" borderId="0" xfId="0" applyFont="1" applyBorder="1" applyAlignment="1"/>
    <xf numFmtId="0" fontId="21" fillId="0" borderId="0" xfId="0" applyFont="1" applyBorder="1" applyAlignment="1"/>
    <xf numFmtId="0" fontId="8" fillId="3" borderId="0" xfId="0" applyFont="1" applyFill="1" applyBorder="1" applyAlignment="1"/>
    <xf numFmtId="0" fontId="8" fillId="0" borderId="0" xfId="0" applyFont="1" applyFill="1" applyBorder="1" applyAlignment="1"/>
    <xf numFmtId="0" fontId="16" fillId="0" borderId="0" xfId="0" applyFont="1" applyBorder="1" applyAlignment="1">
      <alignment horizontal="right"/>
    </xf>
    <xf numFmtId="0" fontId="15" fillId="0" borderId="3" xfId="0" applyFont="1" applyBorder="1" applyAlignment="1">
      <alignment vertical="center" wrapText="1"/>
    </xf>
    <xf numFmtId="0" fontId="23" fillId="0" borderId="3" xfId="0" applyFont="1" applyBorder="1" applyAlignment="1">
      <alignment vertical="center"/>
    </xf>
    <xf numFmtId="0" fontId="7" fillId="0" borderId="3" xfId="0" applyFont="1" applyBorder="1" applyAlignment="1">
      <alignment vertical="center" wrapText="1"/>
    </xf>
    <xf numFmtId="0" fontId="7" fillId="0" borderId="5" xfId="0" applyFont="1" applyBorder="1" applyAlignment="1">
      <alignment vertical="center" wrapText="1"/>
    </xf>
    <xf numFmtId="2" fontId="7" fillId="0" borderId="0" xfId="0" applyNumberFormat="1" applyFont="1" applyBorder="1" applyAlignment="1"/>
    <xf numFmtId="2" fontId="7" fillId="0" borderId="0" xfId="0" applyNumberFormat="1" applyFont="1" applyBorder="1" applyAlignment="1">
      <alignment horizontal="center"/>
    </xf>
    <xf numFmtId="2" fontId="23" fillId="0" borderId="0" xfId="0" applyNumberFormat="1" applyFont="1" applyAlignment="1"/>
    <xf numFmtId="2" fontId="12" fillId="0" borderId="0" xfId="0" applyNumberFormat="1" applyFont="1" applyBorder="1" applyAlignment="1"/>
    <xf numFmtId="1" fontId="4" fillId="0" borderId="0" xfId="0" applyNumberFormat="1" applyFont="1" applyAlignment="1"/>
    <xf numFmtId="2" fontId="5" fillId="0" borderId="0" xfId="0" applyNumberFormat="1" applyFont="1" applyAlignment="1"/>
    <xf numFmtId="2" fontId="1" fillId="0" borderId="0" xfId="0" applyNumberFormat="1" applyFont="1" applyAlignment="1"/>
    <xf numFmtId="2" fontId="4" fillId="0" borderId="0" xfId="0" applyNumberFormat="1" applyFont="1" applyAlignment="1"/>
    <xf numFmtId="2" fontId="4" fillId="0" borderId="0" xfId="0" applyNumberFormat="1" applyFont="1" applyFill="1" applyAlignment="1"/>
    <xf numFmtId="2" fontId="18" fillId="0" borderId="6" xfId="0" applyNumberFormat="1" applyFont="1" applyBorder="1" applyAlignment="1"/>
    <xf numFmtId="2" fontId="1" fillId="0" borderId="0" xfId="0" applyNumberFormat="1" applyFont="1" applyBorder="1" applyAlignment="1"/>
    <xf numFmtId="2" fontId="1" fillId="3" borderId="0" xfId="0" applyNumberFormat="1" applyFont="1" applyFill="1" applyBorder="1" applyAlignment="1"/>
    <xf numFmtId="2" fontId="16" fillId="0" borderId="23" xfId="0" applyNumberFormat="1" applyFont="1" applyBorder="1" applyAlignment="1"/>
    <xf numFmtId="2" fontId="1" fillId="3" borderId="0" xfId="0" applyNumberFormat="1" applyFont="1" applyFill="1" applyAlignment="1"/>
    <xf numFmtId="2" fontId="1" fillId="0" borderId="20" xfId="0" applyNumberFormat="1" applyFont="1" applyFill="1" applyBorder="1" applyAlignment="1"/>
    <xf numFmtId="2" fontId="1" fillId="0" borderId="0" xfId="0" applyNumberFormat="1" applyFont="1" applyFill="1" applyBorder="1" applyAlignment="1"/>
    <xf numFmtId="0" fontId="4" fillId="0" borderId="0" xfId="0" applyFont="1" applyAlignment="1">
      <alignment horizontal="center"/>
    </xf>
    <xf numFmtId="0" fontId="16" fillId="0" borderId="24" xfId="0" applyFont="1" applyBorder="1" applyAlignment="1">
      <alignment horizontal="center"/>
    </xf>
    <xf numFmtId="0" fontId="16" fillId="0" borderId="25" xfId="0" applyFont="1" applyBorder="1" applyAlignment="1">
      <alignment horizontal="center"/>
    </xf>
    <xf numFmtId="0" fontId="8" fillId="0" borderId="0" xfId="0" applyFont="1" applyBorder="1" applyAlignment="1">
      <alignment horizontal="center"/>
    </xf>
    <xf numFmtId="0" fontId="8" fillId="0" borderId="23" xfId="0" applyFont="1" applyBorder="1" applyAlignment="1">
      <alignment horizontal="center"/>
    </xf>
    <xf numFmtId="0" fontId="9" fillId="0" borderId="29" xfId="0" applyFont="1" applyBorder="1" applyAlignment="1">
      <alignment horizontal="center"/>
    </xf>
    <xf numFmtId="0" fontId="9" fillId="0" borderId="30" xfId="0" applyFont="1" applyBorder="1" applyAlignment="1">
      <alignment horizontal="center"/>
    </xf>
    <xf numFmtId="0" fontId="9" fillId="0" borderId="28" xfId="0" applyFont="1" applyBorder="1" applyAlignment="1">
      <alignment horizontal="center"/>
    </xf>
    <xf numFmtId="0" fontId="17" fillId="0" borderId="18" xfId="0" applyFont="1" applyBorder="1" applyAlignment="1">
      <alignment horizontal="center"/>
    </xf>
    <xf numFmtId="0" fontId="17" fillId="0" borderId="19" xfId="0" applyFont="1" applyBorder="1" applyAlignment="1">
      <alignment horizontal="center"/>
    </xf>
    <xf numFmtId="0" fontId="18" fillId="0" borderId="0" xfId="0" applyFont="1" applyBorder="1" applyAlignment="1">
      <alignment horizontal="center"/>
    </xf>
    <xf numFmtId="0" fontId="7" fillId="0" borderId="20" xfId="0" applyFont="1" applyBorder="1" applyAlignment="1">
      <alignment horizontal="center" wrapText="1"/>
    </xf>
    <xf numFmtId="0" fontId="9" fillId="0" borderId="8" xfId="0" applyFont="1" applyBorder="1" applyAlignment="1">
      <alignment horizontal="center"/>
    </xf>
    <xf numFmtId="0" fontId="9" fillId="0" borderId="9" xfId="0" applyFont="1" applyBorder="1" applyAlignment="1">
      <alignment horizontal="center"/>
    </xf>
    <xf numFmtId="0" fontId="20" fillId="0" borderId="9" xfId="0" applyFont="1" applyBorder="1" applyAlignment="1">
      <alignment horizontal="center"/>
    </xf>
    <xf numFmtId="0" fontId="20" fillId="0" borderId="11" xfId="0" applyFont="1" applyBorder="1" applyAlignment="1">
      <alignment horizontal="center"/>
    </xf>
    <xf numFmtId="0" fontId="8" fillId="0" borderId="8" xfId="0" applyFont="1" applyBorder="1" applyAlignment="1">
      <alignment horizontal="center"/>
    </xf>
    <xf numFmtId="0" fontId="8" fillId="0" borderId="9" xfId="0" applyFont="1" applyBorder="1" applyAlignment="1">
      <alignment horizontal="center"/>
    </xf>
    <xf numFmtId="0" fontId="16" fillId="0" borderId="11" xfId="0" applyFont="1" applyBorder="1" applyAlignment="1">
      <alignment horizontal="center"/>
    </xf>
    <xf numFmtId="0" fontId="8" fillId="0" borderId="12" xfId="0" applyFont="1" applyBorder="1" applyAlignment="1">
      <alignment horizontal="center"/>
    </xf>
    <xf numFmtId="0" fontId="17" fillId="0" borderId="5" xfId="0" applyFont="1" applyBorder="1" applyAlignment="1">
      <alignment horizontal="center"/>
    </xf>
    <xf numFmtId="0" fontId="17" fillId="0" borderId="7" xfId="0" applyFont="1" applyBorder="1" applyAlignment="1">
      <alignment horizontal="center"/>
    </xf>
    <xf numFmtId="0" fontId="21" fillId="0" borderId="18" xfId="0" applyFont="1" applyBorder="1" applyAlignment="1">
      <alignment horizontal="center"/>
    </xf>
    <xf numFmtId="0" fontId="21" fillId="0" borderId="19" xfId="0" applyFont="1" applyBorder="1" applyAlignment="1">
      <alignment horizontal="center"/>
    </xf>
    <xf numFmtId="0" fontId="16" fillId="0" borderId="18" xfId="0" applyFont="1" applyBorder="1" applyAlignment="1">
      <alignment horizontal="center"/>
    </xf>
    <xf numFmtId="0" fontId="16" fillId="0" borderId="19" xfId="0" applyFont="1" applyBorder="1" applyAlignment="1">
      <alignment horizontal="center"/>
    </xf>
    <xf numFmtId="0" fontId="9" fillId="0" borderId="14" xfId="0" applyFont="1" applyBorder="1" applyAlignment="1">
      <alignment horizontal="center"/>
    </xf>
    <xf numFmtId="0" fontId="9" fillId="0" borderId="15" xfId="0" applyFont="1" applyBorder="1" applyAlignment="1">
      <alignment horizontal="center"/>
    </xf>
    <xf numFmtId="0" fontId="9" fillId="0" borderId="16" xfId="0" applyFont="1" applyBorder="1" applyAlignment="1">
      <alignment horizontal="center"/>
    </xf>
    <xf numFmtId="0" fontId="8" fillId="0" borderId="17" xfId="0" applyFont="1" applyBorder="1" applyAlignment="1">
      <alignment horizontal="center"/>
    </xf>
    <xf numFmtId="0" fontId="8" fillId="0" borderId="10" xfId="0" applyFont="1" applyBorder="1" applyAlignment="1">
      <alignment horizontal="center"/>
    </xf>
    <xf numFmtId="0" fontId="20" fillId="0" borderId="14" xfId="0" applyFont="1" applyBorder="1" applyAlignment="1">
      <alignment horizontal="center"/>
    </xf>
    <xf numFmtId="0" fontId="20" fillId="0" borderId="15" xfId="0" applyFont="1" applyBorder="1" applyAlignment="1">
      <alignment horizontal="center"/>
    </xf>
    <xf numFmtId="0" fontId="20" fillId="0" borderId="16" xfId="0" applyFont="1" applyBorder="1" applyAlignment="1">
      <alignment horizontal="center"/>
    </xf>
    <xf numFmtId="0" fontId="8" fillId="0" borderId="11" xfId="0" applyFont="1" applyBorder="1" applyAlignment="1">
      <alignment horizontal="center"/>
    </xf>
    <xf numFmtId="0" fontId="11" fillId="0" borderId="0" xfId="0" applyFont="1" applyAlignment="1">
      <alignment horizontal="center"/>
    </xf>
    <xf numFmtId="169" fontId="4" fillId="0" borderId="0" xfId="0" applyNumberFormat="1" applyFont="1" applyBorder="1" applyAlignment="1"/>
    <xf numFmtId="170" fontId="7" fillId="0" borderId="0" xfId="0" applyNumberFormat="1" applyFont="1" applyBorder="1" applyAlignment="1"/>
    <xf numFmtId="169" fontId="4" fillId="0" borderId="0" xfId="0" applyNumberFormat="1" applyFont="1" applyAlignment="1"/>
    <xf numFmtId="0" fontId="3" fillId="0" borderId="0" xfId="0" applyFont="1" applyAlignment="1">
      <alignment horizontal="center" wrapText="1"/>
    </xf>
    <xf numFmtId="0" fontId="4" fillId="0" borderId="30" xfId="0" applyFont="1" applyBorder="1" applyAlignment="1"/>
    <xf numFmtId="2" fontId="4" fillId="0" borderId="20" xfId="0" applyNumberFormat="1" applyFont="1" applyBorder="1" applyAlignment="1"/>
    <xf numFmtId="0" fontId="4" fillId="0" borderId="32" xfId="0" applyFont="1" applyBorder="1" applyAlignment="1"/>
    <xf numFmtId="0" fontId="4" fillId="0" borderId="33" xfId="0" applyFont="1" applyBorder="1" applyAlignment="1"/>
    <xf numFmtId="0" fontId="4" fillId="0" borderId="34" xfId="0" applyFont="1" applyBorder="1" applyAlignment="1"/>
    <xf numFmtId="0" fontId="4" fillId="0" borderId="31" xfId="0" applyFont="1" applyBorder="1" applyAlignment="1"/>
    <xf numFmtId="9" fontId="0" fillId="0" borderId="0" xfId="151" applyFont="1" applyAlignment="1"/>
    <xf numFmtId="9" fontId="7" fillId="2" borderId="27" xfId="151" applyFont="1" applyFill="1" applyBorder="1"/>
    <xf numFmtId="9" fontId="7" fillId="0" borderId="28" xfId="151" applyFont="1" applyBorder="1" applyAlignment="1"/>
    <xf numFmtId="9" fontId="4" fillId="0" borderId="3" xfId="151" applyFont="1" applyBorder="1" applyAlignment="1"/>
    <xf numFmtId="9" fontId="4" fillId="0" borderId="28" xfId="151" applyFont="1" applyBorder="1" applyAlignment="1"/>
    <xf numFmtId="0" fontId="4" fillId="0" borderId="0" xfId="0" applyFont="1" applyBorder="1" applyAlignment="1">
      <alignment horizontal="center"/>
    </xf>
    <xf numFmtId="0" fontId="8" fillId="0" borderId="4" xfId="0" applyFont="1" applyBorder="1" applyAlignment="1">
      <alignment horizontal="center"/>
    </xf>
    <xf numFmtId="169" fontId="4" fillId="5" borderId="13" xfId="0" applyNumberFormat="1" applyFont="1" applyFill="1" applyBorder="1" applyAlignment="1"/>
    <xf numFmtId="169" fontId="4" fillId="4" borderId="13" xfId="0" applyNumberFormat="1" applyFont="1" applyFill="1" applyBorder="1" applyAlignment="1"/>
    <xf numFmtId="2" fontId="7" fillId="4" borderId="13" xfId="0" applyNumberFormat="1" applyFont="1" applyFill="1" applyBorder="1" applyAlignment="1"/>
    <xf numFmtId="2" fontId="7" fillId="5" borderId="13" xfId="0" applyNumberFormat="1" applyFont="1" applyFill="1" applyBorder="1" applyAlignment="1"/>
    <xf numFmtId="0" fontId="4" fillId="5" borderId="0" xfId="0" applyFont="1" applyFill="1" applyBorder="1" applyAlignment="1"/>
    <xf numFmtId="0" fontId="4" fillId="4" borderId="0" xfId="0" applyFont="1" applyFill="1" applyBorder="1" applyAlignment="1"/>
    <xf numFmtId="0" fontId="4" fillId="6" borderId="0" xfId="0" applyFont="1" applyFill="1" applyBorder="1" applyAlignment="1"/>
    <xf numFmtId="169" fontId="4" fillId="6" borderId="13" xfId="0" applyNumberFormat="1" applyFont="1" applyFill="1" applyBorder="1" applyAlignment="1"/>
    <xf numFmtId="2" fontId="12" fillId="6" borderId="13" xfId="0" applyNumberFormat="1" applyFont="1" applyFill="1" applyBorder="1" applyAlignment="1"/>
    <xf numFmtId="2" fontId="7" fillId="6" borderId="13" xfId="0" applyNumberFormat="1" applyFont="1" applyFill="1" applyBorder="1" applyAlignment="1"/>
    <xf numFmtId="2" fontId="12" fillId="5" borderId="13" xfId="0" applyNumberFormat="1" applyFont="1" applyFill="1" applyBorder="1" applyAlignment="1"/>
    <xf numFmtId="0" fontId="4" fillId="4" borderId="0" xfId="0" applyFont="1" applyFill="1" applyBorder="1" applyAlignment="1">
      <alignment horizontal="center" wrapText="1"/>
    </xf>
    <xf numFmtId="0" fontId="4" fillId="6" borderId="0" xfId="0" applyFont="1" applyFill="1" applyBorder="1" applyAlignment="1">
      <alignment horizontal="center" wrapText="1"/>
    </xf>
    <xf numFmtId="0" fontId="4" fillId="5" borderId="0" xfId="0" applyFont="1" applyFill="1" applyBorder="1" applyAlignment="1">
      <alignment horizontal="center" wrapText="1"/>
    </xf>
    <xf numFmtId="2" fontId="24" fillId="5" borderId="13" xfId="0" applyNumberFormat="1" applyFont="1" applyFill="1" applyBorder="1" applyAlignment="1"/>
  </cellXfs>
  <cellStyles count="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Normal" xfId="0" builtinId="0"/>
    <cellStyle name="Percent" xfId="151" builtinId="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Y45"/>
  <sheetViews>
    <sheetView topLeftCell="BJ1" zoomScale="125" zoomScaleNormal="125" zoomScalePageLayoutView="125" workbookViewId="0">
      <pane ySplit="1" topLeftCell="A2" activePane="bottomLeft" state="frozen"/>
      <selection pane="bottomLeft" activeCell="BL1" sqref="BL1:BO1048576"/>
    </sheetView>
  </sheetViews>
  <sheetFormatPr baseColWidth="10" defaultColWidth="14.5" defaultRowHeight="15.75" customHeight="1" x14ac:dyDescent="0"/>
  <cols>
    <col min="1" max="1" width="21.5" customWidth="1"/>
    <col min="2" max="2" width="6.5" customWidth="1"/>
    <col min="3" max="3" width="7.6640625" customWidth="1"/>
    <col min="4" max="4" width="4.1640625" customWidth="1"/>
    <col min="5" max="5" width="3.6640625" customWidth="1"/>
    <col min="6" max="6" width="2.83203125" customWidth="1"/>
    <col min="7" max="7" width="3.33203125" customWidth="1"/>
    <col min="8" max="8" width="2.33203125" customWidth="1"/>
    <col min="9" max="9" width="3.33203125" customWidth="1"/>
    <col min="10" max="10" width="2.6640625" customWidth="1"/>
    <col min="11" max="11" width="3.33203125" customWidth="1"/>
    <col min="12" max="12" width="3" customWidth="1"/>
    <col min="13" max="14" width="3.83203125" customWidth="1"/>
    <col min="15" max="15" width="3.5" customWidth="1"/>
    <col min="16" max="18" width="3.1640625" bestFit="1" customWidth="1"/>
    <col min="19" max="19" width="2.83203125" customWidth="1"/>
    <col min="20" max="20" width="3.1640625" bestFit="1" customWidth="1"/>
    <col min="21" max="21" width="3.1640625" customWidth="1"/>
    <col min="22" max="22" width="2.83203125" customWidth="1"/>
    <col min="23" max="63" width="3.1640625" bestFit="1" customWidth="1"/>
    <col min="64" max="77" width="21.5" customWidth="1"/>
  </cols>
  <sheetData>
    <row r="1" spans="1:77" s="5" customFormat="1" ht="15.75" customHeight="1">
      <c r="A1" s="5" t="s">
        <v>0</v>
      </c>
      <c r="B1" s="5" t="s">
        <v>1</v>
      </c>
      <c r="C1" s="5" t="s">
        <v>2</v>
      </c>
      <c r="D1" s="5">
        <v>1</v>
      </c>
      <c r="E1" s="5">
        <v>2</v>
      </c>
      <c r="F1" s="5">
        <v>3</v>
      </c>
      <c r="G1" s="5">
        <v>4</v>
      </c>
      <c r="H1" s="5">
        <v>5</v>
      </c>
      <c r="I1" s="5">
        <v>6</v>
      </c>
      <c r="J1" s="5">
        <v>7</v>
      </c>
      <c r="K1" s="5">
        <v>8</v>
      </c>
      <c r="L1" s="5">
        <v>9</v>
      </c>
      <c r="M1" s="5">
        <v>10</v>
      </c>
      <c r="N1" s="5">
        <v>11</v>
      </c>
      <c r="O1" s="5">
        <v>12</v>
      </c>
      <c r="P1" s="5">
        <v>13</v>
      </c>
      <c r="Q1" s="5">
        <v>14</v>
      </c>
      <c r="R1" s="5">
        <v>15</v>
      </c>
      <c r="S1" s="5">
        <v>16</v>
      </c>
      <c r="T1" s="5">
        <v>17</v>
      </c>
      <c r="U1" s="5">
        <v>18</v>
      </c>
      <c r="V1" s="5">
        <v>19</v>
      </c>
      <c r="W1" s="5">
        <v>20</v>
      </c>
      <c r="X1" s="5">
        <v>21</v>
      </c>
      <c r="Y1" s="5">
        <v>22</v>
      </c>
      <c r="Z1" s="5">
        <v>23</v>
      </c>
      <c r="AA1" s="5">
        <v>24</v>
      </c>
      <c r="AB1" s="5">
        <v>25</v>
      </c>
      <c r="AC1" s="5">
        <v>26</v>
      </c>
      <c r="AD1" s="5">
        <v>27</v>
      </c>
      <c r="AE1" s="5">
        <v>28</v>
      </c>
      <c r="AF1" s="5">
        <v>29</v>
      </c>
      <c r="AG1" s="5">
        <v>30</v>
      </c>
      <c r="AH1" s="5">
        <v>31</v>
      </c>
      <c r="AI1" s="5">
        <v>32</v>
      </c>
      <c r="AJ1" s="5">
        <v>33</v>
      </c>
      <c r="AK1" s="5">
        <v>34</v>
      </c>
      <c r="AL1" s="5">
        <v>35</v>
      </c>
      <c r="AM1" s="5">
        <v>36</v>
      </c>
      <c r="AN1" s="5">
        <v>37</v>
      </c>
      <c r="AO1" s="5">
        <v>38</v>
      </c>
      <c r="AP1" s="5">
        <v>39</v>
      </c>
      <c r="AQ1" s="5">
        <v>40</v>
      </c>
      <c r="AR1" s="5">
        <v>41</v>
      </c>
      <c r="AS1" s="5">
        <v>42</v>
      </c>
      <c r="AT1" s="5">
        <v>43</v>
      </c>
      <c r="AU1" s="5">
        <v>44</v>
      </c>
      <c r="AV1" s="5">
        <v>45</v>
      </c>
      <c r="AW1" s="5">
        <v>46</v>
      </c>
      <c r="AX1" s="5">
        <v>47</v>
      </c>
      <c r="AY1" s="5">
        <v>48</v>
      </c>
      <c r="AZ1" s="5">
        <v>49</v>
      </c>
      <c r="BA1" s="5">
        <v>50</v>
      </c>
      <c r="BB1" s="5">
        <v>51</v>
      </c>
      <c r="BC1" s="5">
        <v>52</v>
      </c>
      <c r="BD1" s="5">
        <v>53</v>
      </c>
      <c r="BE1" s="5">
        <v>54</v>
      </c>
      <c r="BF1" s="5">
        <v>55</v>
      </c>
      <c r="BG1" s="5">
        <v>56</v>
      </c>
      <c r="BH1" s="5">
        <v>57</v>
      </c>
      <c r="BI1" s="5">
        <v>58</v>
      </c>
      <c r="BJ1" s="5">
        <v>59</v>
      </c>
      <c r="BK1" s="5">
        <v>60</v>
      </c>
      <c r="BL1" s="5" t="s">
        <v>3</v>
      </c>
      <c r="BM1" s="5" t="s">
        <v>4</v>
      </c>
      <c r="BN1" s="5" t="s">
        <v>5</v>
      </c>
      <c r="BO1" s="5" t="s">
        <v>6</v>
      </c>
      <c r="BP1" s="5" t="s">
        <v>7</v>
      </c>
      <c r="BQ1" s="5" t="s">
        <v>8</v>
      </c>
      <c r="BR1" s="5" t="s">
        <v>9</v>
      </c>
      <c r="BS1" s="5" t="s">
        <v>10</v>
      </c>
      <c r="BT1" s="5" t="s">
        <v>11</v>
      </c>
      <c r="BU1" s="5" t="s">
        <v>12</v>
      </c>
      <c r="BV1" s="5" t="s">
        <v>13</v>
      </c>
      <c r="BW1" s="5" t="s">
        <v>14</v>
      </c>
      <c r="BX1" s="5" t="s">
        <v>15</v>
      </c>
      <c r="BY1" s="4" t="s">
        <v>16</v>
      </c>
    </row>
    <row r="2" spans="1:77" ht="15.75" customHeight="1">
      <c r="A2" s="2">
        <v>42469.934079733794</v>
      </c>
      <c r="B2" s="1" t="s">
        <v>17</v>
      </c>
      <c r="C2" s="1">
        <v>27</v>
      </c>
      <c r="D2" s="1">
        <v>5</v>
      </c>
      <c r="E2" s="1">
        <v>4</v>
      </c>
      <c r="F2" s="1">
        <v>3</v>
      </c>
      <c r="G2" s="1">
        <v>5</v>
      </c>
      <c r="H2" s="1">
        <v>5</v>
      </c>
      <c r="I2" s="1">
        <v>4</v>
      </c>
      <c r="J2" s="1">
        <v>2</v>
      </c>
      <c r="K2" s="1">
        <v>4</v>
      </c>
      <c r="L2" s="1">
        <v>1</v>
      </c>
      <c r="M2" s="1">
        <v>1</v>
      </c>
      <c r="N2" s="1">
        <v>4</v>
      </c>
      <c r="O2" s="1">
        <v>4</v>
      </c>
      <c r="P2" s="1">
        <v>2</v>
      </c>
      <c r="Q2" s="1">
        <v>1</v>
      </c>
      <c r="R2" s="1">
        <v>2</v>
      </c>
      <c r="S2" s="1">
        <v>2</v>
      </c>
      <c r="T2" s="1">
        <v>2</v>
      </c>
      <c r="U2" s="1">
        <v>2</v>
      </c>
      <c r="V2" s="1">
        <v>2</v>
      </c>
      <c r="W2" s="1">
        <v>1</v>
      </c>
      <c r="X2" s="1">
        <v>1</v>
      </c>
      <c r="Y2" s="1">
        <v>3</v>
      </c>
      <c r="Z2" s="1">
        <v>1</v>
      </c>
      <c r="AA2" s="1">
        <v>3</v>
      </c>
      <c r="AB2" s="1">
        <v>1</v>
      </c>
      <c r="AC2" s="1">
        <v>4</v>
      </c>
      <c r="AD2" s="1">
        <v>3</v>
      </c>
      <c r="AE2" s="1">
        <v>4</v>
      </c>
      <c r="AF2" s="1">
        <v>2</v>
      </c>
      <c r="AG2" s="1">
        <v>1</v>
      </c>
      <c r="AH2" s="1">
        <v>5</v>
      </c>
      <c r="AI2" s="1">
        <v>2</v>
      </c>
      <c r="AJ2" s="1">
        <v>4</v>
      </c>
      <c r="AK2" s="1">
        <v>1</v>
      </c>
      <c r="AL2" s="1">
        <v>3</v>
      </c>
      <c r="AM2" s="1">
        <v>4</v>
      </c>
      <c r="AN2" s="1">
        <v>2</v>
      </c>
      <c r="AO2" s="1">
        <v>3</v>
      </c>
      <c r="AP2" s="1">
        <v>2</v>
      </c>
      <c r="AQ2" s="1">
        <v>1</v>
      </c>
      <c r="AR2" s="1">
        <v>4</v>
      </c>
      <c r="AS2" s="1">
        <v>4</v>
      </c>
      <c r="AT2" s="1">
        <v>3</v>
      </c>
      <c r="AU2" s="1">
        <v>1</v>
      </c>
      <c r="AV2" s="1">
        <v>5</v>
      </c>
      <c r="AW2" s="1">
        <v>3</v>
      </c>
      <c r="AX2" s="1">
        <v>2</v>
      </c>
      <c r="AY2" s="1">
        <v>3</v>
      </c>
      <c r="AZ2" s="1">
        <v>5</v>
      </c>
      <c r="BA2" s="1">
        <v>2</v>
      </c>
      <c r="BB2" s="1">
        <v>4</v>
      </c>
      <c r="BC2" s="1">
        <v>1</v>
      </c>
      <c r="BD2" s="1">
        <v>4</v>
      </c>
      <c r="BE2" s="1">
        <v>4</v>
      </c>
      <c r="BF2" s="1">
        <v>2</v>
      </c>
      <c r="BG2" s="1">
        <v>1</v>
      </c>
      <c r="BH2" s="1">
        <v>4</v>
      </c>
      <c r="BI2" s="1">
        <v>2</v>
      </c>
      <c r="BJ2" s="1">
        <v>5</v>
      </c>
      <c r="BK2" s="1">
        <v>4</v>
      </c>
      <c r="BL2" s="1" t="s">
        <v>18</v>
      </c>
      <c r="BM2" s="1" t="s">
        <v>19</v>
      </c>
      <c r="BN2" s="1" t="s">
        <v>20</v>
      </c>
      <c r="BO2" s="1" t="s">
        <v>21</v>
      </c>
      <c r="BP2" s="1" t="s">
        <v>22</v>
      </c>
      <c r="BQ2" s="1" t="s">
        <v>23</v>
      </c>
      <c r="BR2" s="1" t="s">
        <v>24</v>
      </c>
      <c r="BS2" s="1" t="s">
        <v>25</v>
      </c>
      <c r="BT2" s="1" t="s">
        <v>26</v>
      </c>
      <c r="BU2" s="1" t="s">
        <v>27</v>
      </c>
      <c r="BV2" s="1" t="s">
        <v>28</v>
      </c>
      <c r="BW2" s="1" t="s">
        <v>29</v>
      </c>
      <c r="BX2" s="1" t="s">
        <v>30</v>
      </c>
      <c r="BY2" s="3"/>
    </row>
    <row r="3" spans="1:77" ht="15.75" customHeight="1">
      <c r="A3" s="2">
        <v>42470.871565821755</v>
      </c>
      <c r="B3" s="1" t="s">
        <v>17</v>
      </c>
      <c r="C3" s="1">
        <v>40</v>
      </c>
      <c r="D3" s="1">
        <v>2</v>
      </c>
      <c r="E3" s="1">
        <v>3</v>
      </c>
      <c r="F3" s="1">
        <v>5</v>
      </c>
      <c r="G3" s="1">
        <v>4</v>
      </c>
      <c r="H3" s="1">
        <v>4</v>
      </c>
      <c r="I3" s="1">
        <v>3</v>
      </c>
      <c r="J3" s="1">
        <v>3</v>
      </c>
      <c r="K3" s="1">
        <v>4</v>
      </c>
      <c r="L3" s="1">
        <v>2</v>
      </c>
      <c r="M3" s="1">
        <v>1</v>
      </c>
      <c r="N3" s="1">
        <v>3</v>
      </c>
      <c r="O3" s="1">
        <v>1</v>
      </c>
      <c r="P3" s="1">
        <v>3</v>
      </c>
      <c r="Q3" s="1">
        <v>2</v>
      </c>
      <c r="R3" s="1">
        <v>4</v>
      </c>
      <c r="S3" s="1">
        <v>5</v>
      </c>
      <c r="T3" s="1">
        <v>2</v>
      </c>
      <c r="U3" s="1">
        <v>2</v>
      </c>
      <c r="V3" s="1">
        <v>1</v>
      </c>
      <c r="W3" s="1">
        <v>3</v>
      </c>
      <c r="X3" s="1">
        <v>2</v>
      </c>
      <c r="Y3" s="1">
        <v>4</v>
      </c>
      <c r="Z3" s="1">
        <v>2</v>
      </c>
      <c r="AA3" s="1">
        <v>3</v>
      </c>
      <c r="AB3" s="1">
        <v>3</v>
      </c>
      <c r="AC3" s="1">
        <v>4</v>
      </c>
      <c r="AD3" s="1">
        <v>4</v>
      </c>
      <c r="AE3" s="1">
        <v>2</v>
      </c>
      <c r="AF3" s="1">
        <v>4</v>
      </c>
      <c r="AG3" s="1">
        <v>2</v>
      </c>
      <c r="AH3" s="1">
        <v>4</v>
      </c>
      <c r="AI3" s="1">
        <v>2</v>
      </c>
      <c r="AJ3" s="1">
        <v>3</v>
      </c>
      <c r="AK3" s="1">
        <v>3</v>
      </c>
      <c r="AL3" s="1">
        <v>4</v>
      </c>
      <c r="AM3" s="1">
        <v>4</v>
      </c>
      <c r="AN3" s="1">
        <v>5</v>
      </c>
      <c r="AO3" s="1">
        <v>3</v>
      </c>
      <c r="AP3" s="1">
        <v>3</v>
      </c>
      <c r="AQ3" s="1">
        <v>3</v>
      </c>
      <c r="AR3" s="1">
        <v>4</v>
      </c>
      <c r="AS3" s="1">
        <v>3</v>
      </c>
      <c r="AT3" s="1">
        <v>4</v>
      </c>
      <c r="AU3" s="1">
        <v>2</v>
      </c>
      <c r="AV3" s="1">
        <v>4</v>
      </c>
      <c r="AW3" s="1">
        <v>2</v>
      </c>
      <c r="AX3" s="1">
        <v>4</v>
      </c>
      <c r="AY3" s="1">
        <v>3</v>
      </c>
      <c r="AZ3" s="1">
        <v>3</v>
      </c>
      <c r="BA3" s="1">
        <v>3</v>
      </c>
      <c r="BB3" s="1">
        <v>3</v>
      </c>
      <c r="BC3" s="1">
        <v>1</v>
      </c>
      <c r="BD3" s="1">
        <v>3</v>
      </c>
      <c r="BE3" s="1">
        <v>2</v>
      </c>
      <c r="BF3" s="1">
        <v>1</v>
      </c>
      <c r="BG3" s="1">
        <v>2</v>
      </c>
      <c r="BH3" s="1">
        <v>4</v>
      </c>
      <c r="BI3" s="1">
        <v>4</v>
      </c>
      <c r="BJ3" s="1">
        <v>3</v>
      </c>
      <c r="BK3" s="1">
        <v>1</v>
      </c>
      <c r="BL3" s="1" t="s">
        <v>31</v>
      </c>
      <c r="BM3" s="1" t="s">
        <v>19</v>
      </c>
      <c r="BN3" s="1" t="s">
        <v>32</v>
      </c>
      <c r="BO3" s="1" t="s">
        <v>21</v>
      </c>
      <c r="BP3" s="1" t="s">
        <v>33</v>
      </c>
      <c r="BQ3" s="1" t="s">
        <v>34</v>
      </c>
      <c r="BR3" s="1" t="s">
        <v>35</v>
      </c>
      <c r="BS3" s="1" t="s">
        <v>26</v>
      </c>
      <c r="BT3" s="1" t="s">
        <v>27</v>
      </c>
      <c r="BU3" s="1" t="s">
        <v>25</v>
      </c>
      <c r="BV3" s="1" t="s">
        <v>28</v>
      </c>
      <c r="BW3" s="1" t="s">
        <v>36</v>
      </c>
    </row>
    <row r="4" spans="1:77" ht="15.75" customHeight="1">
      <c r="A4" s="2">
        <v>42470.89405412037</v>
      </c>
      <c r="B4" s="1" t="s">
        <v>37</v>
      </c>
      <c r="D4" s="1">
        <v>2</v>
      </c>
      <c r="E4" s="1">
        <v>4</v>
      </c>
      <c r="F4" s="1">
        <v>2</v>
      </c>
      <c r="G4" s="1">
        <v>3</v>
      </c>
      <c r="H4" s="1">
        <v>2</v>
      </c>
      <c r="I4" s="1">
        <v>4</v>
      </c>
      <c r="J4" s="1">
        <v>4</v>
      </c>
      <c r="K4" s="1">
        <v>5</v>
      </c>
      <c r="L4" s="1">
        <v>5</v>
      </c>
      <c r="M4" s="1">
        <v>3</v>
      </c>
      <c r="N4" s="1">
        <v>5</v>
      </c>
      <c r="O4" s="1">
        <v>2</v>
      </c>
      <c r="P4" s="1">
        <v>4</v>
      </c>
      <c r="Q4" s="1">
        <v>2</v>
      </c>
      <c r="R4" s="1">
        <v>4</v>
      </c>
      <c r="S4" s="1">
        <v>4</v>
      </c>
      <c r="T4" s="1">
        <v>4</v>
      </c>
      <c r="U4" s="1">
        <v>2</v>
      </c>
      <c r="V4" s="1">
        <v>2</v>
      </c>
      <c r="W4" s="1">
        <v>3</v>
      </c>
      <c r="X4" s="1">
        <v>4</v>
      </c>
      <c r="Y4" s="1">
        <v>3</v>
      </c>
      <c r="Z4" s="1">
        <v>4</v>
      </c>
      <c r="AA4" s="1">
        <v>4</v>
      </c>
      <c r="AB4" s="1">
        <v>4</v>
      </c>
      <c r="AC4" s="1">
        <v>2</v>
      </c>
      <c r="AD4" s="1">
        <v>2</v>
      </c>
      <c r="AE4" s="1">
        <v>3</v>
      </c>
      <c r="AF4" s="1">
        <v>4</v>
      </c>
      <c r="AG4" s="1">
        <v>4</v>
      </c>
      <c r="AH4" s="1">
        <v>2</v>
      </c>
      <c r="AI4" s="1">
        <v>1</v>
      </c>
      <c r="AJ4" s="1">
        <v>1</v>
      </c>
      <c r="AK4" s="1">
        <v>2</v>
      </c>
      <c r="AL4" s="1">
        <v>1</v>
      </c>
      <c r="AM4" s="1">
        <v>4</v>
      </c>
      <c r="AN4" s="1">
        <v>4</v>
      </c>
      <c r="AO4" s="1">
        <v>4</v>
      </c>
      <c r="AP4" s="1">
        <v>4</v>
      </c>
      <c r="AQ4" s="1">
        <v>3</v>
      </c>
      <c r="AR4" s="1">
        <v>2</v>
      </c>
      <c r="AS4" s="1">
        <v>2</v>
      </c>
      <c r="AT4" s="1">
        <v>4</v>
      </c>
      <c r="AU4" s="1">
        <v>3</v>
      </c>
      <c r="AV4" s="1">
        <v>2</v>
      </c>
      <c r="AW4" s="1">
        <v>2</v>
      </c>
      <c r="AX4" s="1">
        <v>4</v>
      </c>
      <c r="AY4" s="1">
        <v>4</v>
      </c>
      <c r="AZ4" s="1">
        <v>2</v>
      </c>
      <c r="BA4" s="1">
        <v>5</v>
      </c>
      <c r="BB4" s="1">
        <v>2</v>
      </c>
      <c r="BC4" s="1">
        <v>3</v>
      </c>
      <c r="BD4" s="1">
        <v>4</v>
      </c>
      <c r="BE4" s="1">
        <v>4</v>
      </c>
      <c r="BF4" s="1">
        <v>2</v>
      </c>
      <c r="BG4" s="1">
        <v>3</v>
      </c>
      <c r="BH4" s="1">
        <v>4</v>
      </c>
      <c r="BI4" s="1">
        <v>2</v>
      </c>
      <c r="BJ4" s="1">
        <v>3</v>
      </c>
      <c r="BK4" s="1">
        <v>2</v>
      </c>
      <c r="BL4" s="1" t="s">
        <v>38</v>
      </c>
      <c r="BM4" s="1" t="s">
        <v>39</v>
      </c>
      <c r="BN4" s="1" t="s">
        <v>40</v>
      </c>
      <c r="BO4" s="1" t="s">
        <v>21</v>
      </c>
      <c r="BP4" s="1" t="s">
        <v>41</v>
      </c>
      <c r="BQ4" s="1" t="s">
        <v>23</v>
      </c>
      <c r="BR4" s="1" t="s">
        <v>42</v>
      </c>
      <c r="BS4" s="1" t="s">
        <v>28</v>
      </c>
      <c r="BT4" s="1" t="s">
        <v>25</v>
      </c>
      <c r="BU4" s="1" t="s">
        <v>27</v>
      </c>
      <c r="BV4" s="1" t="s">
        <v>26</v>
      </c>
      <c r="BW4" s="1" t="s">
        <v>43</v>
      </c>
      <c r="BX4" s="1" t="s">
        <v>44</v>
      </c>
      <c r="BY4" s="3"/>
    </row>
    <row r="5" spans="1:77" ht="15.75" customHeight="1">
      <c r="A5" s="2">
        <v>42471.705107847221</v>
      </c>
      <c r="B5" s="1" t="s">
        <v>37</v>
      </c>
      <c r="C5" s="1">
        <v>23</v>
      </c>
      <c r="D5" s="1">
        <v>2</v>
      </c>
      <c r="E5" s="1">
        <v>3</v>
      </c>
      <c r="F5" s="1">
        <v>2</v>
      </c>
      <c r="G5" s="1">
        <v>4</v>
      </c>
      <c r="H5" s="1">
        <v>4</v>
      </c>
      <c r="I5" s="1">
        <v>2</v>
      </c>
      <c r="J5" s="1">
        <v>5</v>
      </c>
      <c r="K5" s="1">
        <v>5</v>
      </c>
      <c r="L5" s="1">
        <v>2</v>
      </c>
      <c r="M5" s="1">
        <v>3</v>
      </c>
      <c r="N5" s="1">
        <v>4</v>
      </c>
      <c r="O5" s="1">
        <v>2</v>
      </c>
      <c r="P5" s="1">
        <v>5</v>
      </c>
      <c r="Q5" s="1">
        <v>4</v>
      </c>
      <c r="R5" s="1">
        <v>2</v>
      </c>
      <c r="S5" s="1">
        <v>3</v>
      </c>
      <c r="T5" s="1">
        <v>3</v>
      </c>
      <c r="U5" s="1">
        <v>2</v>
      </c>
      <c r="V5" s="1">
        <v>2</v>
      </c>
      <c r="W5" s="1">
        <v>2</v>
      </c>
      <c r="X5" s="1">
        <v>1</v>
      </c>
      <c r="Y5" s="1">
        <v>4</v>
      </c>
      <c r="Z5" s="1">
        <v>2</v>
      </c>
      <c r="AA5" s="1">
        <v>3</v>
      </c>
      <c r="AB5" s="1">
        <v>4</v>
      </c>
      <c r="AC5" s="1">
        <v>2</v>
      </c>
      <c r="AD5" s="1">
        <v>3</v>
      </c>
      <c r="AE5" s="1">
        <v>2</v>
      </c>
      <c r="AF5" s="1">
        <v>5</v>
      </c>
      <c r="AG5" s="1">
        <v>4</v>
      </c>
      <c r="AH5" s="1">
        <v>2</v>
      </c>
      <c r="AI5" s="1">
        <v>1</v>
      </c>
      <c r="AJ5" s="1">
        <v>4</v>
      </c>
      <c r="AK5" s="1">
        <v>3</v>
      </c>
      <c r="AL5" s="1">
        <v>2</v>
      </c>
      <c r="AM5" s="1">
        <v>3</v>
      </c>
      <c r="AN5" s="1">
        <v>4</v>
      </c>
      <c r="AO5" s="1">
        <v>3</v>
      </c>
      <c r="AP5" s="1">
        <v>4</v>
      </c>
      <c r="AQ5" s="1">
        <v>4</v>
      </c>
      <c r="AR5" s="1">
        <v>3</v>
      </c>
      <c r="AS5" s="1">
        <v>3</v>
      </c>
      <c r="AT5" s="1">
        <v>4</v>
      </c>
      <c r="AU5" s="1">
        <v>2</v>
      </c>
      <c r="AV5" s="1">
        <v>4</v>
      </c>
      <c r="AW5" s="1">
        <v>3</v>
      </c>
      <c r="AX5" s="1">
        <v>2</v>
      </c>
      <c r="AY5" s="1">
        <v>3</v>
      </c>
      <c r="AZ5" s="1">
        <v>2</v>
      </c>
      <c r="BA5" s="1">
        <v>2</v>
      </c>
      <c r="BB5" s="1">
        <v>3</v>
      </c>
      <c r="BC5" s="1">
        <v>4</v>
      </c>
      <c r="BD5" s="1">
        <v>4</v>
      </c>
      <c r="BE5" s="1">
        <v>4</v>
      </c>
      <c r="BF5" s="1">
        <v>2</v>
      </c>
      <c r="BG5" s="1">
        <v>3</v>
      </c>
      <c r="BH5" s="1">
        <v>2</v>
      </c>
      <c r="BI5" s="1">
        <v>3</v>
      </c>
      <c r="BJ5" s="1">
        <v>4</v>
      </c>
      <c r="BK5" s="1">
        <v>2</v>
      </c>
      <c r="BL5" s="1" t="s">
        <v>31</v>
      </c>
      <c r="BM5" s="1" t="s">
        <v>45</v>
      </c>
      <c r="BN5" s="1" t="s">
        <v>46</v>
      </c>
      <c r="BO5" s="1" t="s">
        <v>47</v>
      </c>
      <c r="BP5" s="1" t="s">
        <v>48</v>
      </c>
      <c r="BQ5" s="1" t="s">
        <v>23</v>
      </c>
      <c r="BR5" s="1" t="s">
        <v>49</v>
      </c>
      <c r="BS5" s="1" t="s">
        <v>28</v>
      </c>
      <c r="BT5" s="1" t="s">
        <v>26</v>
      </c>
      <c r="BU5" s="1" t="s">
        <v>27</v>
      </c>
      <c r="BV5" s="1" t="s">
        <v>25</v>
      </c>
      <c r="BW5" s="1" t="s">
        <v>50</v>
      </c>
      <c r="BX5" s="1" t="s">
        <v>51</v>
      </c>
      <c r="BY5" s="3"/>
    </row>
    <row r="6" spans="1:77" ht="15.75" customHeight="1">
      <c r="A6" s="2">
        <v>42471.932500347219</v>
      </c>
      <c r="B6" s="1" t="s">
        <v>37</v>
      </c>
      <c r="C6" s="1">
        <v>25</v>
      </c>
      <c r="D6" s="1">
        <v>2</v>
      </c>
      <c r="E6" s="1">
        <v>2</v>
      </c>
      <c r="F6" s="1">
        <v>4</v>
      </c>
      <c r="G6" s="1">
        <v>3</v>
      </c>
      <c r="H6" s="1">
        <v>2</v>
      </c>
      <c r="I6" s="1">
        <v>2</v>
      </c>
      <c r="J6" s="1">
        <v>4</v>
      </c>
      <c r="K6" s="1">
        <v>4</v>
      </c>
      <c r="L6" s="1">
        <v>2</v>
      </c>
      <c r="M6" s="1">
        <v>4</v>
      </c>
      <c r="N6" s="1">
        <v>2</v>
      </c>
      <c r="O6" s="1">
        <v>4</v>
      </c>
      <c r="P6" s="1">
        <v>5</v>
      </c>
      <c r="Q6" s="1">
        <v>4</v>
      </c>
      <c r="R6" s="1">
        <v>2</v>
      </c>
      <c r="S6" s="1">
        <v>2</v>
      </c>
      <c r="T6" s="1">
        <v>2</v>
      </c>
      <c r="U6" s="1">
        <v>4</v>
      </c>
      <c r="V6" s="1">
        <v>2</v>
      </c>
      <c r="W6" s="1">
        <v>4</v>
      </c>
      <c r="X6" s="1">
        <v>2</v>
      </c>
      <c r="Y6" s="1">
        <v>4</v>
      </c>
      <c r="Z6" s="1">
        <v>2</v>
      </c>
      <c r="AA6" s="1">
        <v>2</v>
      </c>
      <c r="AB6" s="1">
        <v>4</v>
      </c>
      <c r="AC6" s="1">
        <v>4</v>
      </c>
      <c r="AD6" s="1">
        <v>4</v>
      </c>
      <c r="AE6" s="1">
        <v>4</v>
      </c>
      <c r="AF6" s="1">
        <v>4</v>
      </c>
      <c r="AG6" s="1">
        <v>4</v>
      </c>
      <c r="AH6" s="1">
        <v>2</v>
      </c>
      <c r="AI6" s="1">
        <v>2</v>
      </c>
      <c r="AJ6" s="1">
        <v>4</v>
      </c>
      <c r="AK6" s="1">
        <v>2</v>
      </c>
      <c r="AL6" s="1">
        <v>4</v>
      </c>
      <c r="AM6" s="1">
        <v>3</v>
      </c>
      <c r="AN6" s="1">
        <v>4</v>
      </c>
      <c r="AO6" s="1">
        <v>4</v>
      </c>
      <c r="AP6" s="1">
        <v>4</v>
      </c>
      <c r="AQ6" s="1">
        <v>2</v>
      </c>
      <c r="AR6" s="1">
        <v>2</v>
      </c>
      <c r="AS6" s="1">
        <v>2</v>
      </c>
      <c r="AT6" s="1">
        <v>4</v>
      </c>
      <c r="AU6" s="1">
        <v>2</v>
      </c>
      <c r="AV6" s="1">
        <v>4</v>
      </c>
      <c r="AW6" s="1">
        <v>2</v>
      </c>
      <c r="AX6" s="1">
        <v>4</v>
      </c>
      <c r="AY6" s="1">
        <v>2</v>
      </c>
      <c r="AZ6" s="1">
        <v>4</v>
      </c>
      <c r="BA6" s="1">
        <v>4</v>
      </c>
      <c r="BB6" s="1">
        <v>4</v>
      </c>
      <c r="BC6" s="1">
        <v>3</v>
      </c>
      <c r="BD6" s="1">
        <v>2</v>
      </c>
      <c r="BE6" s="1">
        <v>2</v>
      </c>
      <c r="BF6" s="1">
        <v>3</v>
      </c>
      <c r="BG6" s="1">
        <v>4</v>
      </c>
      <c r="BH6" s="1">
        <v>2</v>
      </c>
      <c r="BI6" s="1">
        <v>2</v>
      </c>
      <c r="BJ6" s="1">
        <v>2</v>
      </c>
      <c r="BK6" s="1">
        <v>2</v>
      </c>
      <c r="BL6" s="1" t="s">
        <v>52</v>
      </c>
      <c r="BM6" s="1" t="s">
        <v>53</v>
      </c>
      <c r="BN6" s="1" t="s">
        <v>54</v>
      </c>
      <c r="BO6" s="1" t="s">
        <v>21</v>
      </c>
      <c r="BP6" s="1" t="s">
        <v>55</v>
      </c>
      <c r="BQ6" s="1" t="s">
        <v>23</v>
      </c>
      <c r="BS6" s="1" t="s">
        <v>27</v>
      </c>
      <c r="BT6" s="1" t="s">
        <v>25</v>
      </c>
      <c r="BU6" s="1" t="s">
        <v>26</v>
      </c>
      <c r="BV6" s="1" t="s">
        <v>28</v>
      </c>
    </row>
    <row r="7" spans="1:77" ht="15.75" customHeight="1">
      <c r="A7" s="2">
        <v>42472.758557453708</v>
      </c>
      <c r="B7" s="1" t="s">
        <v>17</v>
      </c>
      <c r="C7" s="1">
        <v>22</v>
      </c>
      <c r="D7" s="1">
        <v>1</v>
      </c>
      <c r="E7" s="1">
        <v>5</v>
      </c>
      <c r="F7" s="1">
        <v>1</v>
      </c>
      <c r="G7" s="1">
        <v>3</v>
      </c>
      <c r="H7" s="1">
        <v>5</v>
      </c>
      <c r="I7" s="1">
        <v>5</v>
      </c>
      <c r="J7" s="1">
        <v>5</v>
      </c>
      <c r="K7" s="1">
        <v>5</v>
      </c>
      <c r="L7" s="1">
        <v>5</v>
      </c>
      <c r="M7" s="1">
        <v>4</v>
      </c>
      <c r="N7" s="1">
        <v>5</v>
      </c>
      <c r="O7" s="1">
        <v>1</v>
      </c>
      <c r="P7" s="1">
        <v>5</v>
      </c>
      <c r="Q7" s="1">
        <v>1</v>
      </c>
      <c r="R7" s="1">
        <v>4</v>
      </c>
      <c r="S7" s="1">
        <v>1</v>
      </c>
      <c r="T7" s="1">
        <v>4</v>
      </c>
      <c r="U7" s="1">
        <v>3</v>
      </c>
      <c r="V7" s="1">
        <v>1</v>
      </c>
      <c r="W7" s="1">
        <v>4</v>
      </c>
      <c r="X7" s="1">
        <v>1</v>
      </c>
      <c r="Y7" s="1">
        <v>1</v>
      </c>
      <c r="Z7" s="1">
        <v>5</v>
      </c>
      <c r="AA7" s="1">
        <v>1</v>
      </c>
      <c r="AB7" s="1">
        <v>2</v>
      </c>
      <c r="AC7" s="1">
        <v>4</v>
      </c>
      <c r="AD7" s="1">
        <v>1</v>
      </c>
      <c r="AE7" s="1">
        <v>5</v>
      </c>
      <c r="AF7" s="1">
        <v>3</v>
      </c>
      <c r="AG7" s="1">
        <v>2</v>
      </c>
      <c r="AH7" s="1">
        <v>1</v>
      </c>
      <c r="AI7" s="1">
        <v>1</v>
      </c>
      <c r="AJ7" s="1">
        <v>1</v>
      </c>
      <c r="AK7" s="1">
        <v>1</v>
      </c>
      <c r="AL7" s="1">
        <v>1</v>
      </c>
      <c r="AM7" s="1">
        <v>5</v>
      </c>
      <c r="AN7" s="1">
        <v>4</v>
      </c>
      <c r="AO7" s="1">
        <v>5</v>
      </c>
      <c r="AP7" s="1">
        <v>3</v>
      </c>
      <c r="AQ7" s="1">
        <v>2</v>
      </c>
      <c r="AR7" s="1">
        <v>4</v>
      </c>
      <c r="AS7" s="1">
        <v>1</v>
      </c>
      <c r="AT7" s="1">
        <v>5</v>
      </c>
      <c r="AU7" s="1">
        <v>3</v>
      </c>
      <c r="AV7" s="1">
        <v>1</v>
      </c>
      <c r="AW7" s="1">
        <v>4</v>
      </c>
      <c r="AX7" s="1">
        <v>3</v>
      </c>
      <c r="AY7" s="1">
        <v>1</v>
      </c>
      <c r="AZ7" s="1">
        <v>1</v>
      </c>
      <c r="BA7" s="1">
        <v>4</v>
      </c>
      <c r="BB7" s="1">
        <v>1</v>
      </c>
      <c r="BC7" s="1">
        <v>5</v>
      </c>
      <c r="BD7" s="1">
        <v>1</v>
      </c>
      <c r="BE7" s="1">
        <v>5</v>
      </c>
      <c r="BF7" s="1">
        <v>2</v>
      </c>
      <c r="BG7" s="1">
        <v>1</v>
      </c>
      <c r="BH7" s="1">
        <v>4</v>
      </c>
      <c r="BI7" s="1">
        <v>5</v>
      </c>
      <c r="BJ7" s="1">
        <v>1</v>
      </c>
      <c r="BK7" s="1">
        <v>1</v>
      </c>
      <c r="BL7" s="1" t="s">
        <v>31</v>
      </c>
      <c r="BM7" s="1" t="s">
        <v>56</v>
      </c>
      <c r="BN7" s="1" t="s">
        <v>57</v>
      </c>
      <c r="BO7" s="1" t="s">
        <v>47</v>
      </c>
      <c r="BP7" s="1" t="s">
        <v>58</v>
      </c>
      <c r="BQ7" s="1" t="s">
        <v>59</v>
      </c>
      <c r="BS7" s="1" t="s">
        <v>28</v>
      </c>
      <c r="BT7" s="1" t="s">
        <v>27</v>
      </c>
      <c r="BU7" s="1" t="s">
        <v>26</v>
      </c>
      <c r="BV7" s="1" t="s">
        <v>25</v>
      </c>
      <c r="BW7" s="1" t="s">
        <v>60</v>
      </c>
      <c r="BX7" s="1" t="s">
        <v>61</v>
      </c>
      <c r="BY7" s="3"/>
    </row>
    <row r="8" spans="1:77" ht="15.75" customHeight="1">
      <c r="A8" s="2">
        <v>42472.793173090278</v>
      </c>
      <c r="B8" s="1" t="s">
        <v>37</v>
      </c>
      <c r="C8" s="1">
        <v>24</v>
      </c>
      <c r="D8" s="1">
        <v>1</v>
      </c>
      <c r="E8" s="1">
        <v>5</v>
      </c>
      <c r="F8" s="1">
        <v>3</v>
      </c>
      <c r="G8" s="1">
        <v>4</v>
      </c>
      <c r="H8" s="1">
        <v>2</v>
      </c>
      <c r="I8" s="1">
        <v>2</v>
      </c>
      <c r="J8" s="1">
        <v>5</v>
      </c>
      <c r="K8" s="1">
        <v>5</v>
      </c>
      <c r="L8" s="1">
        <v>5</v>
      </c>
      <c r="M8" s="1">
        <v>1</v>
      </c>
      <c r="N8" s="1">
        <v>5</v>
      </c>
      <c r="O8" s="1">
        <v>3</v>
      </c>
      <c r="P8" s="1">
        <v>5</v>
      </c>
      <c r="Q8" s="1">
        <v>1</v>
      </c>
      <c r="R8" s="1">
        <v>4</v>
      </c>
      <c r="S8" s="1">
        <v>4</v>
      </c>
      <c r="T8" s="1">
        <v>3</v>
      </c>
      <c r="U8" s="1">
        <v>3</v>
      </c>
      <c r="V8" s="1">
        <v>1</v>
      </c>
      <c r="W8" s="1">
        <v>3</v>
      </c>
      <c r="X8" s="1">
        <v>1</v>
      </c>
      <c r="Y8" s="1">
        <v>4</v>
      </c>
      <c r="Z8" s="1">
        <v>3</v>
      </c>
      <c r="AA8" s="1">
        <v>1</v>
      </c>
      <c r="AB8" s="1">
        <v>3</v>
      </c>
      <c r="AC8" s="1">
        <v>2</v>
      </c>
      <c r="AD8" s="1">
        <v>3</v>
      </c>
      <c r="AE8" s="1">
        <v>2</v>
      </c>
      <c r="AF8" s="1">
        <v>3</v>
      </c>
      <c r="AG8" s="1">
        <v>2</v>
      </c>
      <c r="AH8" s="1">
        <v>1</v>
      </c>
      <c r="AI8" s="1">
        <v>2</v>
      </c>
      <c r="AJ8" s="1">
        <v>3</v>
      </c>
      <c r="AK8" s="1">
        <v>3</v>
      </c>
      <c r="AL8" s="1">
        <v>2</v>
      </c>
      <c r="AM8" s="1">
        <v>4</v>
      </c>
      <c r="AN8" s="1">
        <v>4</v>
      </c>
      <c r="AO8" s="1">
        <v>5</v>
      </c>
      <c r="AP8" s="1">
        <v>2</v>
      </c>
      <c r="AQ8" s="1">
        <v>3</v>
      </c>
      <c r="AR8" s="1">
        <v>3</v>
      </c>
      <c r="AS8" s="1">
        <v>3</v>
      </c>
      <c r="AT8" s="1">
        <v>5</v>
      </c>
      <c r="AU8" s="1">
        <v>1</v>
      </c>
      <c r="AV8" s="1">
        <v>3</v>
      </c>
      <c r="AW8" s="1">
        <v>2</v>
      </c>
      <c r="AX8" s="1">
        <v>4</v>
      </c>
      <c r="AY8" s="1">
        <v>3</v>
      </c>
      <c r="AZ8" s="1">
        <v>1</v>
      </c>
      <c r="BA8" s="1">
        <v>5</v>
      </c>
      <c r="BB8" s="1">
        <v>2</v>
      </c>
      <c r="BC8" s="1">
        <v>4</v>
      </c>
      <c r="BD8" s="1">
        <v>3</v>
      </c>
      <c r="BE8" s="1">
        <v>3</v>
      </c>
      <c r="BF8" s="1">
        <v>1</v>
      </c>
      <c r="BG8" s="1">
        <v>3</v>
      </c>
      <c r="BH8" s="1">
        <v>2</v>
      </c>
      <c r="BI8" s="1">
        <v>4</v>
      </c>
      <c r="BJ8" s="1">
        <v>1</v>
      </c>
      <c r="BK8" s="1">
        <v>1</v>
      </c>
      <c r="BL8" s="1" t="s">
        <v>62</v>
      </c>
      <c r="BM8" s="1" t="s">
        <v>39</v>
      </c>
      <c r="BN8" s="1" t="s">
        <v>63</v>
      </c>
      <c r="BO8" s="1" t="s">
        <v>47</v>
      </c>
      <c r="BP8" s="1" t="s">
        <v>48</v>
      </c>
      <c r="BQ8" s="1" t="s">
        <v>64</v>
      </c>
      <c r="BR8" s="1" t="s">
        <v>65</v>
      </c>
      <c r="BS8" s="1" t="s">
        <v>26</v>
      </c>
      <c r="BT8" s="1" t="s">
        <v>28</v>
      </c>
      <c r="BU8" s="1" t="s">
        <v>25</v>
      </c>
      <c r="BV8" s="1" t="s">
        <v>27</v>
      </c>
      <c r="BW8" s="1" t="s">
        <v>66</v>
      </c>
    </row>
    <row r="9" spans="1:77" ht="15.75" customHeight="1">
      <c r="A9" s="2">
        <v>42474.549392835645</v>
      </c>
      <c r="B9" s="1" t="s">
        <v>17</v>
      </c>
      <c r="C9" s="1">
        <v>32</v>
      </c>
      <c r="D9" s="1">
        <v>1</v>
      </c>
      <c r="E9" s="1">
        <v>4</v>
      </c>
      <c r="F9" s="1">
        <v>5</v>
      </c>
      <c r="G9" s="1">
        <v>3</v>
      </c>
      <c r="H9" s="1">
        <v>2</v>
      </c>
      <c r="I9" s="1">
        <v>4</v>
      </c>
      <c r="J9" s="1">
        <v>5</v>
      </c>
      <c r="K9" s="1">
        <v>5</v>
      </c>
      <c r="L9" s="1">
        <v>1</v>
      </c>
      <c r="M9" s="1">
        <v>1</v>
      </c>
      <c r="N9" s="1">
        <v>5</v>
      </c>
      <c r="O9" s="1">
        <v>1</v>
      </c>
      <c r="P9" s="1">
        <v>4</v>
      </c>
      <c r="Q9" s="1">
        <v>1</v>
      </c>
      <c r="R9" s="1">
        <v>1</v>
      </c>
      <c r="S9" s="1">
        <v>2</v>
      </c>
      <c r="T9" s="1">
        <v>1</v>
      </c>
      <c r="U9" s="1">
        <v>5</v>
      </c>
      <c r="V9" s="1">
        <v>1</v>
      </c>
      <c r="W9" s="1">
        <v>3</v>
      </c>
      <c r="X9" s="1">
        <v>1</v>
      </c>
      <c r="Y9" s="1">
        <v>2</v>
      </c>
      <c r="Z9" s="1">
        <v>3</v>
      </c>
      <c r="AA9" s="1">
        <v>1</v>
      </c>
      <c r="AB9" s="1">
        <v>4</v>
      </c>
      <c r="AC9" s="1">
        <v>3</v>
      </c>
      <c r="AD9" s="1">
        <v>5</v>
      </c>
      <c r="AE9" s="1">
        <v>3</v>
      </c>
      <c r="AF9" s="1">
        <v>3</v>
      </c>
      <c r="AG9" s="1">
        <v>3</v>
      </c>
      <c r="AH9" s="1">
        <v>1</v>
      </c>
      <c r="AI9" s="1">
        <v>2</v>
      </c>
      <c r="AJ9" s="1">
        <v>2</v>
      </c>
      <c r="AK9" s="1">
        <v>4</v>
      </c>
      <c r="AL9" s="1">
        <v>1</v>
      </c>
      <c r="AM9" s="1">
        <v>5</v>
      </c>
      <c r="AN9" s="1">
        <v>5</v>
      </c>
      <c r="AO9" s="1">
        <v>4</v>
      </c>
      <c r="AP9" s="1">
        <v>4</v>
      </c>
      <c r="AQ9" s="1">
        <v>4</v>
      </c>
      <c r="AR9" s="1">
        <v>4</v>
      </c>
      <c r="AS9" s="1">
        <v>4</v>
      </c>
      <c r="AT9" s="1">
        <v>4</v>
      </c>
      <c r="AU9" s="1">
        <v>2</v>
      </c>
      <c r="AV9" s="1">
        <v>5</v>
      </c>
      <c r="AW9" s="1">
        <v>2</v>
      </c>
      <c r="AX9" s="1">
        <v>3</v>
      </c>
      <c r="AY9" s="1">
        <v>1</v>
      </c>
      <c r="AZ9" s="1">
        <v>4</v>
      </c>
      <c r="BA9" s="1">
        <v>1</v>
      </c>
      <c r="BB9" s="1">
        <v>4</v>
      </c>
      <c r="BC9" s="1">
        <v>4</v>
      </c>
      <c r="BD9" s="1">
        <v>3</v>
      </c>
      <c r="BE9" s="1">
        <v>5</v>
      </c>
      <c r="BF9" s="1">
        <v>1</v>
      </c>
      <c r="BG9" s="1">
        <v>3</v>
      </c>
      <c r="BH9" s="1">
        <v>2</v>
      </c>
      <c r="BI9" s="1">
        <v>3</v>
      </c>
      <c r="BJ9" s="1">
        <v>3</v>
      </c>
      <c r="BK9" s="1">
        <v>1</v>
      </c>
      <c r="BL9" s="1" t="s">
        <v>18</v>
      </c>
      <c r="BM9" s="1" t="s">
        <v>19</v>
      </c>
      <c r="BN9" s="1" t="s">
        <v>67</v>
      </c>
      <c r="BO9" s="1" t="s">
        <v>21</v>
      </c>
      <c r="BP9" s="1" t="s">
        <v>68</v>
      </c>
      <c r="BQ9" s="1" t="s">
        <v>34</v>
      </c>
      <c r="BS9" s="1" t="s">
        <v>25</v>
      </c>
      <c r="BT9" s="1" t="s">
        <v>28</v>
      </c>
      <c r="BU9" s="1" t="s">
        <v>26</v>
      </c>
      <c r="BV9" s="1" t="s">
        <v>27</v>
      </c>
    </row>
    <row r="10" spans="1:77" ht="15.75" customHeight="1">
      <c r="A10" s="2">
        <v>42474.552861678239</v>
      </c>
      <c r="B10" s="1" t="s">
        <v>17</v>
      </c>
      <c r="C10" s="1">
        <v>25</v>
      </c>
      <c r="D10" s="1">
        <v>2</v>
      </c>
      <c r="E10" s="1">
        <v>4</v>
      </c>
      <c r="F10" s="1">
        <v>4</v>
      </c>
      <c r="G10" s="1">
        <v>4</v>
      </c>
      <c r="H10" s="1">
        <v>3</v>
      </c>
      <c r="I10" s="1">
        <v>2</v>
      </c>
      <c r="J10" s="1">
        <v>4</v>
      </c>
      <c r="K10" s="1">
        <v>4</v>
      </c>
      <c r="L10" s="1">
        <v>2</v>
      </c>
      <c r="M10" s="1">
        <v>2</v>
      </c>
      <c r="N10" s="1">
        <v>2</v>
      </c>
      <c r="O10" s="1">
        <v>2</v>
      </c>
      <c r="P10" s="1">
        <v>4</v>
      </c>
      <c r="Q10" s="1">
        <v>2</v>
      </c>
      <c r="R10" s="1">
        <v>2</v>
      </c>
      <c r="S10" s="1">
        <v>4</v>
      </c>
      <c r="T10" s="1">
        <v>2</v>
      </c>
      <c r="U10" s="1">
        <v>4</v>
      </c>
      <c r="V10" s="1">
        <v>3</v>
      </c>
      <c r="W10" s="1">
        <v>4</v>
      </c>
      <c r="X10" s="1">
        <v>2</v>
      </c>
      <c r="Y10" s="1">
        <v>4</v>
      </c>
      <c r="Z10" s="1">
        <v>2</v>
      </c>
      <c r="AA10" s="1">
        <v>2</v>
      </c>
      <c r="AB10" s="1">
        <v>4</v>
      </c>
      <c r="AC10" s="1">
        <v>2</v>
      </c>
      <c r="AD10" s="1">
        <v>4</v>
      </c>
      <c r="AE10" s="1">
        <v>2</v>
      </c>
      <c r="AF10" s="1">
        <v>2</v>
      </c>
      <c r="AG10" s="1">
        <v>2</v>
      </c>
      <c r="AH10" s="1">
        <v>2</v>
      </c>
      <c r="AI10" s="1">
        <v>2</v>
      </c>
      <c r="AJ10" s="1">
        <v>4</v>
      </c>
      <c r="AK10" s="1">
        <v>3</v>
      </c>
      <c r="AL10" s="1">
        <v>3</v>
      </c>
      <c r="AM10" s="1">
        <v>3</v>
      </c>
      <c r="AN10" s="1">
        <v>4</v>
      </c>
      <c r="AO10" s="1">
        <v>4</v>
      </c>
      <c r="AP10" s="1">
        <v>4</v>
      </c>
      <c r="AQ10" s="1">
        <v>3</v>
      </c>
      <c r="AR10" s="1">
        <v>4</v>
      </c>
      <c r="AS10" s="1">
        <v>4</v>
      </c>
      <c r="AT10" s="1">
        <v>3</v>
      </c>
      <c r="AU10" s="1">
        <v>2</v>
      </c>
      <c r="AV10" s="1">
        <v>3</v>
      </c>
      <c r="AW10" s="1">
        <v>2</v>
      </c>
      <c r="AX10" s="1">
        <v>3</v>
      </c>
      <c r="AY10" s="1">
        <v>3</v>
      </c>
      <c r="AZ10" s="1">
        <v>2</v>
      </c>
      <c r="BA10" s="1">
        <v>2</v>
      </c>
      <c r="BB10" s="1">
        <v>4</v>
      </c>
      <c r="BC10" s="1">
        <v>2</v>
      </c>
      <c r="BD10" s="1">
        <v>2</v>
      </c>
      <c r="BE10" s="1">
        <v>4</v>
      </c>
      <c r="BF10" s="1">
        <v>2</v>
      </c>
      <c r="BG10" s="1">
        <v>3</v>
      </c>
      <c r="BH10" s="1">
        <v>2</v>
      </c>
      <c r="BI10" s="1">
        <v>4</v>
      </c>
      <c r="BJ10" s="1">
        <v>2</v>
      </c>
      <c r="BK10" s="1">
        <v>2</v>
      </c>
      <c r="BL10" s="1" t="s">
        <v>18</v>
      </c>
      <c r="BM10" s="1" t="s">
        <v>56</v>
      </c>
      <c r="BN10" s="1" t="s">
        <v>69</v>
      </c>
      <c r="BO10" s="1" t="s">
        <v>21</v>
      </c>
      <c r="BP10" s="1" t="s">
        <v>70</v>
      </c>
      <c r="BQ10" s="1" t="s">
        <v>64</v>
      </c>
      <c r="BR10" s="1" t="s">
        <v>71</v>
      </c>
      <c r="BS10" s="1" t="s">
        <v>26</v>
      </c>
      <c r="BT10" s="1" t="s">
        <v>27</v>
      </c>
      <c r="BU10" s="1" t="s">
        <v>28</v>
      </c>
      <c r="BV10" s="1" t="s">
        <v>25</v>
      </c>
      <c r="BW10" s="1" t="s">
        <v>72</v>
      </c>
    </row>
    <row r="11" spans="1:77" ht="15.75" customHeight="1">
      <c r="A11" s="2">
        <v>42474.553618402773</v>
      </c>
      <c r="B11" s="1" t="s">
        <v>17</v>
      </c>
      <c r="C11" s="1">
        <v>44</v>
      </c>
      <c r="D11" s="1">
        <v>2</v>
      </c>
      <c r="E11" s="1">
        <v>4</v>
      </c>
      <c r="F11" s="1">
        <v>2</v>
      </c>
      <c r="G11" s="1">
        <v>4</v>
      </c>
      <c r="H11" s="1">
        <v>4</v>
      </c>
      <c r="I11" s="1">
        <v>2</v>
      </c>
      <c r="J11" s="1">
        <v>2</v>
      </c>
      <c r="K11" s="1">
        <v>4</v>
      </c>
      <c r="L11" s="1">
        <v>4</v>
      </c>
      <c r="M11" s="1">
        <v>2</v>
      </c>
      <c r="N11" s="1">
        <v>2</v>
      </c>
      <c r="O11" s="1">
        <v>4</v>
      </c>
      <c r="P11" s="1">
        <v>4</v>
      </c>
      <c r="Q11" s="1">
        <v>3</v>
      </c>
      <c r="R11" s="1">
        <v>4</v>
      </c>
      <c r="S11" s="1">
        <v>4</v>
      </c>
      <c r="T11" s="1">
        <v>3</v>
      </c>
      <c r="U11" s="1">
        <v>1</v>
      </c>
      <c r="V11" s="1">
        <v>2</v>
      </c>
      <c r="W11" s="1">
        <v>2</v>
      </c>
      <c r="X11" s="1">
        <v>1</v>
      </c>
      <c r="Y11" s="1">
        <v>3</v>
      </c>
      <c r="Z11" s="1">
        <v>2</v>
      </c>
      <c r="AA11" s="1">
        <v>4</v>
      </c>
      <c r="AB11" s="1">
        <v>3</v>
      </c>
      <c r="AC11" s="1">
        <v>4</v>
      </c>
      <c r="AD11" s="1">
        <v>3</v>
      </c>
      <c r="AE11" s="1">
        <v>1</v>
      </c>
      <c r="AF11" s="1">
        <v>2</v>
      </c>
      <c r="AG11" s="1">
        <v>3</v>
      </c>
      <c r="AH11" s="1">
        <v>1</v>
      </c>
      <c r="AI11" s="1">
        <v>2</v>
      </c>
      <c r="AJ11" s="1">
        <v>3</v>
      </c>
      <c r="AK11" s="1">
        <v>4</v>
      </c>
      <c r="AL11" s="1">
        <v>3</v>
      </c>
      <c r="AM11" s="1">
        <v>2</v>
      </c>
      <c r="AN11" s="1">
        <v>5</v>
      </c>
      <c r="AO11" s="1">
        <v>4</v>
      </c>
      <c r="AP11" s="1">
        <v>2</v>
      </c>
      <c r="AQ11" s="1">
        <v>4</v>
      </c>
      <c r="AR11" s="1">
        <v>4</v>
      </c>
      <c r="AS11" s="1">
        <v>5</v>
      </c>
      <c r="AT11" s="1">
        <v>3</v>
      </c>
      <c r="AU11" s="1">
        <v>4</v>
      </c>
      <c r="AV11" s="1">
        <v>3</v>
      </c>
      <c r="AW11" s="1">
        <v>4</v>
      </c>
      <c r="AX11" s="1">
        <v>3</v>
      </c>
      <c r="AY11" s="1">
        <v>4</v>
      </c>
      <c r="AZ11" s="1">
        <v>3</v>
      </c>
      <c r="BA11" s="1">
        <v>2</v>
      </c>
      <c r="BB11" s="1">
        <v>3</v>
      </c>
      <c r="BC11" s="1">
        <v>4</v>
      </c>
      <c r="BD11" s="1">
        <v>3</v>
      </c>
      <c r="BE11" s="1">
        <v>4</v>
      </c>
      <c r="BF11" s="1">
        <v>3</v>
      </c>
      <c r="BG11" s="1">
        <v>4</v>
      </c>
      <c r="BH11" s="1">
        <v>3</v>
      </c>
      <c r="BI11" s="1">
        <v>4</v>
      </c>
      <c r="BJ11" s="1">
        <v>3</v>
      </c>
      <c r="BK11" s="1">
        <v>4</v>
      </c>
      <c r="BL11" s="1" t="s">
        <v>18</v>
      </c>
      <c r="BM11" s="1" t="s">
        <v>19</v>
      </c>
      <c r="BN11" s="1" t="s">
        <v>73</v>
      </c>
      <c r="BO11" s="1" t="s">
        <v>21</v>
      </c>
      <c r="BP11" s="1" t="s">
        <v>74</v>
      </c>
      <c r="BQ11" s="1" t="s">
        <v>23</v>
      </c>
      <c r="BR11" s="1" t="s">
        <v>75</v>
      </c>
      <c r="BS11" s="1" t="s">
        <v>25</v>
      </c>
      <c r="BT11" s="1" t="s">
        <v>26</v>
      </c>
      <c r="BU11" s="1" t="s">
        <v>27</v>
      </c>
      <c r="BV11" s="1" t="s">
        <v>28</v>
      </c>
      <c r="BW11" s="1" t="s">
        <v>76</v>
      </c>
      <c r="BX11" s="1" t="s">
        <v>77</v>
      </c>
    </row>
    <row r="12" spans="1:77" ht="15.75" customHeight="1">
      <c r="A12" s="2">
        <v>42474.555361064813</v>
      </c>
      <c r="B12" s="1" t="s">
        <v>17</v>
      </c>
      <c r="C12" s="1">
        <v>35</v>
      </c>
      <c r="D12" s="1">
        <v>3</v>
      </c>
      <c r="E12" s="1">
        <v>4</v>
      </c>
      <c r="F12" s="1">
        <v>1</v>
      </c>
      <c r="G12" s="1">
        <v>1</v>
      </c>
      <c r="H12" s="1">
        <v>4</v>
      </c>
      <c r="I12" s="1">
        <v>4</v>
      </c>
      <c r="J12" s="1">
        <v>5</v>
      </c>
      <c r="K12" s="1">
        <v>3</v>
      </c>
      <c r="L12" s="1">
        <v>4</v>
      </c>
      <c r="M12" s="1">
        <v>4</v>
      </c>
      <c r="N12" s="1">
        <v>4</v>
      </c>
      <c r="O12" s="1">
        <v>5</v>
      </c>
      <c r="P12" s="1">
        <v>4</v>
      </c>
      <c r="Q12" s="1">
        <v>3</v>
      </c>
      <c r="R12" s="1">
        <v>4</v>
      </c>
      <c r="S12" s="1">
        <v>2</v>
      </c>
      <c r="T12" s="1">
        <v>2</v>
      </c>
      <c r="U12" s="1">
        <v>3</v>
      </c>
      <c r="V12" s="1">
        <v>2</v>
      </c>
      <c r="W12" s="1">
        <v>2</v>
      </c>
      <c r="X12" s="1">
        <v>3</v>
      </c>
      <c r="Y12" s="1">
        <v>1</v>
      </c>
      <c r="Z12" s="1">
        <v>2</v>
      </c>
      <c r="AA12" s="1">
        <v>4</v>
      </c>
      <c r="AB12" s="1">
        <v>3</v>
      </c>
      <c r="AC12" s="1">
        <v>2</v>
      </c>
      <c r="AD12" s="1">
        <v>1</v>
      </c>
      <c r="AE12" s="1">
        <v>4</v>
      </c>
      <c r="AF12" s="1">
        <v>2</v>
      </c>
      <c r="AG12" s="1">
        <v>2</v>
      </c>
      <c r="AH12" s="1">
        <v>1</v>
      </c>
      <c r="AI12" s="1">
        <v>3</v>
      </c>
      <c r="AJ12" s="1">
        <v>3</v>
      </c>
      <c r="AK12" s="1">
        <v>2</v>
      </c>
      <c r="AL12" s="1">
        <v>3</v>
      </c>
      <c r="AM12" s="1">
        <v>2</v>
      </c>
      <c r="AN12" s="1">
        <v>3</v>
      </c>
      <c r="AO12" s="1">
        <v>4</v>
      </c>
      <c r="AP12" s="1">
        <v>3</v>
      </c>
      <c r="AQ12" s="1">
        <v>1</v>
      </c>
      <c r="AR12" s="1">
        <v>4</v>
      </c>
      <c r="AS12" s="1">
        <v>3</v>
      </c>
      <c r="AT12" s="1">
        <v>3</v>
      </c>
      <c r="AU12" s="1">
        <v>3</v>
      </c>
      <c r="AV12" s="1">
        <v>3</v>
      </c>
      <c r="AW12" s="1">
        <v>4</v>
      </c>
      <c r="AX12" s="1">
        <v>4</v>
      </c>
      <c r="AY12" s="1">
        <v>3</v>
      </c>
      <c r="AZ12" s="1">
        <v>4</v>
      </c>
      <c r="BA12" s="1">
        <v>4</v>
      </c>
      <c r="BB12" s="1">
        <v>3</v>
      </c>
      <c r="BC12" s="1">
        <v>3</v>
      </c>
      <c r="BD12" s="1">
        <v>4</v>
      </c>
      <c r="BE12" s="1">
        <v>4</v>
      </c>
      <c r="BF12" s="1">
        <v>2</v>
      </c>
      <c r="BG12" s="1">
        <v>2</v>
      </c>
      <c r="BH12" s="1">
        <v>4</v>
      </c>
      <c r="BI12" s="1">
        <v>3</v>
      </c>
      <c r="BJ12" s="1">
        <v>4</v>
      </c>
      <c r="BK12" s="1">
        <v>4</v>
      </c>
      <c r="BL12" s="1" t="s">
        <v>78</v>
      </c>
      <c r="BM12" s="1" t="s">
        <v>56</v>
      </c>
      <c r="BN12" s="1" t="s">
        <v>79</v>
      </c>
      <c r="BO12" s="1" t="s">
        <v>21</v>
      </c>
      <c r="BP12" s="1" t="s">
        <v>80</v>
      </c>
      <c r="BQ12" s="1" t="s">
        <v>23</v>
      </c>
      <c r="BR12" s="1" t="s">
        <v>81</v>
      </c>
      <c r="BS12" s="1" t="s">
        <v>27</v>
      </c>
      <c r="BT12" s="1" t="s">
        <v>26</v>
      </c>
      <c r="BU12" s="1" t="s">
        <v>25</v>
      </c>
      <c r="BV12" s="1" t="s">
        <v>28</v>
      </c>
      <c r="BW12" s="1" t="s">
        <v>82</v>
      </c>
      <c r="BX12" s="1" t="s">
        <v>83</v>
      </c>
    </row>
    <row r="13" spans="1:77" ht="15.75" customHeight="1">
      <c r="A13" s="2">
        <v>42474.562719513888</v>
      </c>
      <c r="B13" s="1" t="s">
        <v>17</v>
      </c>
      <c r="C13" s="1">
        <v>25</v>
      </c>
      <c r="D13" s="1">
        <v>2</v>
      </c>
      <c r="E13" s="1">
        <v>2</v>
      </c>
      <c r="F13" s="1">
        <v>3</v>
      </c>
      <c r="G13" s="1">
        <v>1</v>
      </c>
      <c r="H13" s="1">
        <v>2</v>
      </c>
      <c r="I13" s="1">
        <v>4</v>
      </c>
      <c r="J13" s="1">
        <v>3</v>
      </c>
      <c r="K13" s="1">
        <v>3</v>
      </c>
      <c r="L13" s="1">
        <v>2</v>
      </c>
      <c r="M13" s="1">
        <v>5</v>
      </c>
      <c r="N13" s="1">
        <v>4</v>
      </c>
      <c r="O13" s="1">
        <v>2</v>
      </c>
      <c r="P13" s="1">
        <v>4</v>
      </c>
      <c r="Q13" s="1">
        <v>1</v>
      </c>
      <c r="R13" s="1">
        <v>2</v>
      </c>
      <c r="S13" s="1">
        <v>3</v>
      </c>
      <c r="T13" s="1">
        <v>2</v>
      </c>
      <c r="U13" s="1">
        <v>4</v>
      </c>
      <c r="V13" s="1">
        <v>1</v>
      </c>
      <c r="W13" s="1">
        <v>2</v>
      </c>
      <c r="X13" s="1">
        <v>2</v>
      </c>
      <c r="Y13" s="1">
        <v>3</v>
      </c>
      <c r="Z13" s="1">
        <v>2</v>
      </c>
      <c r="AA13" s="1">
        <v>1</v>
      </c>
      <c r="AB13" s="1">
        <v>5</v>
      </c>
      <c r="AC13" s="1">
        <v>2</v>
      </c>
      <c r="AD13" s="1">
        <v>3</v>
      </c>
      <c r="AE13" s="1">
        <v>3</v>
      </c>
      <c r="AF13" s="1">
        <v>3</v>
      </c>
      <c r="AG13" s="1">
        <v>2</v>
      </c>
      <c r="AH13" s="1">
        <v>2</v>
      </c>
      <c r="AI13" s="1">
        <v>3</v>
      </c>
      <c r="AJ13" s="1">
        <v>3</v>
      </c>
      <c r="AK13" s="1">
        <v>1</v>
      </c>
      <c r="AL13" s="1">
        <v>3</v>
      </c>
      <c r="AM13" s="1">
        <v>4</v>
      </c>
      <c r="AN13" s="1">
        <v>5</v>
      </c>
      <c r="AO13" s="1">
        <v>5</v>
      </c>
      <c r="AP13" s="1">
        <v>5</v>
      </c>
      <c r="AQ13" s="1">
        <v>1</v>
      </c>
      <c r="AR13" s="1">
        <v>3</v>
      </c>
      <c r="AS13" s="1">
        <v>2</v>
      </c>
      <c r="AT13" s="1">
        <v>3</v>
      </c>
      <c r="AU13" s="1">
        <v>2</v>
      </c>
      <c r="AV13" s="1">
        <v>3</v>
      </c>
      <c r="AW13" s="1">
        <v>3</v>
      </c>
      <c r="AX13" s="1">
        <v>5</v>
      </c>
      <c r="AY13" s="1">
        <v>1</v>
      </c>
      <c r="AZ13" s="1">
        <v>3</v>
      </c>
      <c r="BA13" s="1">
        <v>1</v>
      </c>
      <c r="BB13" s="1">
        <v>3</v>
      </c>
      <c r="BC13" s="1">
        <v>5</v>
      </c>
      <c r="BD13" s="1">
        <v>4</v>
      </c>
      <c r="BE13" s="1">
        <v>4</v>
      </c>
      <c r="BF13" s="1">
        <v>1</v>
      </c>
      <c r="BG13" s="1">
        <v>2</v>
      </c>
      <c r="BH13" s="1">
        <v>3</v>
      </c>
      <c r="BI13" s="1">
        <v>1</v>
      </c>
      <c r="BJ13" s="1">
        <v>2</v>
      </c>
      <c r="BK13" s="1">
        <v>1</v>
      </c>
      <c r="BL13" s="1" t="s">
        <v>52</v>
      </c>
      <c r="BM13" s="1" t="s">
        <v>84</v>
      </c>
      <c r="BN13" s="1" t="s">
        <v>85</v>
      </c>
      <c r="BO13" s="1" t="s">
        <v>47</v>
      </c>
      <c r="BP13" s="1" t="s">
        <v>86</v>
      </c>
      <c r="BQ13" s="1" t="s">
        <v>23</v>
      </c>
      <c r="BR13" s="1" t="s">
        <v>87</v>
      </c>
      <c r="BS13" s="1" t="s">
        <v>25</v>
      </c>
      <c r="BT13" s="1" t="s">
        <v>26</v>
      </c>
      <c r="BU13" s="1" t="s">
        <v>27</v>
      </c>
      <c r="BV13" s="1" t="s">
        <v>28</v>
      </c>
      <c r="BW13" s="1" t="s">
        <v>88</v>
      </c>
    </row>
    <row r="14" spans="1:77" ht="15.75" customHeight="1">
      <c r="A14" s="2">
        <v>42474.562841539351</v>
      </c>
      <c r="B14" s="1" t="s">
        <v>17</v>
      </c>
      <c r="C14" s="1">
        <v>33</v>
      </c>
      <c r="D14" s="1">
        <v>5</v>
      </c>
      <c r="E14" s="1">
        <v>5</v>
      </c>
      <c r="F14" s="1">
        <v>3</v>
      </c>
      <c r="G14" s="1">
        <v>5</v>
      </c>
      <c r="H14" s="1">
        <v>4</v>
      </c>
      <c r="I14" s="1">
        <v>3</v>
      </c>
      <c r="J14" s="1">
        <v>3</v>
      </c>
      <c r="K14" s="1">
        <v>5</v>
      </c>
      <c r="L14" s="1">
        <v>1</v>
      </c>
      <c r="M14" s="1">
        <v>1</v>
      </c>
      <c r="N14" s="1">
        <v>3</v>
      </c>
      <c r="O14" s="1">
        <v>3</v>
      </c>
      <c r="P14" s="1">
        <v>1</v>
      </c>
      <c r="Q14" s="1">
        <v>1</v>
      </c>
      <c r="R14" s="1">
        <v>1</v>
      </c>
      <c r="S14" s="1">
        <v>5</v>
      </c>
      <c r="T14" s="1">
        <v>3</v>
      </c>
      <c r="U14" s="1">
        <v>1</v>
      </c>
      <c r="V14" s="1">
        <v>3</v>
      </c>
      <c r="W14" s="1">
        <v>1</v>
      </c>
      <c r="X14" s="1">
        <v>1</v>
      </c>
      <c r="Y14" s="1">
        <v>4</v>
      </c>
      <c r="Z14" s="1">
        <v>1</v>
      </c>
      <c r="AA14" s="1">
        <v>1</v>
      </c>
      <c r="AB14" s="1">
        <v>1</v>
      </c>
      <c r="AC14" s="1">
        <v>1</v>
      </c>
      <c r="AD14" s="1">
        <v>3</v>
      </c>
      <c r="AE14" s="1">
        <v>1</v>
      </c>
      <c r="AF14" s="1">
        <v>3</v>
      </c>
      <c r="AG14" s="1">
        <v>3</v>
      </c>
      <c r="AH14" s="1">
        <v>2</v>
      </c>
      <c r="AI14" s="1">
        <v>1</v>
      </c>
      <c r="AJ14" s="1">
        <v>3</v>
      </c>
      <c r="AK14" s="1">
        <v>4</v>
      </c>
      <c r="AL14" s="1">
        <v>2</v>
      </c>
      <c r="AM14" s="1">
        <v>4</v>
      </c>
      <c r="AN14" s="1">
        <v>3</v>
      </c>
      <c r="AO14" s="1">
        <v>4</v>
      </c>
      <c r="AP14" s="1">
        <v>4</v>
      </c>
      <c r="AQ14" s="1">
        <v>4</v>
      </c>
      <c r="AR14" s="1">
        <v>3</v>
      </c>
      <c r="AS14" s="1">
        <v>3</v>
      </c>
      <c r="AT14" s="1">
        <v>3</v>
      </c>
      <c r="AU14" s="1">
        <v>1</v>
      </c>
      <c r="AV14" s="1">
        <v>4</v>
      </c>
      <c r="AW14" s="1">
        <v>2</v>
      </c>
      <c r="AX14" s="1">
        <v>4</v>
      </c>
      <c r="AY14" s="1">
        <v>3</v>
      </c>
      <c r="AZ14" s="1">
        <v>3</v>
      </c>
      <c r="BA14" s="1">
        <v>3</v>
      </c>
      <c r="BB14" s="1">
        <v>3</v>
      </c>
      <c r="BC14" s="1">
        <v>1</v>
      </c>
      <c r="BD14" s="1">
        <v>3</v>
      </c>
      <c r="BE14" s="1">
        <v>3</v>
      </c>
      <c r="BF14" s="1">
        <v>5</v>
      </c>
      <c r="BG14" s="1">
        <v>1</v>
      </c>
      <c r="BH14" s="1">
        <v>2</v>
      </c>
      <c r="BI14" s="1">
        <v>4</v>
      </c>
      <c r="BJ14" s="1">
        <v>3</v>
      </c>
      <c r="BK14" s="1">
        <v>1</v>
      </c>
      <c r="BL14" s="1" t="s">
        <v>89</v>
      </c>
      <c r="BM14" s="1" t="s">
        <v>19</v>
      </c>
      <c r="BN14" s="1" t="s">
        <v>90</v>
      </c>
      <c r="BO14" s="1" t="s">
        <v>21</v>
      </c>
      <c r="BP14" s="1" t="s">
        <v>91</v>
      </c>
      <c r="BQ14" s="1" t="s">
        <v>34</v>
      </c>
      <c r="BR14" s="1" t="s">
        <v>92</v>
      </c>
      <c r="BS14" s="1" t="s">
        <v>27</v>
      </c>
      <c r="BT14" s="1" t="s">
        <v>26</v>
      </c>
      <c r="BU14" s="1" t="s">
        <v>25</v>
      </c>
      <c r="BV14" s="1" t="s">
        <v>28</v>
      </c>
      <c r="BW14" s="1" t="s">
        <v>93</v>
      </c>
      <c r="BX14" s="1" t="s">
        <v>94</v>
      </c>
    </row>
    <row r="15" spans="1:77" ht="15.75" customHeight="1">
      <c r="A15" s="2">
        <v>42474.565429374998</v>
      </c>
      <c r="B15" s="1" t="s">
        <v>37</v>
      </c>
      <c r="C15" s="1">
        <v>27</v>
      </c>
      <c r="D15" s="1">
        <v>1</v>
      </c>
      <c r="E15" s="1">
        <v>4</v>
      </c>
      <c r="F15" s="1">
        <v>2</v>
      </c>
      <c r="G15" s="1">
        <v>5</v>
      </c>
      <c r="H15" s="1">
        <v>4</v>
      </c>
      <c r="I15" s="1">
        <v>5</v>
      </c>
      <c r="J15" s="1">
        <v>2</v>
      </c>
      <c r="K15" s="1">
        <v>5</v>
      </c>
      <c r="L15" s="1">
        <v>3</v>
      </c>
      <c r="M15" s="1">
        <v>2</v>
      </c>
      <c r="N15" s="1">
        <v>4</v>
      </c>
      <c r="O15" s="1">
        <v>5</v>
      </c>
      <c r="P15" s="1">
        <v>4</v>
      </c>
      <c r="Q15" s="1">
        <v>2</v>
      </c>
      <c r="R15" s="1">
        <v>3</v>
      </c>
      <c r="S15" s="1">
        <v>2</v>
      </c>
      <c r="T15" s="1">
        <v>2</v>
      </c>
      <c r="U15" s="1">
        <v>2</v>
      </c>
      <c r="V15" s="1">
        <v>2</v>
      </c>
      <c r="W15" s="1">
        <v>2</v>
      </c>
      <c r="X15" s="1">
        <v>2</v>
      </c>
      <c r="Y15" s="1">
        <v>4</v>
      </c>
      <c r="Z15" s="1">
        <v>4</v>
      </c>
      <c r="AA15" s="1">
        <v>2</v>
      </c>
      <c r="AB15" s="1">
        <v>5</v>
      </c>
      <c r="AC15" s="1">
        <v>2</v>
      </c>
      <c r="AD15" s="1">
        <v>2</v>
      </c>
      <c r="AE15" s="1">
        <v>3</v>
      </c>
      <c r="AF15" s="1">
        <v>4</v>
      </c>
      <c r="AG15" s="1">
        <v>2</v>
      </c>
      <c r="AH15" s="1">
        <v>3</v>
      </c>
      <c r="AI15" s="1">
        <v>1</v>
      </c>
      <c r="AJ15" s="1">
        <v>3</v>
      </c>
      <c r="AK15" s="1">
        <v>2</v>
      </c>
      <c r="AL15" s="1">
        <v>2</v>
      </c>
      <c r="AM15" s="1">
        <v>4</v>
      </c>
      <c r="AN15" s="1">
        <v>1</v>
      </c>
      <c r="AO15" s="1">
        <v>4</v>
      </c>
      <c r="AP15" s="1">
        <v>2</v>
      </c>
      <c r="AQ15" s="1">
        <v>4</v>
      </c>
      <c r="AR15" s="1">
        <v>4</v>
      </c>
      <c r="AS15" s="1">
        <v>1</v>
      </c>
      <c r="AT15" s="1">
        <v>4</v>
      </c>
      <c r="AU15" s="1">
        <v>1</v>
      </c>
      <c r="AV15" s="1">
        <v>3</v>
      </c>
      <c r="AW15" s="1">
        <v>1</v>
      </c>
      <c r="AX15" s="1">
        <v>2</v>
      </c>
      <c r="AY15" s="1">
        <v>1</v>
      </c>
      <c r="AZ15" s="1">
        <v>2</v>
      </c>
      <c r="BA15" s="1">
        <v>4</v>
      </c>
      <c r="BB15" s="1">
        <v>2</v>
      </c>
      <c r="BC15" s="1">
        <v>1</v>
      </c>
      <c r="BD15" s="1">
        <v>2</v>
      </c>
      <c r="BE15" s="1">
        <v>4</v>
      </c>
      <c r="BF15" s="1">
        <v>1</v>
      </c>
      <c r="BG15" s="1">
        <v>1</v>
      </c>
      <c r="BH15" s="1">
        <v>4</v>
      </c>
      <c r="BI15" s="1">
        <v>4</v>
      </c>
      <c r="BJ15" s="1">
        <v>1</v>
      </c>
      <c r="BK15" s="1">
        <v>1</v>
      </c>
      <c r="BL15" s="1" t="s">
        <v>95</v>
      </c>
      <c r="BM15" s="1" t="s">
        <v>39</v>
      </c>
      <c r="BN15" s="1" t="s">
        <v>96</v>
      </c>
      <c r="BO15" s="1" t="s">
        <v>21</v>
      </c>
      <c r="BP15" s="1" t="s">
        <v>97</v>
      </c>
      <c r="BQ15" s="1" t="s">
        <v>59</v>
      </c>
      <c r="BR15" s="1" t="s">
        <v>98</v>
      </c>
      <c r="BS15" s="1" t="s">
        <v>25</v>
      </c>
      <c r="BT15" s="1" t="s">
        <v>27</v>
      </c>
      <c r="BU15" s="1" t="s">
        <v>26</v>
      </c>
      <c r="BV15" s="1" t="s">
        <v>28</v>
      </c>
      <c r="BW15" s="1" t="s">
        <v>99</v>
      </c>
      <c r="BX15" s="1" t="s">
        <v>100</v>
      </c>
    </row>
    <row r="16" spans="1:77" ht="15.75" customHeight="1">
      <c r="A16" s="2">
        <v>42474.56873373843</v>
      </c>
      <c r="B16" s="1" t="s">
        <v>17</v>
      </c>
      <c r="C16" s="1">
        <v>25</v>
      </c>
      <c r="D16" s="1">
        <v>2</v>
      </c>
      <c r="E16" s="1">
        <v>2</v>
      </c>
      <c r="F16" s="1">
        <v>4</v>
      </c>
      <c r="G16" s="1">
        <v>3</v>
      </c>
      <c r="H16" s="1">
        <v>3</v>
      </c>
      <c r="I16" s="1">
        <v>2</v>
      </c>
      <c r="J16" s="1">
        <v>3</v>
      </c>
      <c r="K16" s="1">
        <v>3</v>
      </c>
      <c r="L16" s="1">
        <v>2</v>
      </c>
      <c r="M16" s="1">
        <v>2</v>
      </c>
      <c r="N16" s="1">
        <v>2</v>
      </c>
      <c r="O16" s="1">
        <v>1</v>
      </c>
      <c r="P16" s="1">
        <v>2</v>
      </c>
      <c r="Q16" s="1">
        <v>1</v>
      </c>
      <c r="R16" s="1">
        <v>2</v>
      </c>
      <c r="S16" s="1">
        <v>3</v>
      </c>
      <c r="T16" s="1">
        <v>1</v>
      </c>
      <c r="U16" s="1">
        <v>1</v>
      </c>
      <c r="V16" s="1">
        <v>1</v>
      </c>
      <c r="W16" s="1">
        <v>3</v>
      </c>
      <c r="X16" s="1">
        <v>2</v>
      </c>
      <c r="Y16" s="1">
        <v>1</v>
      </c>
      <c r="Z16" s="1">
        <v>1</v>
      </c>
      <c r="AA16" s="1">
        <v>4</v>
      </c>
      <c r="AB16" s="1">
        <v>4</v>
      </c>
      <c r="AC16" s="1">
        <v>4</v>
      </c>
      <c r="AD16" s="1">
        <v>3</v>
      </c>
      <c r="AE16" s="1">
        <v>4</v>
      </c>
      <c r="AF16" s="1">
        <v>2</v>
      </c>
      <c r="AG16" s="1">
        <v>2</v>
      </c>
      <c r="AH16" s="1">
        <v>2</v>
      </c>
      <c r="AI16" s="1">
        <v>3</v>
      </c>
      <c r="AJ16" s="1">
        <v>3</v>
      </c>
      <c r="AK16" s="1">
        <v>1</v>
      </c>
      <c r="AL16" s="1">
        <v>4</v>
      </c>
      <c r="AM16" s="1">
        <v>1</v>
      </c>
      <c r="AN16" s="1">
        <v>2</v>
      </c>
      <c r="AO16" s="1">
        <v>2</v>
      </c>
      <c r="AP16" s="1">
        <v>4</v>
      </c>
      <c r="AQ16" s="1">
        <v>2</v>
      </c>
      <c r="AR16" s="1">
        <v>3</v>
      </c>
      <c r="AS16" s="1">
        <v>4</v>
      </c>
      <c r="AT16" s="1">
        <v>4</v>
      </c>
      <c r="AU16" s="1">
        <v>2</v>
      </c>
      <c r="AV16" s="1">
        <v>5</v>
      </c>
      <c r="AW16" s="1">
        <v>1</v>
      </c>
      <c r="AX16" s="1">
        <v>1</v>
      </c>
      <c r="AY16" s="1">
        <v>3</v>
      </c>
      <c r="AZ16" s="1">
        <v>4</v>
      </c>
      <c r="BA16" s="1">
        <v>2</v>
      </c>
      <c r="BB16" s="1">
        <v>1</v>
      </c>
      <c r="BC16" s="1">
        <v>3</v>
      </c>
      <c r="BD16" s="1">
        <v>3</v>
      </c>
      <c r="BE16" s="1">
        <v>2</v>
      </c>
      <c r="BF16" s="1">
        <v>2</v>
      </c>
      <c r="BG16" s="1">
        <v>1</v>
      </c>
      <c r="BH16" s="1">
        <v>3</v>
      </c>
      <c r="BI16" s="1">
        <v>2</v>
      </c>
      <c r="BJ16" s="1">
        <v>5</v>
      </c>
      <c r="BK16" s="1">
        <v>3</v>
      </c>
      <c r="BL16" s="1" t="s">
        <v>18</v>
      </c>
      <c r="BM16" s="1" t="s">
        <v>19</v>
      </c>
      <c r="BN16" s="1" t="s">
        <v>101</v>
      </c>
      <c r="BO16" s="1" t="s">
        <v>47</v>
      </c>
      <c r="BP16" s="1" t="s">
        <v>102</v>
      </c>
      <c r="BQ16" s="1" t="s">
        <v>34</v>
      </c>
      <c r="BR16" s="1" t="s">
        <v>103</v>
      </c>
      <c r="BS16" s="1" t="s">
        <v>25</v>
      </c>
      <c r="BT16" s="1" t="s">
        <v>28</v>
      </c>
      <c r="BU16" s="1" t="s">
        <v>26</v>
      </c>
      <c r="BV16" s="1" t="s">
        <v>27</v>
      </c>
      <c r="BW16" s="1" t="s">
        <v>104</v>
      </c>
      <c r="BX16" s="1" t="s">
        <v>100</v>
      </c>
    </row>
    <row r="17" spans="1:76" ht="15.75" customHeight="1">
      <c r="A17" s="2">
        <v>42474.569248333333</v>
      </c>
      <c r="B17" s="1" t="s">
        <v>17</v>
      </c>
      <c r="C17" s="1">
        <v>28</v>
      </c>
      <c r="D17" s="1">
        <v>4</v>
      </c>
      <c r="E17" s="1">
        <v>2</v>
      </c>
      <c r="F17" s="1">
        <v>1</v>
      </c>
      <c r="G17" s="1">
        <v>4</v>
      </c>
      <c r="H17" s="1">
        <v>3</v>
      </c>
      <c r="I17" s="1">
        <v>2</v>
      </c>
      <c r="J17" s="1">
        <v>5</v>
      </c>
      <c r="K17" s="1">
        <v>4</v>
      </c>
      <c r="L17" s="1">
        <v>4</v>
      </c>
      <c r="M17" s="1">
        <v>2</v>
      </c>
      <c r="N17" s="1">
        <v>3</v>
      </c>
      <c r="O17" s="1">
        <v>3</v>
      </c>
      <c r="P17" s="1">
        <v>2</v>
      </c>
      <c r="Q17" s="1">
        <v>5</v>
      </c>
      <c r="R17" s="1">
        <v>4</v>
      </c>
      <c r="S17" s="1">
        <v>5</v>
      </c>
      <c r="T17" s="1">
        <v>2</v>
      </c>
      <c r="U17" s="1">
        <v>3</v>
      </c>
      <c r="V17" s="1">
        <v>1</v>
      </c>
      <c r="W17" s="1">
        <v>4</v>
      </c>
      <c r="X17" s="1">
        <v>4</v>
      </c>
      <c r="Y17" s="1">
        <v>1</v>
      </c>
      <c r="Z17" s="1">
        <v>3</v>
      </c>
      <c r="AA17" s="1">
        <v>2</v>
      </c>
      <c r="AB17" s="1">
        <v>5</v>
      </c>
      <c r="AC17" s="1">
        <v>2</v>
      </c>
      <c r="AD17" s="1">
        <v>4</v>
      </c>
      <c r="AE17" s="1">
        <v>3</v>
      </c>
      <c r="AF17" s="1">
        <v>2</v>
      </c>
      <c r="AG17" s="1">
        <v>2</v>
      </c>
      <c r="AH17" s="1">
        <v>3</v>
      </c>
      <c r="AI17" s="1">
        <v>2</v>
      </c>
      <c r="AJ17" s="1">
        <v>5</v>
      </c>
      <c r="AK17" s="1">
        <v>3</v>
      </c>
      <c r="AL17" s="1">
        <v>3</v>
      </c>
      <c r="AM17" s="1">
        <v>1</v>
      </c>
      <c r="AN17" s="1">
        <v>2</v>
      </c>
      <c r="AO17" s="1">
        <v>4</v>
      </c>
      <c r="AP17" s="1">
        <v>1</v>
      </c>
      <c r="AQ17" s="1">
        <v>3</v>
      </c>
      <c r="AR17" s="1">
        <v>3</v>
      </c>
      <c r="AS17" s="1">
        <v>1</v>
      </c>
      <c r="AT17" s="1">
        <v>2</v>
      </c>
      <c r="AU17" s="1">
        <v>5</v>
      </c>
      <c r="AV17" s="1">
        <v>4</v>
      </c>
      <c r="AW17" s="1">
        <v>1</v>
      </c>
      <c r="AX17" s="1">
        <v>3</v>
      </c>
      <c r="AY17" s="1">
        <v>3</v>
      </c>
      <c r="AZ17" s="1">
        <v>2</v>
      </c>
      <c r="BA17" s="1">
        <v>1</v>
      </c>
      <c r="BB17" s="1">
        <v>5</v>
      </c>
      <c r="BC17" s="1">
        <v>1</v>
      </c>
      <c r="BD17" s="1">
        <v>4</v>
      </c>
      <c r="BE17" s="1">
        <v>3</v>
      </c>
      <c r="BF17" s="1">
        <v>3</v>
      </c>
      <c r="BG17" s="1">
        <v>2</v>
      </c>
      <c r="BH17" s="1">
        <v>4</v>
      </c>
      <c r="BI17" s="1">
        <v>2</v>
      </c>
      <c r="BJ17" s="1">
        <v>4</v>
      </c>
      <c r="BK17" s="1">
        <v>1</v>
      </c>
      <c r="BL17" s="1" t="s">
        <v>52</v>
      </c>
      <c r="BM17" s="1" t="s">
        <v>19</v>
      </c>
      <c r="BN17" s="1" t="s">
        <v>105</v>
      </c>
      <c r="BO17" s="1" t="s">
        <v>47</v>
      </c>
      <c r="BP17" s="1" t="s">
        <v>106</v>
      </c>
      <c r="BQ17" s="1" t="s">
        <v>107</v>
      </c>
      <c r="BR17" s="1" t="s">
        <v>108</v>
      </c>
      <c r="BS17" s="1" t="s">
        <v>27</v>
      </c>
      <c r="BT17" s="1" t="s">
        <v>26</v>
      </c>
      <c r="BU17" s="1" t="s">
        <v>25</v>
      </c>
      <c r="BV17" s="1" t="s">
        <v>28</v>
      </c>
      <c r="BW17" s="1" t="s">
        <v>109</v>
      </c>
    </row>
    <row r="18" spans="1:76" ht="15.75" customHeight="1">
      <c r="A18" s="2">
        <v>42474.575765590278</v>
      </c>
      <c r="B18" s="1" t="s">
        <v>17</v>
      </c>
      <c r="C18" s="1">
        <v>28</v>
      </c>
      <c r="D18" s="1">
        <v>4</v>
      </c>
      <c r="E18" s="1">
        <v>5</v>
      </c>
      <c r="F18" s="1">
        <v>5</v>
      </c>
      <c r="G18" s="1">
        <v>4</v>
      </c>
      <c r="H18" s="1">
        <v>2</v>
      </c>
      <c r="I18" s="1">
        <v>2</v>
      </c>
      <c r="J18" s="1">
        <v>1</v>
      </c>
      <c r="K18" s="1">
        <v>4</v>
      </c>
      <c r="L18" s="1">
        <v>1</v>
      </c>
      <c r="M18" s="1">
        <v>5</v>
      </c>
      <c r="N18" s="1">
        <v>4</v>
      </c>
      <c r="O18" s="1">
        <v>5</v>
      </c>
      <c r="P18" s="1">
        <v>2</v>
      </c>
      <c r="Q18" s="1">
        <v>1</v>
      </c>
      <c r="R18" s="1">
        <v>4</v>
      </c>
      <c r="S18" s="1">
        <v>1</v>
      </c>
      <c r="T18" s="1">
        <v>3</v>
      </c>
      <c r="U18" s="1">
        <v>2</v>
      </c>
      <c r="V18" s="1">
        <v>2</v>
      </c>
      <c r="W18" s="1">
        <v>1</v>
      </c>
      <c r="X18" s="1">
        <v>1</v>
      </c>
      <c r="Y18" s="1">
        <v>3</v>
      </c>
      <c r="Z18" s="1">
        <v>4</v>
      </c>
      <c r="AA18" s="1">
        <v>1</v>
      </c>
      <c r="AB18" s="1">
        <v>2</v>
      </c>
      <c r="AC18" s="1">
        <v>1</v>
      </c>
      <c r="AD18" s="1">
        <v>5</v>
      </c>
      <c r="AE18" s="1">
        <v>4</v>
      </c>
      <c r="AF18" s="1">
        <v>4</v>
      </c>
      <c r="AG18" s="1">
        <v>2</v>
      </c>
      <c r="AH18" s="1">
        <v>2</v>
      </c>
      <c r="AI18" s="1">
        <v>1</v>
      </c>
      <c r="AJ18" s="1">
        <v>5</v>
      </c>
      <c r="AK18" s="1">
        <v>1</v>
      </c>
      <c r="AL18" s="1">
        <v>3</v>
      </c>
      <c r="AM18" s="1">
        <v>2</v>
      </c>
      <c r="AN18" s="1">
        <v>4</v>
      </c>
      <c r="AO18" s="1">
        <v>5</v>
      </c>
      <c r="AP18" s="1">
        <v>5</v>
      </c>
      <c r="AQ18" s="1">
        <v>1</v>
      </c>
      <c r="AR18" s="1">
        <v>4</v>
      </c>
      <c r="AS18" s="1">
        <v>3</v>
      </c>
      <c r="AT18" s="1">
        <v>2</v>
      </c>
      <c r="AU18" s="1">
        <v>1</v>
      </c>
      <c r="AV18" s="1">
        <v>5</v>
      </c>
      <c r="AW18" s="1">
        <v>4</v>
      </c>
      <c r="AX18" s="1">
        <v>2</v>
      </c>
      <c r="AY18" s="1">
        <v>1</v>
      </c>
      <c r="AZ18" s="1">
        <v>5</v>
      </c>
      <c r="BA18" s="1">
        <v>2</v>
      </c>
      <c r="BB18" s="1">
        <v>4</v>
      </c>
      <c r="BC18" s="1">
        <v>4</v>
      </c>
      <c r="BD18" s="1">
        <v>2</v>
      </c>
      <c r="BE18" s="1">
        <v>3</v>
      </c>
      <c r="BF18" s="1">
        <v>5</v>
      </c>
      <c r="BG18" s="1">
        <v>2</v>
      </c>
      <c r="BH18" s="1">
        <v>1</v>
      </c>
      <c r="BI18" s="1">
        <v>1</v>
      </c>
      <c r="BJ18" s="1">
        <v>3</v>
      </c>
      <c r="BK18" s="1">
        <v>4</v>
      </c>
      <c r="BL18" s="1" t="s">
        <v>110</v>
      </c>
      <c r="BM18" s="1" t="s">
        <v>19</v>
      </c>
      <c r="BN18" s="1" t="s">
        <v>111</v>
      </c>
      <c r="BO18" s="1" t="s">
        <v>21</v>
      </c>
      <c r="BP18" s="1" t="s">
        <v>112</v>
      </c>
      <c r="BQ18" s="1" t="s">
        <v>59</v>
      </c>
      <c r="BR18" s="1" t="s">
        <v>113</v>
      </c>
      <c r="BS18" s="1" t="s">
        <v>28</v>
      </c>
      <c r="BT18" s="1" t="s">
        <v>27</v>
      </c>
      <c r="BU18" s="1" t="s">
        <v>25</v>
      </c>
      <c r="BV18" s="1" t="s">
        <v>26</v>
      </c>
      <c r="BW18" s="1" t="s">
        <v>114</v>
      </c>
      <c r="BX18" s="1" t="s">
        <v>115</v>
      </c>
    </row>
    <row r="19" spans="1:76" ht="15.75" customHeight="1">
      <c r="A19" s="2">
        <v>42474.578356215279</v>
      </c>
      <c r="B19" s="1" t="s">
        <v>17</v>
      </c>
      <c r="C19" s="1">
        <v>33</v>
      </c>
      <c r="D19" s="1">
        <v>4</v>
      </c>
      <c r="E19" s="1">
        <v>5</v>
      </c>
      <c r="F19" s="1">
        <v>4</v>
      </c>
      <c r="G19" s="1">
        <v>4</v>
      </c>
      <c r="H19" s="1">
        <v>2</v>
      </c>
      <c r="I19" s="1">
        <v>4</v>
      </c>
      <c r="J19" s="1">
        <v>1</v>
      </c>
      <c r="K19" s="1">
        <v>2</v>
      </c>
      <c r="L19" s="1">
        <v>4</v>
      </c>
      <c r="M19" s="1">
        <v>5</v>
      </c>
      <c r="N19" s="1">
        <v>2</v>
      </c>
      <c r="O19" s="1">
        <v>2</v>
      </c>
      <c r="P19" s="1">
        <v>1</v>
      </c>
      <c r="Q19" s="1">
        <v>4</v>
      </c>
      <c r="R19" s="1">
        <v>4</v>
      </c>
      <c r="S19" s="1">
        <v>1</v>
      </c>
      <c r="T19" s="1">
        <v>2</v>
      </c>
      <c r="U19" s="1">
        <v>2</v>
      </c>
      <c r="V19" s="1">
        <v>4</v>
      </c>
      <c r="W19" s="1">
        <v>2</v>
      </c>
      <c r="X19" s="1">
        <v>2</v>
      </c>
      <c r="Y19" s="1">
        <v>4</v>
      </c>
      <c r="Z19" s="1">
        <v>1</v>
      </c>
      <c r="AA19" s="1">
        <v>2</v>
      </c>
      <c r="AB19" s="1">
        <v>1</v>
      </c>
      <c r="AC19" s="1">
        <v>2</v>
      </c>
      <c r="AD19" s="1">
        <v>4</v>
      </c>
      <c r="AE19" s="1">
        <v>4</v>
      </c>
      <c r="AF19" s="1">
        <v>2</v>
      </c>
      <c r="AG19" s="1">
        <v>2</v>
      </c>
      <c r="AH19" s="1">
        <v>4</v>
      </c>
      <c r="AI19" s="1">
        <v>4</v>
      </c>
      <c r="AJ19" s="1">
        <v>2</v>
      </c>
      <c r="AK19" s="1">
        <v>1</v>
      </c>
      <c r="AL19" s="1">
        <v>4</v>
      </c>
      <c r="AM19" s="1">
        <v>4</v>
      </c>
      <c r="AN19" s="1">
        <v>2</v>
      </c>
      <c r="AO19" s="1">
        <v>2</v>
      </c>
      <c r="AP19" s="1">
        <v>4</v>
      </c>
      <c r="AQ19" s="1">
        <v>1</v>
      </c>
      <c r="AR19" s="1">
        <v>5</v>
      </c>
      <c r="AS19" s="1">
        <v>2</v>
      </c>
      <c r="AT19" s="1">
        <v>2</v>
      </c>
      <c r="AU19" s="1">
        <v>2</v>
      </c>
      <c r="AV19" s="1">
        <v>4</v>
      </c>
      <c r="AW19" s="1">
        <v>4</v>
      </c>
      <c r="AX19" s="1">
        <v>2</v>
      </c>
      <c r="AY19" s="1">
        <v>2</v>
      </c>
      <c r="AZ19" s="1">
        <v>5</v>
      </c>
      <c r="BA19" s="1">
        <v>2</v>
      </c>
      <c r="BB19" s="1">
        <v>2</v>
      </c>
      <c r="BC19" s="1">
        <v>1</v>
      </c>
      <c r="BD19" s="1">
        <v>4</v>
      </c>
      <c r="BE19" s="1">
        <v>4</v>
      </c>
      <c r="BF19" s="1">
        <v>5</v>
      </c>
      <c r="BG19" s="1">
        <v>2</v>
      </c>
      <c r="BH19" s="1">
        <v>2</v>
      </c>
      <c r="BI19" s="1">
        <v>1</v>
      </c>
      <c r="BJ19" s="1">
        <v>5</v>
      </c>
      <c r="BK19" s="1">
        <v>2</v>
      </c>
      <c r="BL19" s="1" t="s">
        <v>62</v>
      </c>
      <c r="BM19" s="1" t="s">
        <v>19</v>
      </c>
      <c r="BN19" s="1" t="s">
        <v>116</v>
      </c>
      <c r="BO19" s="1" t="s">
        <v>117</v>
      </c>
      <c r="BP19" s="1" t="s">
        <v>118</v>
      </c>
      <c r="BQ19" s="1" t="s">
        <v>23</v>
      </c>
      <c r="BR19" s="1" t="s">
        <v>119</v>
      </c>
      <c r="BS19" s="1" t="s">
        <v>27</v>
      </c>
      <c r="BT19" s="1" t="s">
        <v>26</v>
      </c>
      <c r="BU19" s="1" t="s">
        <v>25</v>
      </c>
      <c r="BV19" s="1" t="s">
        <v>28</v>
      </c>
      <c r="BW19" s="1" t="s">
        <v>120</v>
      </c>
      <c r="BX19" s="1" t="s">
        <v>121</v>
      </c>
    </row>
    <row r="20" spans="1:76" ht="15.75" customHeight="1">
      <c r="A20" s="2">
        <v>42474.579854768519</v>
      </c>
      <c r="B20" s="1" t="s">
        <v>17</v>
      </c>
      <c r="C20" s="1">
        <v>25</v>
      </c>
      <c r="D20" s="1">
        <v>3</v>
      </c>
      <c r="E20" s="1">
        <v>5</v>
      </c>
      <c r="F20" s="1">
        <v>1</v>
      </c>
      <c r="G20" s="1">
        <v>5</v>
      </c>
      <c r="H20" s="1">
        <v>5</v>
      </c>
      <c r="I20" s="1">
        <v>1</v>
      </c>
      <c r="J20" s="1">
        <v>1</v>
      </c>
      <c r="K20" s="1">
        <v>5</v>
      </c>
      <c r="L20" s="1">
        <v>1</v>
      </c>
      <c r="M20" s="1">
        <v>1</v>
      </c>
      <c r="N20" s="1">
        <v>1</v>
      </c>
      <c r="O20" s="1">
        <v>5</v>
      </c>
      <c r="P20" s="1">
        <v>4</v>
      </c>
      <c r="Q20" s="1">
        <v>1</v>
      </c>
      <c r="R20" s="1">
        <v>1</v>
      </c>
      <c r="S20" s="1">
        <v>1</v>
      </c>
      <c r="T20" s="1">
        <v>5</v>
      </c>
      <c r="U20" s="1">
        <v>1</v>
      </c>
      <c r="V20" s="1">
        <v>5</v>
      </c>
      <c r="W20" s="1">
        <v>1</v>
      </c>
      <c r="X20" s="1">
        <v>1</v>
      </c>
      <c r="Y20" s="1">
        <v>5</v>
      </c>
      <c r="Z20" s="1">
        <v>3</v>
      </c>
      <c r="AA20" s="1">
        <v>3</v>
      </c>
      <c r="AB20" s="1">
        <v>4</v>
      </c>
      <c r="AC20" s="1">
        <v>1</v>
      </c>
      <c r="AD20" s="1">
        <v>1</v>
      </c>
      <c r="AE20" s="1">
        <v>1</v>
      </c>
      <c r="AF20" s="1">
        <v>3</v>
      </c>
      <c r="AG20" s="1">
        <v>5</v>
      </c>
      <c r="AH20" s="1">
        <v>5</v>
      </c>
      <c r="AI20" s="1">
        <v>1</v>
      </c>
      <c r="AJ20" s="1">
        <v>5</v>
      </c>
      <c r="AK20" s="1">
        <v>5</v>
      </c>
      <c r="AL20" s="1">
        <v>5</v>
      </c>
      <c r="AM20" s="1">
        <v>3</v>
      </c>
      <c r="AN20" s="1">
        <v>5</v>
      </c>
      <c r="AO20" s="1">
        <v>4</v>
      </c>
      <c r="AP20" s="1">
        <v>3</v>
      </c>
      <c r="AQ20" s="1">
        <v>5</v>
      </c>
      <c r="AR20" s="1">
        <v>3</v>
      </c>
      <c r="AS20" s="1">
        <v>5</v>
      </c>
      <c r="AT20" s="1">
        <v>4</v>
      </c>
      <c r="AU20" s="1">
        <v>1</v>
      </c>
      <c r="AV20" s="1">
        <v>5</v>
      </c>
      <c r="AW20" s="1">
        <v>1</v>
      </c>
      <c r="AX20" s="1">
        <v>5</v>
      </c>
      <c r="AY20" s="1">
        <v>3</v>
      </c>
      <c r="AZ20" s="1">
        <v>1</v>
      </c>
      <c r="BA20" s="1">
        <v>4</v>
      </c>
      <c r="BB20" s="1">
        <v>1</v>
      </c>
      <c r="BC20" s="1">
        <v>1</v>
      </c>
      <c r="BD20" s="1">
        <v>1</v>
      </c>
      <c r="BE20" s="1">
        <v>1</v>
      </c>
      <c r="BF20" s="1">
        <v>1</v>
      </c>
      <c r="BG20" s="1">
        <v>3</v>
      </c>
      <c r="BH20" s="1">
        <v>4</v>
      </c>
      <c r="BI20" s="1">
        <v>5</v>
      </c>
      <c r="BJ20" s="1">
        <v>1</v>
      </c>
      <c r="BK20" s="1">
        <v>4</v>
      </c>
      <c r="BL20" s="1" t="s">
        <v>18</v>
      </c>
      <c r="BM20" s="1" t="s">
        <v>19</v>
      </c>
      <c r="BN20" s="1" t="s">
        <v>122</v>
      </c>
      <c r="BO20" s="1" t="s">
        <v>21</v>
      </c>
      <c r="BP20" s="1" t="s">
        <v>123</v>
      </c>
      <c r="BQ20" s="1" t="s">
        <v>34</v>
      </c>
      <c r="BR20" s="1" t="s">
        <v>124</v>
      </c>
      <c r="BS20" s="1" t="s">
        <v>28</v>
      </c>
      <c r="BT20" s="1" t="s">
        <v>27</v>
      </c>
      <c r="BU20" s="1" t="s">
        <v>26</v>
      </c>
      <c r="BV20" s="1" t="s">
        <v>25</v>
      </c>
      <c r="BW20" s="1" t="s">
        <v>125</v>
      </c>
      <c r="BX20" s="1" t="s">
        <v>126</v>
      </c>
    </row>
    <row r="21" spans="1:76" ht="15.75" customHeight="1">
      <c r="A21" s="2">
        <v>42474.583789317127</v>
      </c>
      <c r="B21" s="1" t="s">
        <v>17</v>
      </c>
      <c r="C21" s="1">
        <v>29</v>
      </c>
      <c r="D21" s="1">
        <v>3</v>
      </c>
      <c r="E21" s="1">
        <v>3</v>
      </c>
      <c r="F21" s="1">
        <v>2</v>
      </c>
      <c r="G21" s="1">
        <v>4</v>
      </c>
      <c r="H21" s="1">
        <v>3</v>
      </c>
      <c r="I21" s="1">
        <v>2</v>
      </c>
      <c r="J21" s="1">
        <v>2</v>
      </c>
      <c r="K21" s="1">
        <v>2</v>
      </c>
      <c r="L21" s="1">
        <v>2</v>
      </c>
      <c r="M21" s="1">
        <v>2</v>
      </c>
      <c r="N21" s="1">
        <v>4</v>
      </c>
      <c r="O21" s="1">
        <v>2</v>
      </c>
      <c r="P21" s="1">
        <v>3</v>
      </c>
      <c r="Q21" s="1">
        <v>3</v>
      </c>
      <c r="R21" s="1">
        <v>2</v>
      </c>
      <c r="S21" s="1">
        <v>3</v>
      </c>
      <c r="T21" s="1">
        <v>2</v>
      </c>
      <c r="U21" s="1">
        <v>3</v>
      </c>
      <c r="V21" s="1">
        <v>1</v>
      </c>
      <c r="W21" s="1">
        <v>2</v>
      </c>
      <c r="X21" s="1">
        <v>3</v>
      </c>
      <c r="Y21" s="1">
        <v>4</v>
      </c>
      <c r="Z21" s="1">
        <v>4</v>
      </c>
      <c r="AA21" s="1">
        <v>2</v>
      </c>
      <c r="AB21" s="1">
        <v>3</v>
      </c>
      <c r="AC21" s="1">
        <v>3</v>
      </c>
      <c r="AD21" s="1">
        <v>5</v>
      </c>
      <c r="AE21" s="1">
        <v>2</v>
      </c>
      <c r="AF21" s="1">
        <v>2</v>
      </c>
      <c r="AG21" s="1">
        <v>2</v>
      </c>
      <c r="AH21" s="1">
        <v>1</v>
      </c>
      <c r="AI21" s="1">
        <v>2</v>
      </c>
      <c r="AJ21" s="1">
        <v>4</v>
      </c>
      <c r="AK21" s="1">
        <v>4</v>
      </c>
      <c r="AL21" s="1">
        <v>3</v>
      </c>
      <c r="AM21" s="1">
        <v>2</v>
      </c>
      <c r="AN21" s="1">
        <v>2</v>
      </c>
      <c r="AO21" s="1">
        <v>2</v>
      </c>
      <c r="AP21" s="1">
        <v>4</v>
      </c>
      <c r="AQ21" s="1">
        <v>5</v>
      </c>
      <c r="AR21" s="1">
        <v>2</v>
      </c>
      <c r="AS21" s="1">
        <v>2</v>
      </c>
      <c r="AT21" s="1">
        <v>4</v>
      </c>
      <c r="AU21" s="1">
        <v>3</v>
      </c>
      <c r="AV21" s="1">
        <v>3</v>
      </c>
      <c r="AW21" s="1">
        <v>4</v>
      </c>
      <c r="AX21" s="1">
        <v>4</v>
      </c>
      <c r="AY21" s="1">
        <v>2</v>
      </c>
      <c r="AZ21" s="1">
        <v>2</v>
      </c>
      <c r="BA21" s="1">
        <v>4</v>
      </c>
      <c r="BB21" s="1">
        <v>3</v>
      </c>
      <c r="BC21" s="1">
        <v>2</v>
      </c>
      <c r="BD21" s="1">
        <v>2</v>
      </c>
      <c r="BE21" s="1">
        <v>3</v>
      </c>
      <c r="BF21" s="1">
        <v>1</v>
      </c>
      <c r="BG21" s="1">
        <v>2</v>
      </c>
      <c r="BH21" s="1">
        <v>2</v>
      </c>
      <c r="BI21" s="1">
        <v>5</v>
      </c>
      <c r="BJ21" s="1">
        <v>4</v>
      </c>
      <c r="BK21" s="1">
        <v>3</v>
      </c>
      <c r="BL21" s="1" t="s">
        <v>38</v>
      </c>
      <c r="BM21" s="1" t="s">
        <v>19</v>
      </c>
      <c r="BN21" s="1" t="s">
        <v>127</v>
      </c>
      <c r="BO21" s="1" t="s">
        <v>21</v>
      </c>
      <c r="BP21" s="1" t="s">
        <v>128</v>
      </c>
      <c r="BQ21" s="1" t="s">
        <v>23</v>
      </c>
      <c r="BR21" s="1" t="s">
        <v>129</v>
      </c>
      <c r="BS21" s="1" t="s">
        <v>26</v>
      </c>
      <c r="BT21" s="1" t="s">
        <v>27</v>
      </c>
      <c r="BU21" s="1" t="s">
        <v>28</v>
      </c>
      <c r="BV21" s="1" t="s">
        <v>25</v>
      </c>
      <c r="BW21" s="1" t="s">
        <v>130</v>
      </c>
      <c r="BX21" s="1" t="s">
        <v>100</v>
      </c>
    </row>
    <row r="22" spans="1:76" ht="15.75" customHeight="1">
      <c r="A22" s="2">
        <v>42474.584571412037</v>
      </c>
      <c r="B22" s="1" t="s">
        <v>17</v>
      </c>
      <c r="C22" s="1">
        <v>39</v>
      </c>
      <c r="D22" s="1">
        <v>5</v>
      </c>
      <c r="E22" s="1">
        <v>4</v>
      </c>
      <c r="F22" s="1">
        <v>3</v>
      </c>
      <c r="G22" s="1">
        <v>4</v>
      </c>
      <c r="H22" s="1">
        <v>5</v>
      </c>
      <c r="I22" s="1">
        <v>2</v>
      </c>
      <c r="J22" s="1">
        <v>3</v>
      </c>
      <c r="K22" s="1">
        <v>4</v>
      </c>
      <c r="L22" s="1">
        <v>2</v>
      </c>
      <c r="M22" s="1">
        <v>2</v>
      </c>
      <c r="N22" s="1">
        <v>3</v>
      </c>
      <c r="O22" s="1">
        <v>1</v>
      </c>
      <c r="P22" s="1">
        <v>1</v>
      </c>
      <c r="Q22" s="1">
        <v>2</v>
      </c>
      <c r="R22" s="1">
        <v>2</v>
      </c>
      <c r="S22" s="1">
        <v>2</v>
      </c>
      <c r="T22" s="1">
        <v>3</v>
      </c>
      <c r="U22" s="1">
        <v>2</v>
      </c>
      <c r="V22" s="1">
        <v>3</v>
      </c>
      <c r="W22" s="1">
        <v>2</v>
      </c>
      <c r="X22" s="1">
        <v>2</v>
      </c>
      <c r="Y22" s="1">
        <v>4</v>
      </c>
      <c r="Z22" s="1">
        <v>2</v>
      </c>
      <c r="AA22" s="1">
        <v>2</v>
      </c>
      <c r="AB22" s="1">
        <v>1</v>
      </c>
      <c r="AC22" s="1">
        <v>2</v>
      </c>
      <c r="AD22" s="1">
        <v>4</v>
      </c>
      <c r="AE22" s="1">
        <v>2</v>
      </c>
      <c r="AF22" s="1">
        <v>4</v>
      </c>
      <c r="AG22" s="1">
        <v>4</v>
      </c>
      <c r="AH22" s="1">
        <v>2</v>
      </c>
      <c r="AI22" s="1">
        <v>4</v>
      </c>
      <c r="AJ22" s="1">
        <v>3</v>
      </c>
      <c r="AK22" s="1">
        <v>2</v>
      </c>
      <c r="AL22" s="1">
        <v>3</v>
      </c>
      <c r="AM22" s="1">
        <v>4</v>
      </c>
      <c r="AN22" s="1">
        <v>2</v>
      </c>
      <c r="AO22" s="1">
        <v>4</v>
      </c>
      <c r="AP22" s="1">
        <v>2</v>
      </c>
      <c r="AQ22" s="1">
        <v>2</v>
      </c>
      <c r="AR22" s="1">
        <v>3</v>
      </c>
      <c r="AS22" s="1">
        <v>5</v>
      </c>
      <c r="AT22" s="1">
        <v>3</v>
      </c>
      <c r="AU22" s="1">
        <v>3</v>
      </c>
      <c r="AV22" s="1">
        <v>4</v>
      </c>
      <c r="AW22" s="1">
        <v>2</v>
      </c>
      <c r="AX22" s="1">
        <v>4</v>
      </c>
      <c r="AY22" s="1">
        <v>4</v>
      </c>
      <c r="AZ22" s="1">
        <v>4</v>
      </c>
      <c r="BA22" s="1">
        <v>3</v>
      </c>
      <c r="BB22" s="1">
        <v>3</v>
      </c>
      <c r="BC22" s="1">
        <v>4</v>
      </c>
      <c r="BD22" s="1">
        <v>2</v>
      </c>
      <c r="BE22" s="1">
        <v>2</v>
      </c>
      <c r="BF22" s="1">
        <v>5</v>
      </c>
      <c r="BG22" s="1">
        <v>2</v>
      </c>
      <c r="BH22" s="1">
        <v>4</v>
      </c>
      <c r="BI22" s="1">
        <v>2</v>
      </c>
      <c r="BJ22" s="1">
        <v>2</v>
      </c>
      <c r="BK22" s="1">
        <v>1</v>
      </c>
      <c r="BL22" s="1" t="s">
        <v>110</v>
      </c>
      <c r="BM22" s="1" t="s">
        <v>56</v>
      </c>
      <c r="BN22" s="1" t="s">
        <v>105</v>
      </c>
      <c r="BO22" s="1" t="s">
        <v>21</v>
      </c>
      <c r="BP22" s="1" t="s">
        <v>131</v>
      </c>
      <c r="BQ22" s="1" t="s">
        <v>107</v>
      </c>
      <c r="BR22" s="1" t="s">
        <v>132</v>
      </c>
      <c r="BS22" s="1" t="s">
        <v>28</v>
      </c>
      <c r="BT22" s="1" t="s">
        <v>25</v>
      </c>
      <c r="BU22" s="1" t="s">
        <v>26</v>
      </c>
      <c r="BV22" s="1" t="s">
        <v>27</v>
      </c>
      <c r="BW22" s="1" t="s">
        <v>133</v>
      </c>
    </row>
    <row r="23" spans="1:76" ht="15.75" customHeight="1">
      <c r="A23" s="2">
        <v>42474.589241273148</v>
      </c>
      <c r="B23" s="1" t="s">
        <v>17</v>
      </c>
      <c r="C23" s="1">
        <v>30</v>
      </c>
      <c r="D23" s="1">
        <v>2</v>
      </c>
      <c r="E23" s="1">
        <v>4</v>
      </c>
      <c r="F23" s="1">
        <v>3</v>
      </c>
      <c r="G23" s="1">
        <v>4</v>
      </c>
      <c r="H23" s="1">
        <v>4</v>
      </c>
      <c r="I23" s="1">
        <v>3</v>
      </c>
      <c r="J23" s="1">
        <v>4</v>
      </c>
      <c r="K23" s="1">
        <v>4</v>
      </c>
      <c r="L23" s="1">
        <v>2</v>
      </c>
      <c r="M23" s="1">
        <v>2</v>
      </c>
      <c r="N23" s="1">
        <v>3</v>
      </c>
      <c r="O23" s="1">
        <v>5</v>
      </c>
      <c r="P23" s="1">
        <v>2</v>
      </c>
      <c r="Q23" s="1">
        <v>2</v>
      </c>
      <c r="R23" s="1">
        <v>3</v>
      </c>
      <c r="S23" s="1">
        <v>2</v>
      </c>
      <c r="T23" s="1">
        <v>3</v>
      </c>
      <c r="U23" s="1">
        <v>1</v>
      </c>
      <c r="V23" s="1">
        <v>1</v>
      </c>
      <c r="W23" s="1">
        <v>1</v>
      </c>
      <c r="X23" s="1">
        <v>2</v>
      </c>
      <c r="Y23" s="1">
        <v>4</v>
      </c>
      <c r="Z23" s="1">
        <v>1</v>
      </c>
      <c r="AA23" s="1">
        <v>5</v>
      </c>
      <c r="AB23" s="1">
        <v>3</v>
      </c>
      <c r="AC23" s="1">
        <v>3</v>
      </c>
      <c r="AD23" s="1">
        <v>2</v>
      </c>
      <c r="AE23" s="1">
        <v>2</v>
      </c>
      <c r="AF23" s="1">
        <v>2</v>
      </c>
      <c r="AG23" s="1">
        <v>3</v>
      </c>
      <c r="AH23" s="1">
        <v>2</v>
      </c>
      <c r="AI23" s="1">
        <v>2</v>
      </c>
      <c r="AJ23" s="1">
        <v>3</v>
      </c>
      <c r="AK23" s="1">
        <v>3</v>
      </c>
      <c r="AL23" s="1">
        <v>2</v>
      </c>
      <c r="AM23" s="1">
        <v>2</v>
      </c>
      <c r="AN23" s="1">
        <v>5</v>
      </c>
      <c r="AO23" s="1">
        <v>4</v>
      </c>
      <c r="AP23" s="1">
        <v>4</v>
      </c>
      <c r="AQ23" s="1">
        <v>4</v>
      </c>
      <c r="AR23" s="1">
        <v>5</v>
      </c>
      <c r="AS23" s="1">
        <v>5</v>
      </c>
      <c r="AT23" s="1">
        <v>3</v>
      </c>
      <c r="AU23" s="1">
        <v>2</v>
      </c>
      <c r="AV23" s="1">
        <v>4</v>
      </c>
      <c r="AW23" s="1">
        <v>3</v>
      </c>
      <c r="AX23" s="1">
        <v>2</v>
      </c>
      <c r="AY23" s="1">
        <v>5</v>
      </c>
      <c r="AZ23" s="1">
        <v>1</v>
      </c>
      <c r="BA23" s="1">
        <v>3</v>
      </c>
      <c r="BB23" s="1">
        <v>2</v>
      </c>
      <c r="BC23" s="1">
        <v>2</v>
      </c>
      <c r="BD23" s="1">
        <v>4</v>
      </c>
      <c r="BE23" s="1">
        <v>3</v>
      </c>
      <c r="BF23" s="1">
        <v>5</v>
      </c>
      <c r="BG23" s="1">
        <v>1</v>
      </c>
      <c r="BH23" s="1">
        <v>4</v>
      </c>
      <c r="BI23" s="1">
        <v>2</v>
      </c>
      <c r="BJ23" s="1">
        <v>4</v>
      </c>
      <c r="BK23" s="1">
        <v>5</v>
      </c>
      <c r="BL23" s="1" t="s">
        <v>31</v>
      </c>
      <c r="BM23" s="1" t="s">
        <v>19</v>
      </c>
      <c r="BN23" s="1" t="s">
        <v>20</v>
      </c>
      <c r="BO23" s="1" t="s">
        <v>21</v>
      </c>
      <c r="BP23" s="1" t="s">
        <v>134</v>
      </c>
      <c r="BQ23" s="1" t="s">
        <v>34</v>
      </c>
      <c r="BR23" s="1" t="s">
        <v>135</v>
      </c>
      <c r="BS23" s="1" t="s">
        <v>28</v>
      </c>
      <c r="BT23" s="1" t="s">
        <v>27</v>
      </c>
      <c r="BU23" s="1" t="s">
        <v>26</v>
      </c>
      <c r="BV23" s="1" t="s">
        <v>25</v>
      </c>
      <c r="BW23" s="1" t="s">
        <v>136</v>
      </c>
    </row>
    <row r="24" spans="1:76" ht="15.75" customHeight="1">
      <c r="A24" s="2">
        <v>42474.605116620369</v>
      </c>
      <c r="B24" s="1" t="s">
        <v>17</v>
      </c>
      <c r="C24" s="1">
        <v>30</v>
      </c>
      <c r="D24" s="1">
        <v>4</v>
      </c>
      <c r="E24" s="1">
        <v>4</v>
      </c>
      <c r="F24" s="1">
        <v>4</v>
      </c>
      <c r="G24" s="1">
        <v>2</v>
      </c>
      <c r="H24" s="1">
        <v>3</v>
      </c>
      <c r="I24" s="1">
        <v>3</v>
      </c>
      <c r="J24" s="1">
        <v>2</v>
      </c>
      <c r="K24" s="1">
        <v>3</v>
      </c>
      <c r="L24" s="1">
        <v>2</v>
      </c>
      <c r="M24" s="1">
        <v>4</v>
      </c>
      <c r="N24" s="1">
        <v>4</v>
      </c>
      <c r="O24" s="1">
        <v>4</v>
      </c>
      <c r="P24" s="1">
        <v>2</v>
      </c>
      <c r="Q24" s="1">
        <v>2</v>
      </c>
      <c r="R24" s="1">
        <v>4</v>
      </c>
      <c r="S24" s="1">
        <v>2</v>
      </c>
      <c r="T24" s="1">
        <v>2</v>
      </c>
      <c r="U24" s="1">
        <v>2</v>
      </c>
      <c r="V24" s="1">
        <v>2</v>
      </c>
      <c r="W24" s="1">
        <v>2</v>
      </c>
      <c r="X24" s="1">
        <v>2</v>
      </c>
      <c r="Y24" s="1">
        <v>2</v>
      </c>
      <c r="Z24" s="1">
        <v>2</v>
      </c>
      <c r="AA24" s="1">
        <v>2</v>
      </c>
      <c r="AB24" s="1">
        <v>2</v>
      </c>
      <c r="AC24" s="1">
        <v>3</v>
      </c>
      <c r="AD24" s="1">
        <v>4</v>
      </c>
      <c r="AE24" s="1">
        <v>3</v>
      </c>
      <c r="AF24" s="1">
        <v>3</v>
      </c>
      <c r="AG24" s="1">
        <v>4</v>
      </c>
      <c r="AH24" s="1">
        <v>3</v>
      </c>
      <c r="AI24" s="1">
        <v>2</v>
      </c>
      <c r="AJ24" s="1">
        <v>4</v>
      </c>
      <c r="AK24" s="1">
        <v>2</v>
      </c>
      <c r="AL24" s="1">
        <v>2</v>
      </c>
      <c r="AM24" s="1">
        <v>2</v>
      </c>
      <c r="AN24" s="1">
        <v>3</v>
      </c>
      <c r="AO24" s="1">
        <v>3</v>
      </c>
      <c r="AP24" s="1">
        <v>3</v>
      </c>
      <c r="AQ24" s="1">
        <v>2</v>
      </c>
      <c r="AR24" s="1">
        <v>3</v>
      </c>
      <c r="AS24" s="1">
        <v>4</v>
      </c>
      <c r="AT24" s="1">
        <v>4</v>
      </c>
      <c r="AU24" s="1">
        <v>3</v>
      </c>
      <c r="AV24" s="1">
        <v>4</v>
      </c>
      <c r="AW24" s="1">
        <v>3</v>
      </c>
      <c r="AX24" s="1">
        <v>2</v>
      </c>
      <c r="AY24" s="1">
        <v>3</v>
      </c>
      <c r="AZ24" s="1">
        <v>4</v>
      </c>
      <c r="BA24" s="1">
        <v>3</v>
      </c>
      <c r="BB24" s="1">
        <v>3</v>
      </c>
      <c r="BC24" s="1">
        <v>4</v>
      </c>
      <c r="BD24" s="1">
        <v>3</v>
      </c>
      <c r="BE24" s="1">
        <v>2</v>
      </c>
      <c r="BF24" s="1">
        <v>3</v>
      </c>
      <c r="BG24" s="1">
        <v>2</v>
      </c>
      <c r="BH24" s="1">
        <v>4</v>
      </c>
      <c r="BI24" s="1">
        <v>2</v>
      </c>
      <c r="BJ24" s="1">
        <v>2</v>
      </c>
      <c r="BK24" s="1">
        <v>4</v>
      </c>
      <c r="BL24" s="1" t="s">
        <v>31</v>
      </c>
      <c r="BM24" s="1" t="s">
        <v>56</v>
      </c>
      <c r="BN24" s="1" t="s">
        <v>137</v>
      </c>
      <c r="BO24" s="1" t="s">
        <v>117</v>
      </c>
      <c r="BP24" s="1" t="s">
        <v>138</v>
      </c>
      <c r="BQ24" s="1" t="s">
        <v>34</v>
      </c>
      <c r="BR24" s="1" t="s">
        <v>139</v>
      </c>
      <c r="BS24" s="1" t="s">
        <v>27</v>
      </c>
      <c r="BT24" s="1" t="s">
        <v>25</v>
      </c>
      <c r="BU24" s="1" t="s">
        <v>26</v>
      </c>
      <c r="BV24" s="1" t="s">
        <v>28</v>
      </c>
      <c r="BW24" s="1" t="s">
        <v>140</v>
      </c>
      <c r="BX24" s="1" t="s">
        <v>115</v>
      </c>
    </row>
    <row r="25" spans="1:76" ht="15.75" customHeight="1">
      <c r="A25" s="2">
        <v>42474.60853513889</v>
      </c>
      <c r="B25" s="1" t="s">
        <v>17</v>
      </c>
      <c r="C25" s="1">
        <v>29</v>
      </c>
      <c r="D25" s="1">
        <v>2</v>
      </c>
      <c r="E25" s="1">
        <v>4</v>
      </c>
      <c r="F25" s="1">
        <v>2</v>
      </c>
      <c r="G25" s="1">
        <v>2</v>
      </c>
      <c r="H25" s="1">
        <v>1</v>
      </c>
      <c r="I25" s="1">
        <v>4</v>
      </c>
      <c r="J25" s="1">
        <v>4</v>
      </c>
      <c r="K25" s="1">
        <v>3</v>
      </c>
      <c r="L25" s="1">
        <v>4</v>
      </c>
      <c r="M25" s="1">
        <v>5</v>
      </c>
      <c r="N25" s="1">
        <v>4</v>
      </c>
      <c r="O25" s="1">
        <v>2</v>
      </c>
      <c r="P25" s="1">
        <v>3</v>
      </c>
      <c r="Q25" s="1">
        <v>2</v>
      </c>
      <c r="R25" s="1">
        <v>4</v>
      </c>
      <c r="S25" s="1">
        <v>1</v>
      </c>
      <c r="T25" s="1">
        <v>3</v>
      </c>
      <c r="U25" s="1">
        <v>4</v>
      </c>
      <c r="V25" s="1">
        <v>1</v>
      </c>
      <c r="W25" s="1">
        <v>1</v>
      </c>
      <c r="X25" s="1">
        <v>3</v>
      </c>
      <c r="Y25" s="1">
        <v>1</v>
      </c>
      <c r="Z25" s="1">
        <v>3</v>
      </c>
      <c r="AA25" s="1">
        <v>1</v>
      </c>
      <c r="AB25" s="1">
        <v>3</v>
      </c>
      <c r="AC25" s="1">
        <v>2</v>
      </c>
      <c r="AD25" s="1">
        <v>2</v>
      </c>
      <c r="AE25" s="1">
        <v>4</v>
      </c>
      <c r="AF25" s="1">
        <v>5</v>
      </c>
      <c r="AG25" s="1">
        <v>2</v>
      </c>
      <c r="AH25" s="1">
        <v>2</v>
      </c>
      <c r="AI25" s="1">
        <v>2</v>
      </c>
      <c r="AJ25" s="1">
        <v>2</v>
      </c>
      <c r="AK25" s="1">
        <v>1</v>
      </c>
      <c r="AL25" s="1">
        <v>1</v>
      </c>
      <c r="AM25" s="1">
        <v>4</v>
      </c>
      <c r="AN25" s="1">
        <v>2</v>
      </c>
      <c r="AO25" s="1">
        <v>4</v>
      </c>
      <c r="AP25" s="1">
        <v>4</v>
      </c>
      <c r="AQ25" s="1">
        <v>3</v>
      </c>
      <c r="AR25" s="1">
        <v>3</v>
      </c>
      <c r="AS25" s="1">
        <v>2</v>
      </c>
      <c r="AT25" s="1">
        <v>3</v>
      </c>
      <c r="AU25" s="1">
        <v>1</v>
      </c>
      <c r="AV25" s="1">
        <v>2</v>
      </c>
      <c r="AW25" s="1">
        <v>5</v>
      </c>
      <c r="AX25" s="1">
        <v>3</v>
      </c>
      <c r="AY25" s="1">
        <v>1</v>
      </c>
      <c r="AZ25" s="1">
        <v>4</v>
      </c>
      <c r="BA25" s="1">
        <v>4</v>
      </c>
      <c r="BB25" s="1">
        <v>2</v>
      </c>
      <c r="BC25" s="1">
        <v>5</v>
      </c>
      <c r="BD25" s="1">
        <v>1</v>
      </c>
      <c r="BE25" s="1">
        <v>4</v>
      </c>
      <c r="BF25" s="1">
        <v>3</v>
      </c>
      <c r="BG25" s="1">
        <v>1</v>
      </c>
      <c r="BH25" s="1">
        <v>2</v>
      </c>
      <c r="BI25" s="1">
        <v>1</v>
      </c>
      <c r="BJ25" s="1">
        <v>2</v>
      </c>
      <c r="BK25" s="1">
        <v>2</v>
      </c>
      <c r="BL25" s="1" t="s">
        <v>38</v>
      </c>
      <c r="BM25" s="1" t="s">
        <v>56</v>
      </c>
      <c r="BN25" s="1" t="s">
        <v>141</v>
      </c>
      <c r="BO25" s="1" t="s">
        <v>21</v>
      </c>
      <c r="BP25" s="1" t="s">
        <v>142</v>
      </c>
      <c r="BQ25" s="1" t="s">
        <v>59</v>
      </c>
      <c r="BR25" s="1" t="s">
        <v>143</v>
      </c>
      <c r="BS25" s="1" t="s">
        <v>28</v>
      </c>
      <c r="BT25" s="1" t="s">
        <v>27</v>
      </c>
      <c r="BU25" s="1" t="s">
        <v>26</v>
      </c>
      <c r="BV25" s="1" t="s">
        <v>25</v>
      </c>
      <c r="BW25" s="1" t="s">
        <v>144</v>
      </c>
      <c r="BX25" s="1" t="s">
        <v>145</v>
      </c>
    </row>
    <row r="26" spans="1:76" ht="15.75" customHeight="1">
      <c r="A26" s="2">
        <v>42474.627516145832</v>
      </c>
      <c r="B26" s="1" t="s">
        <v>17</v>
      </c>
      <c r="C26" s="1">
        <v>34</v>
      </c>
      <c r="D26" s="1">
        <v>2</v>
      </c>
      <c r="E26" s="1">
        <v>3</v>
      </c>
      <c r="F26" s="1">
        <v>4</v>
      </c>
      <c r="G26" s="1">
        <v>3</v>
      </c>
      <c r="H26" s="1">
        <v>4</v>
      </c>
      <c r="I26" s="1">
        <v>4</v>
      </c>
      <c r="J26" s="1">
        <v>3</v>
      </c>
      <c r="K26" s="1">
        <v>3</v>
      </c>
      <c r="L26" s="1">
        <v>3</v>
      </c>
      <c r="M26" s="1">
        <v>5</v>
      </c>
      <c r="N26" s="1">
        <v>4</v>
      </c>
      <c r="O26" s="1">
        <v>4</v>
      </c>
      <c r="P26" s="1">
        <v>4</v>
      </c>
      <c r="Q26" s="1">
        <v>2</v>
      </c>
      <c r="R26" s="1">
        <v>3</v>
      </c>
      <c r="S26" s="1">
        <v>2</v>
      </c>
      <c r="T26" s="1">
        <v>1</v>
      </c>
      <c r="U26" s="1">
        <v>4</v>
      </c>
      <c r="V26" s="1">
        <v>2</v>
      </c>
      <c r="W26" s="1">
        <v>2</v>
      </c>
      <c r="X26" s="1">
        <v>1</v>
      </c>
      <c r="Y26" s="1">
        <v>3</v>
      </c>
      <c r="Z26" s="1">
        <v>2</v>
      </c>
      <c r="AA26" s="1">
        <v>2</v>
      </c>
      <c r="AB26" s="1">
        <v>4</v>
      </c>
      <c r="AC26" s="1">
        <v>1</v>
      </c>
      <c r="AD26" s="1">
        <v>4</v>
      </c>
      <c r="AE26" s="1">
        <v>3</v>
      </c>
      <c r="AF26" s="1">
        <v>2</v>
      </c>
      <c r="AG26" s="1">
        <v>2</v>
      </c>
      <c r="AH26" s="1">
        <v>1</v>
      </c>
      <c r="AI26" s="1">
        <v>2</v>
      </c>
      <c r="AJ26" s="1">
        <v>3</v>
      </c>
      <c r="AK26" s="1">
        <v>2</v>
      </c>
      <c r="AL26" s="1">
        <v>3</v>
      </c>
      <c r="AM26" s="1">
        <v>3</v>
      </c>
      <c r="AN26" s="1">
        <v>3</v>
      </c>
      <c r="AO26" s="1">
        <v>4</v>
      </c>
      <c r="AP26" s="1">
        <v>2</v>
      </c>
      <c r="AQ26" s="1">
        <v>2</v>
      </c>
      <c r="AR26" s="1">
        <v>4</v>
      </c>
      <c r="AS26" s="1">
        <v>2</v>
      </c>
      <c r="AT26" s="1">
        <v>4</v>
      </c>
      <c r="AU26" s="1">
        <v>2</v>
      </c>
      <c r="AV26" s="1">
        <v>5</v>
      </c>
      <c r="AW26" s="1">
        <v>3</v>
      </c>
      <c r="AX26" s="1">
        <v>2</v>
      </c>
      <c r="AY26" s="1">
        <v>2</v>
      </c>
      <c r="AZ26" s="1">
        <v>2</v>
      </c>
      <c r="BA26" s="1">
        <v>5</v>
      </c>
      <c r="BB26" s="1">
        <v>3</v>
      </c>
      <c r="BC26" s="1">
        <v>3</v>
      </c>
      <c r="BD26" s="1">
        <v>5</v>
      </c>
      <c r="BE26" s="1">
        <v>2</v>
      </c>
      <c r="BF26" s="1">
        <v>2</v>
      </c>
      <c r="BG26" s="1">
        <v>4</v>
      </c>
      <c r="BH26" s="1">
        <v>2</v>
      </c>
      <c r="BI26" s="1">
        <v>2</v>
      </c>
      <c r="BJ26" s="1">
        <v>5</v>
      </c>
      <c r="BK26" s="1">
        <v>3</v>
      </c>
      <c r="BL26" s="1" t="s">
        <v>31</v>
      </c>
      <c r="BM26" s="1" t="s">
        <v>56</v>
      </c>
      <c r="BN26" s="1" t="s">
        <v>146</v>
      </c>
      <c r="BO26" s="1" t="s">
        <v>21</v>
      </c>
      <c r="BP26" s="1" t="s">
        <v>55</v>
      </c>
      <c r="BQ26" s="1" t="s">
        <v>23</v>
      </c>
      <c r="BR26" s="1" t="s">
        <v>147</v>
      </c>
      <c r="BS26" s="1" t="s">
        <v>28</v>
      </c>
      <c r="BT26" s="1" t="s">
        <v>26</v>
      </c>
      <c r="BU26" s="1" t="s">
        <v>27</v>
      </c>
      <c r="BV26" s="1" t="s">
        <v>25</v>
      </c>
      <c r="BW26" s="1" t="s">
        <v>148</v>
      </c>
      <c r="BX26" s="1" t="s">
        <v>149</v>
      </c>
    </row>
    <row r="27" spans="1:76" ht="15.75" customHeight="1">
      <c r="A27" s="2">
        <v>42474.635242245371</v>
      </c>
      <c r="B27" s="1" t="s">
        <v>37</v>
      </c>
      <c r="C27" s="1">
        <v>45</v>
      </c>
      <c r="D27" s="1">
        <v>1</v>
      </c>
      <c r="E27" s="1">
        <v>5</v>
      </c>
      <c r="F27" s="1">
        <v>4</v>
      </c>
      <c r="G27" s="1">
        <v>4</v>
      </c>
      <c r="H27" s="1">
        <v>1</v>
      </c>
      <c r="I27" s="1">
        <v>5</v>
      </c>
      <c r="J27" s="1">
        <v>4</v>
      </c>
      <c r="K27" s="1">
        <v>5</v>
      </c>
      <c r="L27" s="1">
        <v>4</v>
      </c>
      <c r="M27" s="1">
        <v>1</v>
      </c>
      <c r="N27" s="1">
        <v>4</v>
      </c>
      <c r="O27" s="1">
        <v>1</v>
      </c>
      <c r="P27" s="1">
        <v>1</v>
      </c>
      <c r="Q27" s="1">
        <v>2</v>
      </c>
      <c r="R27" s="1">
        <v>4</v>
      </c>
      <c r="S27" s="1">
        <v>3</v>
      </c>
      <c r="T27" s="1">
        <v>4</v>
      </c>
      <c r="U27" s="1">
        <v>2</v>
      </c>
      <c r="V27" s="1">
        <v>3</v>
      </c>
      <c r="W27" s="1">
        <v>1</v>
      </c>
      <c r="X27" s="1">
        <v>3</v>
      </c>
      <c r="Y27" s="1">
        <v>3</v>
      </c>
      <c r="Z27" s="1">
        <v>2</v>
      </c>
      <c r="AA27" s="1">
        <v>3</v>
      </c>
      <c r="AB27" s="1">
        <v>5</v>
      </c>
      <c r="AC27" s="1">
        <v>1</v>
      </c>
      <c r="AD27" s="1">
        <v>4</v>
      </c>
      <c r="AE27" s="1">
        <v>1</v>
      </c>
      <c r="AF27" s="1">
        <v>5</v>
      </c>
      <c r="AG27" s="1">
        <v>1</v>
      </c>
      <c r="AH27" s="1">
        <v>5</v>
      </c>
      <c r="AI27" s="1">
        <v>1</v>
      </c>
      <c r="AJ27" s="1">
        <v>2</v>
      </c>
      <c r="AK27" s="1">
        <v>5</v>
      </c>
      <c r="AL27" s="1">
        <v>1</v>
      </c>
      <c r="AM27" s="1">
        <v>5</v>
      </c>
      <c r="AN27" s="1">
        <v>4</v>
      </c>
      <c r="AO27" s="1">
        <v>3</v>
      </c>
      <c r="AP27" s="1">
        <v>1</v>
      </c>
      <c r="AQ27" s="1">
        <v>5</v>
      </c>
      <c r="AR27" s="1">
        <v>2</v>
      </c>
      <c r="AS27" s="1">
        <v>5</v>
      </c>
      <c r="AT27" s="1">
        <v>3</v>
      </c>
      <c r="AU27" s="1">
        <v>1</v>
      </c>
      <c r="AV27" s="1">
        <v>2</v>
      </c>
      <c r="AW27" s="1">
        <v>1</v>
      </c>
      <c r="AX27" s="1">
        <v>5</v>
      </c>
      <c r="AY27" s="1">
        <v>4</v>
      </c>
      <c r="AZ27" s="1">
        <v>3</v>
      </c>
      <c r="BA27" s="1">
        <v>2</v>
      </c>
      <c r="BB27" s="1">
        <v>2</v>
      </c>
      <c r="BC27" s="1">
        <v>1</v>
      </c>
      <c r="BD27" s="1">
        <v>3</v>
      </c>
      <c r="BE27" s="1">
        <v>4</v>
      </c>
      <c r="BF27" s="1">
        <v>2</v>
      </c>
      <c r="BG27" s="1">
        <v>2</v>
      </c>
      <c r="BH27" s="1">
        <v>5</v>
      </c>
      <c r="BI27" s="1">
        <v>5</v>
      </c>
      <c r="BJ27" s="1">
        <v>2</v>
      </c>
      <c r="BK27" s="1">
        <v>1</v>
      </c>
      <c r="BL27" s="1" t="s">
        <v>31</v>
      </c>
      <c r="BM27" s="1" t="s">
        <v>56</v>
      </c>
      <c r="BN27" s="1" t="s">
        <v>150</v>
      </c>
      <c r="BO27" s="1" t="s">
        <v>21</v>
      </c>
      <c r="BP27" s="1" t="s">
        <v>151</v>
      </c>
      <c r="BQ27" s="1" t="s">
        <v>34</v>
      </c>
      <c r="BR27" s="1" t="s">
        <v>152</v>
      </c>
      <c r="BS27" s="1" t="s">
        <v>27</v>
      </c>
      <c r="BT27" s="1" t="s">
        <v>26</v>
      </c>
      <c r="BU27" s="1" t="s">
        <v>28</v>
      </c>
      <c r="BV27" s="1" t="s">
        <v>25</v>
      </c>
      <c r="BW27" s="1" t="s">
        <v>153</v>
      </c>
      <c r="BX27" s="1" t="s">
        <v>115</v>
      </c>
    </row>
    <row r="28" spans="1:76" ht="15.75" customHeight="1">
      <c r="A28" s="2">
        <v>42474.658277141207</v>
      </c>
      <c r="B28" s="1" t="s">
        <v>37</v>
      </c>
      <c r="C28" s="1">
        <v>25</v>
      </c>
      <c r="D28" s="1">
        <v>2</v>
      </c>
      <c r="E28" s="1">
        <v>4</v>
      </c>
      <c r="F28" s="1">
        <v>3</v>
      </c>
      <c r="G28" s="1">
        <v>4</v>
      </c>
      <c r="H28" s="1">
        <v>4</v>
      </c>
      <c r="I28" s="1">
        <v>3</v>
      </c>
      <c r="J28" s="1">
        <v>4</v>
      </c>
      <c r="K28" s="1">
        <v>5</v>
      </c>
      <c r="L28" s="1">
        <v>3</v>
      </c>
      <c r="M28" s="1">
        <v>4</v>
      </c>
      <c r="N28" s="1">
        <v>5</v>
      </c>
      <c r="O28" s="1">
        <v>2</v>
      </c>
      <c r="P28" s="1">
        <v>5</v>
      </c>
      <c r="Q28" s="1">
        <v>2</v>
      </c>
      <c r="R28" s="1">
        <v>3</v>
      </c>
      <c r="S28" s="1">
        <v>4</v>
      </c>
      <c r="T28" s="1">
        <v>3</v>
      </c>
      <c r="U28" s="1">
        <v>3</v>
      </c>
      <c r="V28" s="1">
        <v>2</v>
      </c>
      <c r="W28" s="1">
        <v>3</v>
      </c>
      <c r="X28" s="1">
        <v>2</v>
      </c>
      <c r="Y28" s="1">
        <v>4</v>
      </c>
      <c r="Z28" s="1">
        <v>3</v>
      </c>
      <c r="AA28" s="1">
        <v>2</v>
      </c>
      <c r="AB28" s="1">
        <v>5</v>
      </c>
      <c r="AC28" s="1">
        <v>2</v>
      </c>
      <c r="AD28" s="1">
        <v>3</v>
      </c>
      <c r="AE28" s="1">
        <v>2</v>
      </c>
      <c r="AF28" s="1">
        <v>3</v>
      </c>
      <c r="AG28" s="1">
        <v>3</v>
      </c>
      <c r="AH28" s="1">
        <v>4</v>
      </c>
      <c r="AI28" s="1">
        <v>1</v>
      </c>
      <c r="AJ28" s="1">
        <v>3</v>
      </c>
      <c r="AK28" s="1">
        <v>4</v>
      </c>
      <c r="AL28" s="1">
        <v>2</v>
      </c>
      <c r="AM28" s="1">
        <v>4</v>
      </c>
      <c r="AN28" s="1">
        <v>4</v>
      </c>
      <c r="AO28" s="1">
        <v>3</v>
      </c>
      <c r="AP28" s="1">
        <v>3</v>
      </c>
      <c r="AQ28" s="1">
        <v>4</v>
      </c>
      <c r="AR28" s="1">
        <v>4</v>
      </c>
      <c r="AS28" s="1">
        <v>2</v>
      </c>
      <c r="AT28" s="1">
        <v>4</v>
      </c>
      <c r="AU28" s="1">
        <v>2</v>
      </c>
      <c r="AV28" s="1">
        <v>4</v>
      </c>
      <c r="AW28" s="1">
        <v>2</v>
      </c>
      <c r="AX28" s="1">
        <v>4</v>
      </c>
      <c r="AY28" s="1">
        <v>1</v>
      </c>
      <c r="AZ28" s="1">
        <v>2</v>
      </c>
      <c r="BA28" s="1">
        <v>2</v>
      </c>
      <c r="BB28" s="1">
        <v>3</v>
      </c>
      <c r="BC28" s="1">
        <v>1</v>
      </c>
      <c r="BD28" s="1">
        <v>4</v>
      </c>
      <c r="BE28" s="1">
        <v>3</v>
      </c>
      <c r="BF28" s="1">
        <v>2</v>
      </c>
      <c r="BG28" s="1">
        <v>3</v>
      </c>
      <c r="BH28" s="1">
        <v>3</v>
      </c>
      <c r="BI28" s="1">
        <v>3</v>
      </c>
      <c r="BJ28" s="1">
        <v>3</v>
      </c>
      <c r="BK28" s="1">
        <v>1</v>
      </c>
      <c r="BL28" s="1" t="s">
        <v>95</v>
      </c>
      <c r="BM28" s="1" t="s">
        <v>45</v>
      </c>
      <c r="BN28" s="1" t="s">
        <v>154</v>
      </c>
      <c r="BO28" s="1" t="s">
        <v>21</v>
      </c>
      <c r="BP28" s="1" t="s">
        <v>155</v>
      </c>
      <c r="BQ28" s="1" t="s">
        <v>59</v>
      </c>
      <c r="BR28" s="1" t="s">
        <v>156</v>
      </c>
      <c r="BS28" s="1" t="s">
        <v>26</v>
      </c>
      <c r="BT28" s="1" t="s">
        <v>25</v>
      </c>
      <c r="BU28" s="1" t="s">
        <v>27</v>
      </c>
      <c r="BV28" s="1" t="s">
        <v>28</v>
      </c>
      <c r="BW28" s="1" t="s">
        <v>157</v>
      </c>
      <c r="BX28" s="1" t="s">
        <v>158</v>
      </c>
    </row>
    <row r="29" spans="1:76" ht="15.75" customHeight="1">
      <c r="A29" s="2">
        <v>42474.695968657412</v>
      </c>
      <c r="B29" s="1" t="s">
        <v>17</v>
      </c>
      <c r="C29" s="1">
        <v>29</v>
      </c>
      <c r="D29" s="1">
        <v>3</v>
      </c>
      <c r="E29" s="1">
        <v>1</v>
      </c>
      <c r="F29" s="1">
        <v>4</v>
      </c>
      <c r="G29" s="1">
        <v>2</v>
      </c>
      <c r="H29" s="1">
        <v>3</v>
      </c>
      <c r="I29" s="1">
        <v>4</v>
      </c>
      <c r="J29" s="1">
        <v>2</v>
      </c>
      <c r="K29" s="1">
        <v>1</v>
      </c>
      <c r="L29" s="1">
        <v>4</v>
      </c>
      <c r="M29" s="1">
        <v>3</v>
      </c>
      <c r="N29" s="1">
        <v>2</v>
      </c>
      <c r="O29" s="1">
        <v>3</v>
      </c>
      <c r="P29" s="1">
        <v>1</v>
      </c>
      <c r="Q29" s="1">
        <v>2</v>
      </c>
      <c r="R29" s="1">
        <v>5</v>
      </c>
      <c r="S29" s="1">
        <v>4</v>
      </c>
      <c r="T29" s="1">
        <v>1</v>
      </c>
      <c r="U29" s="1">
        <v>2</v>
      </c>
      <c r="V29" s="1">
        <v>4</v>
      </c>
      <c r="W29" s="1">
        <v>1</v>
      </c>
      <c r="X29" s="1">
        <v>4</v>
      </c>
      <c r="Y29" s="1">
        <v>4</v>
      </c>
      <c r="Z29" s="1">
        <v>2</v>
      </c>
      <c r="AA29" s="1">
        <v>4</v>
      </c>
      <c r="AB29" s="1">
        <v>1</v>
      </c>
      <c r="AC29" s="1">
        <v>2</v>
      </c>
      <c r="AD29" s="1">
        <v>5</v>
      </c>
      <c r="AE29" s="1">
        <v>3</v>
      </c>
      <c r="AF29" s="1">
        <v>3</v>
      </c>
      <c r="AG29" s="1">
        <v>2</v>
      </c>
      <c r="AH29" s="1">
        <v>4</v>
      </c>
      <c r="AI29" s="1">
        <v>2</v>
      </c>
      <c r="AJ29" s="1">
        <v>4</v>
      </c>
      <c r="AK29" s="1">
        <v>3</v>
      </c>
      <c r="AL29" s="1">
        <v>1</v>
      </c>
      <c r="AM29" s="1">
        <v>2</v>
      </c>
      <c r="AN29" s="1">
        <v>5</v>
      </c>
      <c r="AO29" s="1">
        <v>4</v>
      </c>
      <c r="AP29" s="1">
        <v>1</v>
      </c>
      <c r="AQ29" s="1">
        <v>3</v>
      </c>
      <c r="AR29" s="1">
        <v>3</v>
      </c>
      <c r="AS29" s="1">
        <v>4</v>
      </c>
      <c r="AT29" s="1">
        <v>2</v>
      </c>
      <c r="AU29" s="1">
        <v>5</v>
      </c>
      <c r="AV29" s="1">
        <v>4</v>
      </c>
      <c r="AW29" s="1">
        <v>1</v>
      </c>
      <c r="AX29" s="1">
        <v>3</v>
      </c>
      <c r="AY29" s="1">
        <v>1</v>
      </c>
      <c r="AZ29" s="1">
        <v>5</v>
      </c>
      <c r="BA29" s="1">
        <v>4</v>
      </c>
      <c r="BB29" s="1">
        <v>2</v>
      </c>
      <c r="BC29" s="1">
        <v>3</v>
      </c>
      <c r="BD29" s="1">
        <v>4</v>
      </c>
      <c r="BE29" s="1">
        <v>4</v>
      </c>
      <c r="BF29" s="1">
        <v>2</v>
      </c>
      <c r="BG29" s="1">
        <v>3</v>
      </c>
      <c r="BH29" s="1">
        <v>3</v>
      </c>
      <c r="BI29" s="1">
        <v>4</v>
      </c>
      <c r="BJ29" s="1">
        <v>1</v>
      </c>
      <c r="BK29" s="1">
        <v>3</v>
      </c>
      <c r="BL29" s="1" t="s">
        <v>31</v>
      </c>
      <c r="BM29" s="1" t="s">
        <v>19</v>
      </c>
      <c r="BN29" s="1" t="s">
        <v>159</v>
      </c>
      <c r="BO29" s="1" t="s">
        <v>21</v>
      </c>
      <c r="BP29" s="1" t="s">
        <v>160</v>
      </c>
      <c r="BQ29" s="1" t="s">
        <v>64</v>
      </c>
      <c r="BR29" s="1" t="s">
        <v>161</v>
      </c>
      <c r="BS29" s="1" t="s">
        <v>27</v>
      </c>
      <c r="BT29" s="1" t="s">
        <v>26</v>
      </c>
      <c r="BU29" s="1" t="s">
        <v>28</v>
      </c>
      <c r="BV29" s="1" t="s">
        <v>25</v>
      </c>
      <c r="BW29" s="1" t="s">
        <v>162</v>
      </c>
    </row>
    <row r="30" spans="1:76" ht="15.75" customHeight="1">
      <c r="A30" s="2">
        <v>42474.699334456018</v>
      </c>
      <c r="B30" s="1" t="s">
        <v>17</v>
      </c>
      <c r="C30" s="1">
        <v>28</v>
      </c>
      <c r="D30" s="1">
        <v>2</v>
      </c>
      <c r="E30" s="1">
        <v>2</v>
      </c>
      <c r="F30" s="1">
        <v>4</v>
      </c>
      <c r="G30" s="1">
        <v>2</v>
      </c>
      <c r="H30" s="1">
        <v>1</v>
      </c>
      <c r="I30" s="1">
        <v>2</v>
      </c>
      <c r="J30" s="1">
        <v>4</v>
      </c>
      <c r="K30" s="1">
        <v>1</v>
      </c>
      <c r="L30" s="1">
        <v>2</v>
      </c>
      <c r="M30" s="1">
        <v>4</v>
      </c>
      <c r="N30" s="1">
        <v>1</v>
      </c>
      <c r="O30" s="1">
        <v>2</v>
      </c>
      <c r="P30" s="1">
        <v>2</v>
      </c>
      <c r="Q30" s="1">
        <v>5</v>
      </c>
      <c r="R30" s="1">
        <v>2</v>
      </c>
      <c r="S30" s="1">
        <v>2</v>
      </c>
      <c r="T30" s="1">
        <v>4</v>
      </c>
      <c r="U30" s="1">
        <v>2</v>
      </c>
      <c r="V30" s="1">
        <v>2</v>
      </c>
      <c r="W30" s="1">
        <v>2</v>
      </c>
      <c r="X30" s="1">
        <v>4</v>
      </c>
      <c r="Y30" s="1">
        <v>1</v>
      </c>
      <c r="Z30" s="1">
        <v>1</v>
      </c>
      <c r="AA30" s="1">
        <v>1</v>
      </c>
      <c r="AB30" s="1">
        <v>2</v>
      </c>
      <c r="AC30" s="1">
        <v>2</v>
      </c>
      <c r="AD30" s="1">
        <v>4</v>
      </c>
      <c r="AE30" s="1">
        <v>2</v>
      </c>
      <c r="AF30" s="1">
        <v>4</v>
      </c>
      <c r="AG30" s="1">
        <v>5</v>
      </c>
      <c r="AH30" s="1">
        <v>1</v>
      </c>
      <c r="AI30" s="1">
        <v>2</v>
      </c>
      <c r="AJ30" s="1">
        <v>2</v>
      </c>
      <c r="AK30" s="1">
        <v>2</v>
      </c>
      <c r="AL30" s="1">
        <v>4</v>
      </c>
      <c r="AM30" s="1">
        <v>2</v>
      </c>
      <c r="AN30" s="1">
        <v>5</v>
      </c>
      <c r="AO30" s="1">
        <v>2</v>
      </c>
      <c r="AP30" s="1">
        <v>5</v>
      </c>
      <c r="AQ30" s="1">
        <v>2</v>
      </c>
      <c r="AR30" s="1">
        <v>2</v>
      </c>
      <c r="AS30" s="1">
        <v>2</v>
      </c>
      <c r="AT30" s="1">
        <v>2</v>
      </c>
      <c r="AU30" s="1">
        <v>4</v>
      </c>
      <c r="AV30" s="1">
        <v>2</v>
      </c>
      <c r="AW30" s="1">
        <v>1</v>
      </c>
      <c r="AX30" s="1">
        <v>2</v>
      </c>
      <c r="AY30" s="1">
        <v>1</v>
      </c>
      <c r="AZ30" s="1">
        <v>3</v>
      </c>
      <c r="BA30" s="1">
        <v>2</v>
      </c>
      <c r="BB30" s="1">
        <v>5</v>
      </c>
      <c r="BC30" s="1">
        <v>2</v>
      </c>
      <c r="BD30" s="1">
        <v>5</v>
      </c>
      <c r="BE30" s="1">
        <v>2</v>
      </c>
      <c r="BF30" s="1">
        <v>4</v>
      </c>
      <c r="BG30" s="1">
        <v>5</v>
      </c>
      <c r="BH30" s="1">
        <v>2</v>
      </c>
      <c r="BI30" s="1">
        <v>4</v>
      </c>
      <c r="BJ30" s="1">
        <v>5</v>
      </c>
      <c r="BK30" s="1">
        <v>5</v>
      </c>
      <c r="BL30" s="1" t="s">
        <v>52</v>
      </c>
      <c r="BM30" s="1" t="s">
        <v>19</v>
      </c>
      <c r="BN30" s="1" t="s">
        <v>163</v>
      </c>
      <c r="BO30" s="1" t="s">
        <v>21</v>
      </c>
      <c r="BP30" s="1" t="s">
        <v>106</v>
      </c>
      <c r="BQ30" s="1" t="s">
        <v>107</v>
      </c>
      <c r="BR30" s="1" t="s">
        <v>164</v>
      </c>
      <c r="BS30" s="1" t="s">
        <v>25</v>
      </c>
      <c r="BT30" s="1" t="s">
        <v>27</v>
      </c>
      <c r="BU30" s="1" t="s">
        <v>26</v>
      </c>
      <c r="BV30" s="1" t="s">
        <v>28</v>
      </c>
      <c r="BW30" s="1" t="s">
        <v>165</v>
      </c>
      <c r="BX30" s="1" t="s">
        <v>166</v>
      </c>
    </row>
    <row r="31" spans="1:76" ht="15.75" customHeight="1">
      <c r="A31" s="2">
        <v>42474.702696817127</v>
      </c>
      <c r="B31" s="1" t="s">
        <v>37</v>
      </c>
      <c r="C31" s="1">
        <v>23</v>
      </c>
      <c r="D31" s="1">
        <v>1</v>
      </c>
      <c r="E31" s="1">
        <v>4</v>
      </c>
      <c r="F31" s="1">
        <v>5</v>
      </c>
      <c r="G31" s="1">
        <v>5</v>
      </c>
      <c r="H31" s="1">
        <v>5</v>
      </c>
      <c r="I31" s="1">
        <v>1</v>
      </c>
      <c r="J31" s="1">
        <v>4</v>
      </c>
      <c r="K31" s="1">
        <v>5</v>
      </c>
      <c r="L31" s="1">
        <v>2</v>
      </c>
      <c r="M31" s="1">
        <v>4</v>
      </c>
      <c r="N31" s="1">
        <v>3</v>
      </c>
      <c r="O31" s="1">
        <v>1</v>
      </c>
      <c r="P31" s="1">
        <v>4</v>
      </c>
      <c r="Q31" s="1">
        <v>1</v>
      </c>
      <c r="R31" s="1">
        <v>1</v>
      </c>
      <c r="S31" s="1">
        <v>4</v>
      </c>
      <c r="T31" s="1">
        <v>3</v>
      </c>
      <c r="U31" s="1">
        <v>2</v>
      </c>
      <c r="V31" s="1">
        <v>1</v>
      </c>
      <c r="W31" s="1">
        <v>3</v>
      </c>
      <c r="X31" s="1">
        <v>1</v>
      </c>
      <c r="Y31" s="1">
        <v>5</v>
      </c>
      <c r="Z31" s="1">
        <v>5</v>
      </c>
      <c r="AA31" s="1">
        <v>1</v>
      </c>
      <c r="AB31" s="1">
        <v>3</v>
      </c>
      <c r="AC31" s="1">
        <v>1</v>
      </c>
      <c r="AD31" s="1">
        <v>3</v>
      </c>
      <c r="AE31" s="1">
        <v>2</v>
      </c>
      <c r="AF31" s="1">
        <v>1</v>
      </c>
      <c r="AG31" s="1">
        <v>1</v>
      </c>
      <c r="AH31" s="1">
        <v>2</v>
      </c>
      <c r="AI31" s="1">
        <v>1</v>
      </c>
      <c r="AJ31" s="1">
        <v>5</v>
      </c>
      <c r="AK31" s="1">
        <v>4</v>
      </c>
      <c r="AL31" s="1">
        <v>3</v>
      </c>
      <c r="AM31" s="1">
        <v>4</v>
      </c>
      <c r="AN31" s="1">
        <v>5</v>
      </c>
      <c r="AO31" s="1">
        <v>5</v>
      </c>
      <c r="AP31" s="1">
        <v>4</v>
      </c>
      <c r="AQ31" s="1">
        <v>5</v>
      </c>
      <c r="AR31" s="1">
        <v>5</v>
      </c>
      <c r="AS31" s="1">
        <v>4</v>
      </c>
      <c r="AT31" s="1">
        <v>3</v>
      </c>
      <c r="AU31" s="1">
        <v>1</v>
      </c>
      <c r="AV31" s="1">
        <v>4</v>
      </c>
      <c r="AW31" s="1">
        <v>1</v>
      </c>
      <c r="AX31" s="1">
        <v>5</v>
      </c>
      <c r="AY31" s="1">
        <v>1</v>
      </c>
      <c r="AZ31" s="1">
        <v>3</v>
      </c>
      <c r="BA31" s="1">
        <v>3</v>
      </c>
      <c r="BB31" s="1">
        <v>5</v>
      </c>
      <c r="BC31" s="1">
        <v>1</v>
      </c>
      <c r="BD31" s="1">
        <v>3</v>
      </c>
      <c r="BE31" s="1">
        <v>5</v>
      </c>
      <c r="BF31" s="1">
        <v>3</v>
      </c>
      <c r="BG31" s="1">
        <v>2</v>
      </c>
      <c r="BH31" s="1">
        <v>2</v>
      </c>
      <c r="BI31" s="1">
        <v>4</v>
      </c>
      <c r="BJ31" s="1">
        <v>3</v>
      </c>
      <c r="BK31" s="1">
        <v>1</v>
      </c>
      <c r="BL31" s="1" t="s">
        <v>38</v>
      </c>
      <c r="BM31" s="1" t="s">
        <v>84</v>
      </c>
      <c r="BN31" s="1" t="s">
        <v>167</v>
      </c>
      <c r="BO31" s="1" t="s">
        <v>21</v>
      </c>
      <c r="BP31" s="1" t="s">
        <v>55</v>
      </c>
      <c r="BQ31" s="1" t="s">
        <v>23</v>
      </c>
      <c r="BR31" s="1" t="s">
        <v>168</v>
      </c>
      <c r="BS31" s="1" t="s">
        <v>27</v>
      </c>
      <c r="BT31" s="1" t="s">
        <v>25</v>
      </c>
      <c r="BU31" s="1" t="s">
        <v>28</v>
      </c>
      <c r="BV31" s="1" t="s">
        <v>26</v>
      </c>
      <c r="BW31" s="1" t="s">
        <v>169</v>
      </c>
    </row>
    <row r="32" spans="1:76" ht="15.75" customHeight="1">
      <c r="A32" s="2">
        <v>42474.708131111111</v>
      </c>
      <c r="B32" s="1" t="s">
        <v>37</v>
      </c>
      <c r="C32" s="1">
        <v>30</v>
      </c>
      <c r="D32" s="1">
        <v>2</v>
      </c>
      <c r="E32" s="1">
        <v>5</v>
      </c>
      <c r="F32" s="1">
        <v>1</v>
      </c>
      <c r="G32" s="1">
        <v>4</v>
      </c>
      <c r="H32" s="1">
        <v>2</v>
      </c>
      <c r="I32" s="1">
        <v>5</v>
      </c>
      <c r="J32" s="1">
        <v>4</v>
      </c>
      <c r="K32" s="1">
        <v>4</v>
      </c>
      <c r="L32" s="1">
        <v>5</v>
      </c>
      <c r="M32" s="1">
        <v>2</v>
      </c>
      <c r="N32" s="1">
        <v>5</v>
      </c>
      <c r="O32" s="1">
        <v>4</v>
      </c>
      <c r="P32" s="1">
        <v>4</v>
      </c>
      <c r="Q32" s="1">
        <v>1</v>
      </c>
      <c r="R32" s="1">
        <v>5</v>
      </c>
      <c r="S32" s="1">
        <v>4</v>
      </c>
      <c r="T32" s="1">
        <v>5</v>
      </c>
      <c r="U32" s="1">
        <v>2</v>
      </c>
      <c r="V32" s="1">
        <v>1</v>
      </c>
      <c r="W32" s="1">
        <v>2</v>
      </c>
      <c r="X32" s="1">
        <v>5</v>
      </c>
      <c r="Y32" s="1">
        <v>2</v>
      </c>
      <c r="Z32" s="1">
        <v>4</v>
      </c>
      <c r="AA32" s="1">
        <v>1</v>
      </c>
      <c r="AB32" s="1">
        <v>2</v>
      </c>
      <c r="AC32" s="1">
        <v>1</v>
      </c>
      <c r="AD32" s="1">
        <v>2</v>
      </c>
      <c r="AE32" s="1">
        <v>4</v>
      </c>
      <c r="AF32" s="1">
        <v>4</v>
      </c>
      <c r="AG32" s="1">
        <v>2</v>
      </c>
      <c r="AH32" s="1">
        <v>1</v>
      </c>
      <c r="AI32" s="1">
        <v>1</v>
      </c>
      <c r="AJ32" s="1">
        <v>1</v>
      </c>
      <c r="AK32" s="1">
        <v>2</v>
      </c>
      <c r="AL32" s="1">
        <v>1</v>
      </c>
      <c r="AM32" s="1">
        <v>3</v>
      </c>
      <c r="AN32" s="1">
        <v>3</v>
      </c>
      <c r="AO32" s="1">
        <v>5</v>
      </c>
      <c r="AP32" s="1">
        <v>2</v>
      </c>
      <c r="AQ32" s="1">
        <v>2</v>
      </c>
      <c r="AR32" s="1">
        <v>2</v>
      </c>
      <c r="AS32" s="1">
        <v>4</v>
      </c>
      <c r="AT32" s="1">
        <v>5</v>
      </c>
      <c r="AU32" s="1">
        <v>3</v>
      </c>
      <c r="AV32" s="1">
        <v>1</v>
      </c>
      <c r="AW32" s="1">
        <v>4</v>
      </c>
      <c r="AX32" s="1">
        <v>4</v>
      </c>
      <c r="AY32" s="1">
        <v>3</v>
      </c>
      <c r="AZ32" s="1">
        <v>4</v>
      </c>
      <c r="BA32" s="1">
        <v>5</v>
      </c>
      <c r="BB32" s="1">
        <v>2</v>
      </c>
      <c r="BC32" s="1">
        <v>4</v>
      </c>
      <c r="BD32" s="1">
        <v>2</v>
      </c>
      <c r="BE32" s="1">
        <v>4</v>
      </c>
      <c r="BF32" s="1">
        <v>1</v>
      </c>
      <c r="BG32" s="1">
        <v>1</v>
      </c>
      <c r="BH32" s="1">
        <v>4</v>
      </c>
      <c r="BI32" s="1">
        <v>4</v>
      </c>
      <c r="BJ32" s="1">
        <v>2</v>
      </c>
      <c r="BK32" s="1">
        <v>4</v>
      </c>
      <c r="BL32" s="1" t="s">
        <v>31</v>
      </c>
      <c r="BM32" s="1" t="s">
        <v>19</v>
      </c>
      <c r="BN32" s="1" t="s">
        <v>54</v>
      </c>
      <c r="BO32" s="1" t="s">
        <v>117</v>
      </c>
      <c r="BP32" s="1" t="s">
        <v>170</v>
      </c>
      <c r="BQ32" s="1" t="s">
        <v>64</v>
      </c>
      <c r="BR32" s="1" t="s">
        <v>171</v>
      </c>
      <c r="BS32" s="1" t="s">
        <v>27</v>
      </c>
      <c r="BT32" s="1" t="s">
        <v>26</v>
      </c>
      <c r="BU32" s="1" t="s">
        <v>25</v>
      </c>
      <c r="BV32" s="1" t="s">
        <v>28</v>
      </c>
      <c r="BW32" s="1" t="s">
        <v>172</v>
      </c>
      <c r="BX32" s="1" t="s">
        <v>173</v>
      </c>
    </row>
    <row r="33" spans="1:76" ht="15.75" customHeight="1">
      <c r="A33" s="2">
        <v>42474.709093124999</v>
      </c>
      <c r="B33" s="1" t="s">
        <v>17</v>
      </c>
      <c r="C33" s="1">
        <v>27</v>
      </c>
      <c r="D33" s="1">
        <v>4</v>
      </c>
      <c r="E33" s="1">
        <v>5</v>
      </c>
      <c r="F33" s="1">
        <v>4</v>
      </c>
      <c r="G33" s="1">
        <v>5</v>
      </c>
      <c r="H33" s="1">
        <v>3</v>
      </c>
      <c r="I33" s="1">
        <v>2</v>
      </c>
      <c r="J33" s="1">
        <v>4</v>
      </c>
      <c r="K33" s="1">
        <v>5</v>
      </c>
      <c r="L33" s="1">
        <v>3</v>
      </c>
      <c r="M33" s="1">
        <v>3</v>
      </c>
      <c r="N33" s="1">
        <v>4</v>
      </c>
      <c r="O33" s="1">
        <v>5</v>
      </c>
      <c r="P33" s="1">
        <v>2</v>
      </c>
      <c r="Q33" s="1">
        <v>1</v>
      </c>
      <c r="R33" s="1">
        <v>4</v>
      </c>
      <c r="S33" s="1">
        <v>3</v>
      </c>
      <c r="T33" s="1">
        <v>4</v>
      </c>
      <c r="U33" s="1">
        <v>2</v>
      </c>
      <c r="V33" s="1">
        <v>2</v>
      </c>
      <c r="W33" s="1">
        <v>2</v>
      </c>
      <c r="X33" s="1">
        <v>2</v>
      </c>
      <c r="Y33" s="1">
        <v>5</v>
      </c>
      <c r="Z33" s="1">
        <v>4</v>
      </c>
      <c r="AA33" s="1">
        <v>3</v>
      </c>
      <c r="AB33" s="1">
        <v>4</v>
      </c>
      <c r="AC33" s="1">
        <v>1</v>
      </c>
      <c r="AD33" s="1">
        <v>4</v>
      </c>
      <c r="AE33" s="1">
        <v>1</v>
      </c>
      <c r="AF33" s="1">
        <v>5</v>
      </c>
      <c r="AG33" s="1">
        <v>5</v>
      </c>
      <c r="AH33" s="1">
        <v>2</v>
      </c>
      <c r="AI33" s="1">
        <v>4</v>
      </c>
      <c r="AJ33" s="1">
        <v>4</v>
      </c>
      <c r="AK33" s="1">
        <v>2</v>
      </c>
      <c r="AL33" s="1">
        <v>3</v>
      </c>
      <c r="AM33" s="1">
        <v>2</v>
      </c>
      <c r="AN33" s="1">
        <v>5</v>
      </c>
      <c r="AO33" s="1">
        <v>5</v>
      </c>
      <c r="AP33" s="1">
        <v>5</v>
      </c>
      <c r="AQ33" s="1">
        <v>4</v>
      </c>
      <c r="AR33" s="1">
        <v>4</v>
      </c>
      <c r="AS33" s="1">
        <v>5</v>
      </c>
      <c r="AT33" s="1">
        <v>5</v>
      </c>
      <c r="AU33" s="1">
        <v>1</v>
      </c>
      <c r="AV33" s="1">
        <v>3</v>
      </c>
      <c r="AW33" s="1">
        <v>3</v>
      </c>
      <c r="AX33" s="1">
        <v>5</v>
      </c>
      <c r="AY33" s="1">
        <v>3</v>
      </c>
      <c r="AZ33" s="1">
        <v>5</v>
      </c>
      <c r="BA33" s="1">
        <v>4</v>
      </c>
      <c r="BB33" s="1">
        <v>2</v>
      </c>
      <c r="BC33" s="1">
        <v>1</v>
      </c>
      <c r="BD33" s="1">
        <v>2</v>
      </c>
      <c r="BE33" s="1">
        <v>2</v>
      </c>
      <c r="BF33" s="1">
        <v>2</v>
      </c>
      <c r="BG33" s="1">
        <v>3</v>
      </c>
      <c r="BH33" s="1">
        <v>2</v>
      </c>
      <c r="BI33" s="1">
        <v>2</v>
      </c>
      <c r="BJ33" s="1">
        <v>2</v>
      </c>
      <c r="BK33" s="1">
        <v>4</v>
      </c>
      <c r="BL33" s="1" t="s">
        <v>174</v>
      </c>
      <c r="BM33" s="1" t="s">
        <v>19</v>
      </c>
      <c r="BN33" s="1" t="s">
        <v>175</v>
      </c>
      <c r="BO33" s="1" t="s">
        <v>21</v>
      </c>
      <c r="BP33" s="1" t="s">
        <v>176</v>
      </c>
      <c r="BQ33" s="1" t="s">
        <v>23</v>
      </c>
      <c r="BR33" s="1" t="s">
        <v>177</v>
      </c>
      <c r="BS33" s="1" t="s">
        <v>25</v>
      </c>
      <c r="BT33" s="1" t="s">
        <v>27</v>
      </c>
      <c r="BU33" s="1" t="s">
        <v>26</v>
      </c>
      <c r="BV33" s="1" t="s">
        <v>28</v>
      </c>
      <c r="BW33" s="1" t="s">
        <v>178</v>
      </c>
      <c r="BX33" s="1" t="s">
        <v>115</v>
      </c>
    </row>
    <row r="34" spans="1:76" ht="15.75" customHeight="1">
      <c r="A34" s="2">
        <v>42474.709726620371</v>
      </c>
      <c r="B34" s="1" t="s">
        <v>37</v>
      </c>
      <c r="C34" s="1">
        <v>39</v>
      </c>
      <c r="D34" s="1">
        <v>4</v>
      </c>
      <c r="E34" s="1">
        <v>2</v>
      </c>
      <c r="F34" s="1">
        <v>2</v>
      </c>
      <c r="G34" s="1">
        <v>2</v>
      </c>
      <c r="H34" s="1">
        <v>4</v>
      </c>
      <c r="I34" s="1">
        <v>2</v>
      </c>
      <c r="J34" s="1">
        <v>4</v>
      </c>
      <c r="K34" s="1">
        <v>3</v>
      </c>
      <c r="L34" s="1">
        <v>4</v>
      </c>
      <c r="M34" s="1">
        <v>5</v>
      </c>
      <c r="N34" s="1">
        <v>4</v>
      </c>
      <c r="O34" s="1">
        <v>5</v>
      </c>
      <c r="P34" s="1">
        <v>2</v>
      </c>
      <c r="Q34" s="1">
        <v>1</v>
      </c>
      <c r="R34" s="1">
        <v>4</v>
      </c>
      <c r="S34" s="1">
        <v>1</v>
      </c>
      <c r="T34" s="1">
        <v>3</v>
      </c>
      <c r="U34" s="1">
        <v>3</v>
      </c>
      <c r="V34" s="1">
        <v>2</v>
      </c>
      <c r="W34" s="1">
        <v>3</v>
      </c>
      <c r="X34" s="1">
        <v>3</v>
      </c>
      <c r="Y34" s="1">
        <v>1</v>
      </c>
      <c r="Z34" s="1">
        <v>3</v>
      </c>
      <c r="AA34" s="1">
        <v>2</v>
      </c>
      <c r="AB34" s="1">
        <v>2</v>
      </c>
      <c r="AC34" s="1">
        <v>4</v>
      </c>
      <c r="AD34" s="1">
        <v>2</v>
      </c>
      <c r="AE34" s="1">
        <v>5</v>
      </c>
      <c r="AF34" s="1">
        <v>3</v>
      </c>
      <c r="AG34" s="1">
        <v>4</v>
      </c>
      <c r="AH34" s="1">
        <v>2</v>
      </c>
      <c r="AI34" s="1">
        <v>4</v>
      </c>
      <c r="AJ34" s="1">
        <v>2</v>
      </c>
      <c r="AK34" s="1">
        <v>1</v>
      </c>
      <c r="AL34" s="1">
        <v>2</v>
      </c>
      <c r="AM34" s="1">
        <v>2</v>
      </c>
      <c r="AN34" s="1">
        <v>3</v>
      </c>
      <c r="AO34" s="1">
        <v>5</v>
      </c>
      <c r="AP34" s="1">
        <v>2</v>
      </c>
      <c r="AQ34" s="1">
        <v>1</v>
      </c>
      <c r="AR34" s="1">
        <v>3</v>
      </c>
      <c r="AS34" s="1">
        <v>3</v>
      </c>
      <c r="AT34" s="1">
        <v>4</v>
      </c>
      <c r="AU34" s="1">
        <v>3</v>
      </c>
      <c r="AV34" s="1">
        <v>3</v>
      </c>
      <c r="AW34" s="1">
        <v>5</v>
      </c>
      <c r="AX34" s="1">
        <v>3</v>
      </c>
      <c r="AY34" s="1">
        <v>2</v>
      </c>
      <c r="AZ34" s="1">
        <v>4</v>
      </c>
      <c r="BA34" s="1">
        <v>5</v>
      </c>
      <c r="BB34" s="1">
        <v>2</v>
      </c>
      <c r="BC34" s="1">
        <v>4</v>
      </c>
      <c r="BD34" s="1">
        <v>1</v>
      </c>
      <c r="BE34" s="1">
        <v>2</v>
      </c>
      <c r="BF34" s="1">
        <v>4</v>
      </c>
      <c r="BG34" s="1">
        <v>2</v>
      </c>
      <c r="BH34" s="1">
        <v>3</v>
      </c>
      <c r="BI34" s="1">
        <v>1</v>
      </c>
      <c r="BJ34" s="1">
        <v>3</v>
      </c>
      <c r="BK34" s="1">
        <v>5</v>
      </c>
      <c r="BL34" s="1" t="s">
        <v>95</v>
      </c>
      <c r="BM34" s="1" t="s">
        <v>53</v>
      </c>
      <c r="BN34" s="1" t="s">
        <v>154</v>
      </c>
      <c r="BO34" s="1" t="s">
        <v>47</v>
      </c>
      <c r="BP34" s="1" t="s">
        <v>179</v>
      </c>
      <c r="BQ34" s="1" t="s">
        <v>23</v>
      </c>
      <c r="BR34" s="1" t="s">
        <v>180</v>
      </c>
      <c r="BS34" s="1" t="s">
        <v>25</v>
      </c>
      <c r="BT34" s="1" t="s">
        <v>28</v>
      </c>
      <c r="BU34" s="1" t="s">
        <v>27</v>
      </c>
      <c r="BV34" s="1" t="s">
        <v>26</v>
      </c>
      <c r="BW34" s="1" t="s">
        <v>181</v>
      </c>
      <c r="BX34" s="1" t="s">
        <v>182</v>
      </c>
    </row>
    <row r="35" spans="1:76" ht="15.75" customHeight="1">
      <c r="A35" s="2">
        <v>42474.715192291667</v>
      </c>
      <c r="B35" s="1" t="s">
        <v>17</v>
      </c>
      <c r="C35" s="1">
        <v>23</v>
      </c>
      <c r="D35" s="1">
        <v>1</v>
      </c>
      <c r="E35" s="1">
        <v>4</v>
      </c>
      <c r="F35" s="1">
        <v>4</v>
      </c>
      <c r="G35" s="1">
        <v>5</v>
      </c>
      <c r="H35" s="1">
        <v>2</v>
      </c>
      <c r="I35" s="1">
        <v>3</v>
      </c>
      <c r="J35" s="1">
        <v>3</v>
      </c>
      <c r="K35" s="1">
        <v>5</v>
      </c>
      <c r="L35" s="1">
        <v>2</v>
      </c>
      <c r="M35" s="1">
        <v>2</v>
      </c>
      <c r="N35" s="1">
        <v>4</v>
      </c>
      <c r="O35" s="1">
        <v>2</v>
      </c>
      <c r="P35" s="1">
        <v>5</v>
      </c>
      <c r="Q35" s="1">
        <v>1</v>
      </c>
      <c r="R35" s="1">
        <v>2</v>
      </c>
      <c r="S35" s="1">
        <v>3</v>
      </c>
      <c r="T35" s="1">
        <v>2</v>
      </c>
      <c r="U35" s="1">
        <v>3</v>
      </c>
      <c r="V35" s="1">
        <v>2</v>
      </c>
      <c r="W35" s="1">
        <v>2</v>
      </c>
      <c r="X35" s="1">
        <v>1</v>
      </c>
      <c r="Y35" s="1">
        <v>4</v>
      </c>
      <c r="Z35" s="1">
        <v>2</v>
      </c>
      <c r="AA35" s="1">
        <v>1</v>
      </c>
      <c r="AB35" s="1">
        <v>5</v>
      </c>
      <c r="AC35" s="1">
        <v>1</v>
      </c>
      <c r="AD35" s="1">
        <v>4</v>
      </c>
      <c r="AE35" s="1">
        <v>2</v>
      </c>
      <c r="AF35" s="1">
        <v>3</v>
      </c>
      <c r="AG35" s="1">
        <v>2</v>
      </c>
      <c r="AH35" s="1">
        <v>2</v>
      </c>
      <c r="AI35" s="1">
        <v>2</v>
      </c>
      <c r="AJ35" s="1">
        <v>3</v>
      </c>
      <c r="AK35" s="1">
        <v>3</v>
      </c>
      <c r="AL35" s="1">
        <v>4</v>
      </c>
      <c r="AM35" s="1">
        <v>5</v>
      </c>
      <c r="AN35" s="1">
        <v>4</v>
      </c>
      <c r="AO35" s="1">
        <v>4</v>
      </c>
      <c r="AP35" s="1">
        <v>5</v>
      </c>
      <c r="AQ35" s="1">
        <v>4</v>
      </c>
      <c r="AR35" s="1">
        <v>4</v>
      </c>
      <c r="AS35" s="1">
        <v>5</v>
      </c>
      <c r="AT35" s="1">
        <v>4</v>
      </c>
      <c r="AU35" s="1">
        <v>2</v>
      </c>
      <c r="AV35" s="1">
        <v>4</v>
      </c>
      <c r="AW35" s="1">
        <v>2</v>
      </c>
      <c r="AX35" s="1">
        <v>5</v>
      </c>
      <c r="AY35" s="1">
        <v>2</v>
      </c>
      <c r="AZ35" s="1">
        <v>1</v>
      </c>
      <c r="BA35" s="1">
        <v>2</v>
      </c>
      <c r="BB35" s="1">
        <v>4</v>
      </c>
      <c r="BC35" s="1">
        <v>1</v>
      </c>
      <c r="BD35" s="1">
        <v>4</v>
      </c>
      <c r="BE35" s="1">
        <v>4</v>
      </c>
      <c r="BF35" s="1">
        <v>2</v>
      </c>
      <c r="BG35" s="1">
        <v>3</v>
      </c>
      <c r="BH35" s="1">
        <v>2</v>
      </c>
      <c r="BI35" s="1">
        <v>3</v>
      </c>
      <c r="BJ35" s="1">
        <v>2</v>
      </c>
      <c r="BK35" s="1">
        <v>1</v>
      </c>
      <c r="BL35" s="1" t="s">
        <v>18</v>
      </c>
      <c r="BM35" s="1" t="s">
        <v>19</v>
      </c>
      <c r="BN35" s="1" t="s">
        <v>183</v>
      </c>
      <c r="BO35" s="1" t="s">
        <v>21</v>
      </c>
      <c r="BP35" s="1" t="s">
        <v>184</v>
      </c>
      <c r="BQ35" s="1" t="s">
        <v>23</v>
      </c>
      <c r="BR35" s="1" t="s">
        <v>185</v>
      </c>
      <c r="BS35" s="1" t="s">
        <v>27</v>
      </c>
      <c r="BT35" s="1" t="s">
        <v>26</v>
      </c>
      <c r="BU35" s="1" t="s">
        <v>28</v>
      </c>
      <c r="BV35" s="1" t="s">
        <v>25</v>
      </c>
      <c r="BW35" s="1" t="s">
        <v>186</v>
      </c>
      <c r="BX35" s="1" t="s">
        <v>187</v>
      </c>
    </row>
    <row r="36" spans="1:76" ht="15.75" customHeight="1">
      <c r="A36" s="2">
        <v>42474.717451620367</v>
      </c>
      <c r="B36" s="1" t="s">
        <v>37</v>
      </c>
      <c r="C36" s="1">
        <v>37</v>
      </c>
      <c r="D36" s="1">
        <v>1</v>
      </c>
      <c r="E36" s="1">
        <v>4</v>
      </c>
      <c r="F36" s="1">
        <v>2</v>
      </c>
      <c r="G36" s="1">
        <v>5</v>
      </c>
      <c r="H36" s="1">
        <v>1</v>
      </c>
      <c r="I36" s="1">
        <v>3</v>
      </c>
      <c r="J36" s="1">
        <v>5</v>
      </c>
      <c r="K36" s="1">
        <v>3</v>
      </c>
      <c r="L36" s="1">
        <v>3</v>
      </c>
      <c r="M36" s="1">
        <v>2</v>
      </c>
      <c r="N36" s="1">
        <v>2</v>
      </c>
      <c r="O36" s="1">
        <v>4</v>
      </c>
      <c r="P36" s="1">
        <v>5</v>
      </c>
      <c r="Q36" s="1">
        <v>2</v>
      </c>
      <c r="R36" s="1">
        <v>2</v>
      </c>
      <c r="S36" s="1">
        <v>2</v>
      </c>
      <c r="T36" s="1">
        <v>3</v>
      </c>
      <c r="U36" s="1">
        <v>4</v>
      </c>
      <c r="V36" s="1">
        <v>1</v>
      </c>
      <c r="W36" s="1">
        <v>1</v>
      </c>
      <c r="X36" s="1">
        <v>1</v>
      </c>
      <c r="Y36" s="1">
        <v>4</v>
      </c>
      <c r="Z36" s="1">
        <v>3</v>
      </c>
      <c r="AA36" s="1">
        <v>2</v>
      </c>
      <c r="AB36" s="1">
        <v>1</v>
      </c>
      <c r="AC36" s="1">
        <v>5</v>
      </c>
      <c r="AD36" s="1">
        <v>2</v>
      </c>
      <c r="AE36" s="1">
        <v>2</v>
      </c>
      <c r="AF36" s="1">
        <v>5</v>
      </c>
      <c r="AG36" s="1">
        <v>4</v>
      </c>
      <c r="AH36" s="1">
        <v>1</v>
      </c>
      <c r="AI36" s="1">
        <v>2</v>
      </c>
      <c r="AJ36" s="1">
        <v>3</v>
      </c>
      <c r="AK36" s="1">
        <v>2</v>
      </c>
      <c r="AL36" s="1">
        <v>4</v>
      </c>
      <c r="AM36" s="1">
        <v>5</v>
      </c>
      <c r="AN36" s="1">
        <v>3</v>
      </c>
      <c r="AO36" s="1">
        <v>5</v>
      </c>
      <c r="AP36" s="1">
        <v>4</v>
      </c>
      <c r="AQ36" s="1">
        <v>2</v>
      </c>
      <c r="AR36" s="1">
        <v>3</v>
      </c>
      <c r="AS36" s="1">
        <v>3</v>
      </c>
      <c r="AT36" s="1">
        <v>4</v>
      </c>
      <c r="AU36" s="1">
        <v>2</v>
      </c>
      <c r="AV36" s="1">
        <v>4</v>
      </c>
      <c r="AW36" s="1">
        <v>2</v>
      </c>
      <c r="AX36" s="1">
        <v>3</v>
      </c>
      <c r="AY36" s="1">
        <v>3</v>
      </c>
      <c r="AZ36" s="1">
        <v>2</v>
      </c>
      <c r="BA36" s="1">
        <v>3</v>
      </c>
      <c r="BB36" s="1">
        <v>2</v>
      </c>
      <c r="BC36" s="1">
        <v>1</v>
      </c>
      <c r="BD36" s="1">
        <v>4</v>
      </c>
      <c r="BE36" s="1">
        <v>2</v>
      </c>
      <c r="BF36" s="1">
        <v>5</v>
      </c>
      <c r="BG36" s="1">
        <v>2</v>
      </c>
      <c r="BH36" s="1">
        <v>3</v>
      </c>
      <c r="BI36" s="1">
        <v>3</v>
      </c>
      <c r="BJ36" s="1">
        <v>3</v>
      </c>
      <c r="BK36" s="1">
        <v>4</v>
      </c>
      <c r="BL36" s="1" t="s">
        <v>188</v>
      </c>
      <c r="BM36" s="1" t="s">
        <v>56</v>
      </c>
      <c r="BN36" s="1" t="s">
        <v>189</v>
      </c>
      <c r="BO36" s="1" t="s">
        <v>21</v>
      </c>
      <c r="BP36" s="1" t="s">
        <v>190</v>
      </c>
      <c r="BQ36" s="1" t="s">
        <v>64</v>
      </c>
      <c r="BR36" s="1" t="s">
        <v>191</v>
      </c>
      <c r="BS36" s="1" t="s">
        <v>28</v>
      </c>
      <c r="BT36" s="1" t="s">
        <v>25</v>
      </c>
      <c r="BU36" s="1" t="s">
        <v>27</v>
      </c>
      <c r="BV36" s="1" t="s">
        <v>26</v>
      </c>
      <c r="BW36" s="1" t="s">
        <v>192</v>
      </c>
    </row>
    <row r="37" spans="1:76" ht="15.75" customHeight="1">
      <c r="A37" s="2">
        <v>42474.739994108793</v>
      </c>
      <c r="B37" s="1" t="s">
        <v>17</v>
      </c>
      <c r="C37" s="1">
        <v>33</v>
      </c>
      <c r="D37" s="1">
        <v>2</v>
      </c>
      <c r="E37" s="1">
        <v>2</v>
      </c>
      <c r="F37" s="1">
        <v>4</v>
      </c>
      <c r="G37" s="1">
        <v>4</v>
      </c>
      <c r="H37" s="1">
        <v>4</v>
      </c>
      <c r="I37" s="1">
        <v>4</v>
      </c>
      <c r="J37" s="1">
        <v>3</v>
      </c>
      <c r="K37" s="1">
        <v>3</v>
      </c>
      <c r="L37" s="1">
        <v>2</v>
      </c>
      <c r="M37" s="1">
        <v>2</v>
      </c>
      <c r="N37" s="1">
        <v>2</v>
      </c>
      <c r="O37" s="1">
        <v>2</v>
      </c>
      <c r="P37" s="1">
        <v>4</v>
      </c>
      <c r="Q37" s="1">
        <v>2</v>
      </c>
      <c r="R37" s="1">
        <v>2</v>
      </c>
      <c r="S37" s="1">
        <v>3</v>
      </c>
      <c r="T37" s="1">
        <v>2</v>
      </c>
      <c r="U37" s="1">
        <v>2</v>
      </c>
      <c r="V37" s="1">
        <v>2</v>
      </c>
      <c r="W37" s="1">
        <v>2</v>
      </c>
      <c r="X37" s="1">
        <v>2</v>
      </c>
      <c r="Y37" s="1">
        <v>4</v>
      </c>
      <c r="Z37" s="1">
        <v>2</v>
      </c>
      <c r="AA37" s="1">
        <v>2</v>
      </c>
      <c r="AB37" s="1">
        <v>3</v>
      </c>
      <c r="AC37" s="1">
        <v>2</v>
      </c>
      <c r="AD37" s="1">
        <v>4</v>
      </c>
      <c r="AE37" s="1">
        <v>2</v>
      </c>
      <c r="AF37" s="1">
        <v>2</v>
      </c>
      <c r="AG37" s="1">
        <v>2</v>
      </c>
      <c r="AH37" s="1">
        <v>2</v>
      </c>
      <c r="AI37" s="1">
        <v>2</v>
      </c>
      <c r="AJ37" s="1">
        <v>4</v>
      </c>
      <c r="AK37" s="1">
        <v>2</v>
      </c>
      <c r="AL37" s="1">
        <v>4</v>
      </c>
      <c r="AM37" s="1">
        <v>4</v>
      </c>
      <c r="AN37" s="1">
        <v>4</v>
      </c>
      <c r="AO37" s="1">
        <v>3</v>
      </c>
      <c r="AP37" s="1">
        <v>4</v>
      </c>
      <c r="AQ37" s="1">
        <v>3</v>
      </c>
      <c r="AR37" s="1">
        <v>4</v>
      </c>
      <c r="AS37" s="1">
        <v>2</v>
      </c>
      <c r="AT37" s="1">
        <v>4</v>
      </c>
      <c r="AU37" s="1">
        <v>2</v>
      </c>
      <c r="AV37" s="1">
        <v>4</v>
      </c>
      <c r="AW37" s="1">
        <v>3</v>
      </c>
      <c r="AX37" s="1">
        <v>3</v>
      </c>
      <c r="AY37" s="1">
        <v>2</v>
      </c>
      <c r="AZ37" s="1">
        <v>2</v>
      </c>
      <c r="BA37" s="1">
        <v>2</v>
      </c>
      <c r="BB37" s="1">
        <v>4</v>
      </c>
      <c r="BC37" s="1">
        <v>2</v>
      </c>
      <c r="BD37" s="1">
        <v>3</v>
      </c>
      <c r="BE37" s="1">
        <v>4</v>
      </c>
      <c r="BF37" s="1">
        <v>2</v>
      </c>
      <c r="BG37" s="1">
        <v>3</v>
      </c>
      <c r="BH37" s="1">
        <v>2</v>
      </c>
      <c r="BI37" s="1">
        <v>2</v>
      </c>
      <c r="BJ37" s="1">
        <v>4</v>
      </c>
      <c r="BK37" s="1">
        <v>2</v>
      </c>
      <c r="BL37" s="1" t="s">
        <v>89</v>
      </c>
      <c r="BM37" s="1" t="s">
        <v>56</v>
      </c>
      <c r="BN37" s="1" t="s">
        <v>193</v>
      </c>
      <c r="BO37" s="1" t="s">
        <v>117</v>
      </c>
      <c r="BP37" s="1" t="s">
        <v>194</v>
      </c>
      <c r="BQ37" s="1" t="s">
        <v>23</v>
      </c>
      <c r="BR37" s="1" t="s">
        <v>195</v>
      </c>
      <c r="BS37" s="1" t="s">
        <v>28</v>
      </c>
      <c r="BT37" s="1" t="s">
        <v>25</v>
      </c>
      <c r="BU37" s="1" t="s">
        <v>27</v>
      </c>
      <c r="BV37" s="1" t="s">
        <v>26</v>
      </c>
      <c r="BW37" s="1" t="s">
        <v>196</v>
      </c>
      <c r="BX37" s="1" t="s">
        <v>197</v>
      </c>
    </row>
    <row r="38" spans="1:76" ht="15.75" customHeight="1">
      <c r="A38" s="2">
        <v>42474.747432615739</v>
      </c>
      <c r="B38" s="1" t="s">
        <v>17</v>
      </c>
      <c r="C38" s="1">
        <v>40</v>
      </c>
      <c r="D38" s="1">
        <v>2</v>
      </c>
      <c r="E38" s="1">
        <v>4</v>
      </c>
      <c r="F38" s="1">
        <v>3</v>
      </c>
      <c r="G38" s="1">
        <v>1</v>
      </c>
      <c r="H38" s="1">
        <v>2</v>
      </c>
      <c r="I38" s="1">
        <v>2</v>
      </c>
      <c r="J38" s="1">
        <v>4</v>
      </c>
      <c r="K38" s="1">
        <v>2</v>
      </c>
      <c r="L38" s="1">
        <v>2</v>
      </c>
      <c r="M38" s="1">
        <v>4</v>
      </c>
      <c r="N38" s="1">
        <v>4</v>
      </c>
      <c r="O38" s="1">
        <v>4</v>
      </c>
      <c r="P38" s="1">
        <v>4</v>
      </c>
      <c r="Q38" s="1">
        <v>2</v>
      </c>
      <c r="R38" s="1">
        <v>3</v>
      </c>
      <c r="S38" s="1">
        <v>1</v>
      </c>
      <c r="T38" s="1">
        <v>2</v>
      </c>
      <c r="U38" s="1">
        <v>2</v>
      </c>
      <c r="V38" s="1">
        <v>2</v>
      </c>
      <c r="W38" s="1">
        <v>3</v>
      </c>
      <c r="X38" s="1">
        <v>2</v>
      </c>
      <c r="Y38" s="1">
        <v>1</v>
      </c>
      <c r="Z38" s="1">
        <v>2</v>
      </c>
      <c r="AA38" s="1">
        <v>2</v>
      </c>
      <c r="AB38" s="1">
        <v>4</v>
      </c>
      <c r="AC38" s="1">
        <v>4</v>
      </c>
      <c r="AD38" s="1">
        <v>3</v>
      </c>
      <c r="AE38" s="1">
        <v>4</v>
      </c>
      <c r="AF38" s="1">
        <v>2</v>
      </c>
      <c r="AG38" s="1">
        <v>4</v>
      </c>
      <c r="AH38" s="1">
        <v>2</v>
      </c>
      <c r="AI38" s="1">
        <v>2</v>
      </c>
      <c r="AJ38" s="1">
        <v>4</v>
      </c>
      <c r="AK38" s="1">
        <v>1</v>
      </c>
      <c r="AL38" s="1">
        <v>1</v>
      </c>
      <c r="AM38" s="1">
        <v>4</v>
      </c>
      <c r="AN38" s="1">
        <v>5</v>
      </c>
      <c r="AO38" s="1">
        <v>4</v>
      </c>
      <c r="AP38" s="1">
        <v>4</v>
      </c>
      <c r="AQ38" s="1">
        <v>2</v>
      </c>
      <c r="AR38" s="1">
        <v>3</v>
      </c>
      <c r="AS38" s="1">
        <v>3</v>
      </c>
      <c r="AT38" s="1">
        <v>4</v>
      </c>
      <c r="AU38" s="1">
        <v>2</v>
      </c>
      <c r="AV38" s="1">
        <v>2</v>
      </c>
      <c r="AW38" s="1">
        <v>4</v>
      </c>
      <c r="AX38" s="1">
        <v>2</v>
      </c>
      <c r="AY38" s="1">
        <v>2</v>
      </c>
      <c r="AZ38" s="1">
        <v>2</v>
      </c>
      <c r="BA38" s="1">
        <v>4</v>
      </c>
      <c r="BB38" s="1">
        <v>4</v>
      </c>
      <c r="BC38" s="1">
        <v>4</v>
      </c>
      <c r="BD38" s="1">
        <v>4</v>
      </c>
      <c r="BE38" s="1">
        <v>2</v>
      </c>
      <c r="BF38" s="1">
        <v>2</v>
      </c>
      <c r="BG38" s="1">
        <v>3</v>
      </c>
      <c r="BH38" s="1">
        <v>4</v>
      </c>
      <c r="BI38" s="1">
        <v>2</v>
      </c>
      <c r="BJ38" s="1">
        <v>3</v>
      </c>
      <c r="BK38" s="1">
        <v>4</v>
      </c>
      <c r="BL38" s="1" t="s">
        <v>31</v>
      </c>
      <c r="BM38" s="1" t="s">
        <v>56</v>
      </c>
      <c r="BN38" s="1" t="s">
        <v>198</v>
      </c>
      <c r="BO38" s="1" t="s">
        <v>21</v>
      </c>
      <c r="BP38" s="1" t="s">
        <v>199</v>
      </c>
      <c r="BQ38" s="1" t="s">
        <v>34</v>
      </c>
      <c r="BR38" s="1" t="s">
        <v>200</v>
      </c>
      <c r="BS38" s="1" t="s">
        <v>26</v>
      </c>
      <c r="BT38" s="1" t="s">
        <v>27</v>
      </c>
      <c r="BU38" s="1" t="s">
        <v>25</v>
      </c>
      <c r="BV38" s="1" t="s">
        <v>28</v>
      </c>
      <c r="BW38" s="1" t="s">
        <v>201</v>
      </c>
      <c r="BX38" s="1" t="s">
        <v>166</v>
      </c>
    </row>
    <row r="39" spans="1:76" ht="15.75" customHeight="1">
      <c r="A39" s="2">
        <v>42474.753973877319</v>
      </c>
      <c r="B39" s="1" t="s">
        <v>17</v>
      </c>
      <c r="C39" s="1">
        <v>29</v>
      </c>
      <c r="D39" s="1">
        <v>2</v>
      </c>
      <c r="E39" s="1">
        <v>2</v>
      </c>
      <c r="F39" s="1">
        <v>2</v>
      </c>
      <c r="G39" s="1">
        <v>2</v>
      </c>
      <c r="H39" s="1">
        <v>3</v>
      </c>
      <c r="I39" s="1">
        <v>2</v>
      </c>
      <c r="J39" s="1">
        <v>5</v>
      </c>
      <c r="K39" s="1">
        <v>4</v>
      </c>
      <c r="L39" s="1">
        <v>2</v>
      </c>
      <c r="M39" s="1">
        <v>2</v>
      </c>
      <c r="N39" s="1">
        <v>4</v>
      </c>
      <c r="O39" s="1">
        <v>4</v>
      </c>
      <c r="P39" s="1">
        <v>4</v>
      </c>
      <c r="Q39" s="1">
        <v>2</v>
      </c>
      <c r="R39" s="1">
        <v>2</v>
      </c>
      <c r="S39" s="1">
        <v>2</v>
      </c>
      <c r="T39" s="1">
        <v>2</v>
      </c>
      <c r="U39" s="1">
        <v>4</v>
      </c>
      <c r="V39" s="1">
        <v>2</v>
      </c>
      <c r="W39" s="1">
        <v>2</v>
      </c>
      <c r="X39" s="1">
        <v>2</v>
      </c>
      <c r="Y39" s="1">
        <v>2</v>
      </c>
      <c r="Z39" s="1">
        <v>2</v>
      </c>
      <c r="AA39" s="1">
        <v>2</v>
      </c>
      <c r="AB39" s="1">
        <v>3</v>
      </c>
      <c r="AC39" s="1">
        <v>2</v>
      </c>
      <c r="AD39" s="1">
        <v>2</v>
      </c>
      <c r="AE39" s="1">
        <v>2</v>
      </c>
      <c r="AF39" s="1">
        <v>2</v>
      </c>
      <c r="AG39" s="1">
        <v>4</v>
      </c>
      <c r="AH39" s="1">
        <v>2</v>
      </c>
      <c r="AI39" s="1">
        <v>2</v>
      </c>
      <c r="AJ39" s="1">
        <v>4</v>
      </c>
      <c r="AK39" s="1">
        <v>3</v>
      </c>
      <c r="AL39" s="1">
        <v>2</v>
      </c>
      <c r="AM39" s="1">
        <v>2</v>
      </c>
      <c r="AN39" s="1">
        <v>3</v>
      </c>
      <c r="AO39" s="1">
        <v>4</v>
      </c>
      <c r="AP39" s="1">
        <v>2</v>
      </c>
      <c r="AQ39" s="1">
        <v>2</v>
      </c>
      <c r="AR39" s="1">
        <v>4</v>
      </c>
      <c r="AS39" s="1">
        <v>2</v>
      </c>
      <c r="AT39" s="1">
        <v>3</v>
      </c>
      <c r="AU39" s="1">
        <v>2</v>
      </c>
      <c r="AV39" s="1">
        <v>3</v>
      </c>
      <c r="AW39" s="1">
        <v>2</v>
      </c>
      <c r="AX39" s="1">
        <v>2</v>
      </c>
      <c r="AY39" s="1">
        <v>2</v>
      </c>
      <c r="AZ39" s="1">
        <v>2</v>
      </c>
      <c r="BA39" s="1">
        <v>3</v>
      </c>
      <c r="BB39" s="1">
        <v>2</v>
      </c>
      <c r="BC39" s="1">
        <v>4</v>
      </c>
      <c r="BD39" s="1">
        <v>4</v>
      </c>
      <c r="BE39" s="1">
        <v>2</v>
      </c>
      <c r="BF39" s="1">
        <v>2</v>
      </c>
      <c r="BG39" s="1">
        <v>2</v>
      </c>
      <c r="BH39" s="1">
        <v>3</v>
      </c>
      <c r="BI39" s="1">
        <v>3</v>
      </c>
      <c r="BJ39" s="1">
        <v>2</v>
      </c>
      <c r="BK39" s="1">
        <v>4</v>
      </c>
      <c r="BL39" s="1" t="s">
        <v>52</v>
      </c>
      <c r="BM39" s="1" t="s">
        <v>56</v>
      </c>
      <c r="BN39" s="1" t="s">
        <v>202</v>
      </c>
      <c r="BO39" s="1" t="s">
        <v>21</v>
      </c>
      <c r="BQ39" s="1" t="s">
        <v>23</v>
      </c>
      <c r="BR39" s="1" t="s">
        <v>203</v>
      </c>
      <c r="BS39" s="1" t="s">
        <v>27</v>
      </c>
      <c r="BT39" s="1" t="s">
        <v>26</v>
      </c>
      <c r="BU39" s="1" t="s">
        <v>25</v>
      </c>
      <c r="BV39" s="1" t="s">
        <v>28</v>
      </c>
      <c r="BW39" s="1" t="s">
        <v>204</v>
      </c>
    </row>
    <row r="40" spans="1:76" ht="15.75" customHeight="1">
      <c r="A40" s="2">
        <v>42474.768102986112</v>
      </c>
      <c r="B40" s="1" t="s">
        <v>17</v>
      </c>
      <c r="C40" s="1">
        <v>29</v>
      </c>
      <c r="D40" s="1">
        <v>4</v>
      </c>
      <c r="E40" s="1">
        <v>5</v>
      </c>
      <c r="F40" s="1">
        <v>2</v>
      </c>
      <c r="G40" s="1">
        <v>1</v>
      </c>
      <c r="H40" s="1">
        <v>2</v>
      </c>
      <c r="I40" s="1">
        <v>4</v>
      </c>
      <c r="J40" s="1">
        <v>4</v>
      </c>
      <c r="K40" s="1">
        <v>1</v>
      </c>
      <c r="L40" s="1">
        <v>1</v>
      </c>
      <c r="M40" s="1">
        <v>5</v>
      </c>
      <c r="N40" s="1">
        <v>5</v>
      </c>
      <c r="O40" s="1">
        <v>1</v>
      </c>
      <c r="P40" s="1">
        <v>5</v>
      </c>
      <c r="Q40" s="1">
        <v>1</v>
      </c>
      <c r="R40" s="1">
        <v>1</v>
      </c>
      <c r="S40" s="1">
        <v>1</v>
      </c>
      <c r="T40" s="1">
        <v>1</v>
      </c>
      <c r="U40" s="1">
        <v>2</v>
      </c>
      <c r="V40" s="1">
        <v>2</v>
      </c>
      <c r="W40" s="1">
        <v>1</v>
      </c>
      <c r="X40" s="1">
        <v>1</v>
      </c>
      <c r="Y40" s="1">
        <v>1</v>
      </c>
      <c r="Z40" s="1">
        <v>1</v>
      </c>
      <c r="AA40" s="1">
        <v>1</v>
      </c>
      <c r="AB40" s="1">
        <v>4</v>
      </c>
      <c r="AC40" s="1">
        <v>4</v>
      </c>
      <c r="AD40" s="1">
        <v>3</v>
      </c>
      <c r="AE40" s="1">
        <v>4</v>
      </c>
      <c r="AF40" s="1">
        <v>4</v>
      </c>
      <c r="AG40" s="1">
        <v>1</v>
      </c>
      <c r="AH40" s="1">
        <v>3</v>
      </c>
      <c r="AI40" s="1">
        <v>4</v>
      </c>
      <c r="AJ40" s="1">
        <v>4</v>
      </c>
      <c r="AK40" s="1">
        <v>1</v>
      </c>
      <c r="AL40" s="1">
        <v>1</v>
      </c>
      <c r="AM40" s="1">
        <v>5</v>
      </c>
      <c r="AN40" s="1">
        <v>2</v>
      </c>
      <c r="AO40" s="1">
        <v>2</v>
      </c>
      <c r="AP40" s="1">
        <v>3</v>
      </c>
      <c r="AQ40" s="1">
        <v>1</v>
      </c>
      <c r="AR40" s="1">
        <v>4</v>
      </c>
      <c r="AS40" s="1">
        <v>2</v>
      </c>
      <c r="AT40" s="1">
        <v>4</v>
      </c>
      <c r="AU40" s="1">
        <v>2</v>
      </c>
      <c r="AV40" s="1">
        <v>4</v>
      </c>
      <c r="AW40" s="1">
        <v>5</v>
      </c>
      <c r="AX40" s="1">
        <v>2</v>
      </c>
      <c r="AY40" s="1">
        <v>2</v>
      </c>
      <c r="AZ40" s="1">
        <v>3</v>
      </c>
      <c r="BA40" s="1">
        <v>1</v>
      </c>
      <c r="BB40" s="1">
        <v>4</v>
      </c>
      <c r="BC40" s="1">
        <v>5</v>
      </c>
      <c r="BD40" s="1">
        <v>3</v>
      </c>
      <c r="BE40" s="1">
        <v>5</v>
      </c>
      <c r="BF40" s="1">
        <v>5</v>
      </c>
      <c r="BG40" s="1">
        <v>1</v>
      </c>
      <c r="BH40" s="1">
        <v>4</v>
      </c>
      <c r="BI40" s="1">
        <v>1</v>
      </c>
      <c r="BJ40" s="1">
        <v>5</v>
      </c>
      <c r="BK40" s="1">
        <v>1</v>
      </c>
      <c r="BL40" s="1" t="s">
        <v>205</v>
      </c>
      <c r="BM40" s="1" t="s">
        <v>19</v>
      </c>
      <c r="BN40" s="1" t="s">
        <v>206</v>
      </c>
      <c r="BO40" s="1" t="s">
        <v>21</v>
      </c>
      <c r="BP40" s="1" t="s">
        <v>207</v>
      </c>
      <c r="BQ40" s="1" t="s">
        <v>23</v>
      </c>
      <c r="BR40" s="1" t="s">
        <v>208</v>
      </c>
      <c r="BS40" s="1" t="s">
        <v>28</v>
      </c>
      <c r="BT40" s="1" t="s">
        <v>25</v>
      </c>
      <c r="BU40" s="1" t="s">
        <v>27</v>
      </c>
      <c r="BV40" s="1" t="s">
        <v>26</v>
      </c>
      <c r="BW40" s="1" t="s">
        <v>209</v>
      </c>
      <c r="BX40" s="1" t="s">
        <v>210</v>
      </c>
    </row>
    <row r="41" spans="1:76" ht="15.75" customHeight="1">
      <c r="A41" s="2">
        <v>42474.799650057874</v>
      </c>
      <c r="B41" s="1" t="s">
        <v>17</v>
      </c>
      <c r="C41" s="1">
        <v>24</v>
      </c>
      <c r="D41" s="1">
        <v>2</v>
      </c>
      <c r="E41" s="1">
        <v>4</v>
      </c>
      <c r="F41" s="1">
        <v>5</v>
      </c>
      <c r="G41" s="1">
        <v>4</v>
      </c>
      <c r="H41" s="1">
        <v>4</v>
      </c>
      <c r="I41" s="1">
        <v>2</v>
      </c>
      <c r="J41" s="1">
        <v>4</v>
      </c>
      <c r="K41" s="1">
        <v>4</v>
      </c>
      <c r="L41" s="1">
        <v>3</v>
      </c>
      <c r="M41" s="1">
        <v>2</v>
      </c>
      <c r="N41" s="1">
        <v>4</v>
      </c>
      <c r="O41" s="1">
        <v>3</v>
      </c>
      <c r="P41" s="1">
        <v>4</v>
      </c>
      <c r="Q41" s="1">
        <v>2</v>
      </c>
      <c r="R41" s="1">
        <v>2</v>
      </c>
      <c r="S41" s="1">
        <v>4</v>
      </c>
      <c r="T41" s="1">
        <v>3</v>
      </c>
      <c r="U41" s="1">
        <v>4</v>
      </c>
      <c r="V41" s="1">
        <v>1</v>
      </c>
      <c r="W41" s="1">
        <v>2</v>
      </c>
      <c r="X41" s="1">
        <v>1</v>
      </c>
      <c r="Y41" s="1">
        <v>4</v>
      </c>
      <c r="Z41" s="1">
        <v>3</v>
      </c>
      <c r="AA41" s="1">
        <v>3</v>
      </c>
      <c r="AB41" s="1">
        <v>4</v>
      </c>
      <c r="AC41" s="1">
        <v>4</v>
      </c>
      <c r="AD41" s="1">
        <v>3</v>
      </c>
      <c r="AE41" s="1">
        <v>2</v>
      </c>
      <c r="AF41" s="1">
        <v>3</v>
      </c>
      <c r="AG41" s="1">
        <v>2</v>
      </c>
      <c r="AH41" s="1">
        <v>2</v>
      </c>
      <c r="AI41" s="1">
        <v>2</v>
      </c>
      <c r="AJ41" s="1">
        <v>4</v>
      </c>
      <c r="AK41" s="1">
        <v>3</v>
      </c>
      <c r="AL41" s="1">
        <v>1</v>
      </c>
      <c r="AM41" s="1">
        <v>3</v>
      </c>
      <c r="AN41" s="1">
        <v>3</v>
      </c>
      <c r="AO41" s="1">
        <v>4</v>
      </c>
      <c r="AP41" s="1">
        <v>4</v>
      </c>
      <c r="AQ41" s="1">
        <v>4</v>
      </c>
      <c r="AR41" s="1">
        <v>2</v>
      </c>
      <c r="AS41" s="1">
        <v>3</v>
      </c>
      <c r="AT41" s="1">
        <v>4</v>
      </c>
      <c r="AU41" s="1">
        <v>2</v>
      </c>
      <c r="AV41" s="1">
        <v>5</v>
      </c>
      <c r="AW41" s="1">
        <v>2</v>
      </c>
      <c r="AX41" s="1">
        <v>2</v>
      </c>
      <c r="AY41" s="1">
        <v>1</v>
      </c>
      <c r="AZ41" s="1">
        <v>3</v>
      </c>
      <c r="BA41" s="1">
        <v>2</v>
      </c>
      <c r="BB41" s="1">
        <v>4</v>
      </c>
      <c r="BC41" s="1">
        <v>2</v>
      </c>
      <c r="BD41" s="1">
        <v>5</v>
      </c>
      <c r="BE41" s="1">
        <v>5</v>
      </c>
      <c r="BF41" s="1">
        <v>1</v>
      </c>
      <c r="BG41" s="1">
        <v>3</v>
      </c>
      <c r="BH41" s="1">
        <v>2</v>
      </c>
      <c r="BI41" s="1">
        <v>3</v>
      </c>
      <c r="BJ41" s="1">
        <v>4</v>
      </c>
      <c r="BK41" s="1">
        <v>1</v>
      </c>
      <c r="BL41" s="1" t="s">
        <v>31</v>
      </c>
      <c r="BM41" s="1" t="s">
        <v>56</v>
      </c>
      <c r="BN41" s="1" t="s">
        <v>211</v>
      </c>
      <c r="BO41" s="1" t="s">
        <v>21</v>
      </c>
      <c r="BP41" s="1" t="s">
        <v>212</v>
      </c>
      <c r="BQ41" s="1" t="s">
        <v>34</v>
      </c>
      <c r="BR41" s="1" t="s">
        <v>213</v>
      </c>
      <c r="BS41" s="1" t="s">
        <v>28</v>
      </c>
      <c r="BT41" s="1" t="s">
        <v>26</v>
      </c>
      <c r="BU41" s="1" t="s">
        <v>27</v>
      </c>
      <c r="BV41" s="1" t="s">
        <v>25</v>
      </c>
      <c r="BW41" s="1" t="s">
        <v>214</v>
      </c>
    </row>
    <row r="42" spans="1:76" ht="15.75" customHeight="1">
      <c r="A42" s="2">
        <v>42474.800364305556</v>
      </c>
      <c r="B42" s="1" t="s">
        <v>17</v>
      </c>
      <c r="C42" s="1">
        <v>26</v>
      </c>
      <c r="D42" s="1">
        <v>1</v>
      </c>
      <c r="E42" s="1">
        <v>5</v>
      </c>
      <c r="F42" s="1">
        <v>2</v>
      </c>
      <c r="G42" s="1">
        <v>4</v>
      </c>
      <c r="H42" s="1">
        <v>2</v>
      </c>
      <c r="I42" s="1">
        <v>2</v>
      </c>
      <c r="J42" s="1">
        <v>5</v>
      </c>
      <c r="K42" s="1">
        <v>5</v>
      </c>
      <c r="L42" s="1">
        <v>4</v>
      </c>
      <c r="M42" s="1">
        <v>2</v>
      </c>
      <c r="N42" s="1">
        <v>5</v>
      </c>
      <c r="O42" s="1">
        <v>3</v>
      </c>
      <c r="P42" s="1">
        <v>5</v>
      </c>
      <c r="Q42" s="1">
        <v>1</v>
      </c>
      <c r="R42" s="1">
        <v>4</v>
      </c>
      <c r="S42" s="1">
        <v>3</v>
      </c>
      <c r="T42" s="1">
        <v>2</v>
      </c>
      <c r="U42" s="1">
        <v>1</v>
      </c>
      <c r="V42" s="1">
        <v>2</v>
      </c>
      <c r="W42" s="1">
        <v>2</v>
      </c>
      <c r="X42" s="1">
        <v>4</v>
      </c>
      <c r="Y42" s="1">
        <v>3</v>
      </c>
      <c r="Z42" s="1">
        <v>2</v>
      </c>
      <c r="AA42" s="1">
        <v>2</v>
      </c>
      <c r="AB42" s="1">
        <v>5</v>
      </c>
      <c r="AC42" s="1">
        <v>3</v>
      </c>
      <c r="AD42" s="1">
        <v>2</v>
      </c>
      <c r="AE42" s="1">
        <v>3</v>
      </c>
      <c r="AF42" s="1">
        <v>2</v>
      </c>
      <c r="AG42" s="1">
        <v>4</v>
      </c>
      <c r="AH42" s="1">
        <v>1</v>
      </c>
      <c r="AI42" s="1">
        <v>1</v>
      </c>
      <c r="AJ42" s="1">
        <v>2</v>
      </c>
      <c r="AK42" s="1">
        <v>2</v>
      </c>
      <c r="AL42" s="1">
        <v>1</v>
      </c>
      <c r="AM42" s="1">
        <v>3</v>
      </c>
      <c r="AN42" s="1">
        <v>4</v>
      </c>
      <c r="AO42" s="1">
        <v>4</v>
      </c>
      <c r="AP42" s="1">
        <v>2</v>
      </c>
      <c r="AQ42" s="1">
        <v>2</v>
      </c>
      <c r="AR42" s="1">
        <v>4</v>
      </c>
      <c r="AS42" s="1">
        <v>4</v>
      </c>
      <c r="AT42" s="1">
        <v>3</v>
      </c>
      <c r="AU42" s="1">
        <v>2</v>
      </c>
      <c r="AV42" s="1">
        <v>2</v>
      </c>
      <c r="AW42" s="1">
        <v>3</v>
      </c>
      <c r="AX42" s="1">
        <v>4</v>
      </c>
      <c r="AY42" s="1">
        <v>3</v>
      </c>
      <c r="AZ42" s="1">
        <v>2</v>
      </c>
      <c r="BA42" s="1">
        <v>4</v>
      </c>
      <c r="BB42" s="1">
        <v>2</v>
      </c>
      <c r="BC42" s="1">
        <v>3</v>
      </c>
      <c r="BD42" s="1">
        <v>2</v>
      </c>
      <c r="BE42" s="1">
        <v>2</v>
      </c>
      <c r="BF42" s="1">
        <v>1</v>
      </c>
      <c r="BG42" s="1">
        <v>2</v>
      </c>
      <c r="BH42" s="1">
        <v>4</v>
      </c>
      <c r="BI42" s="1">
        <v>2</v>
      </c>
      <c r="BJ42" s="1">
        <v>4</v>
      </c>
      <c r="BK42" s="1">
        <v>3</v>
      </c>
      <c r="BL42" s="1" t="s">
        <v>89</v>
      </c>
      <c r="BM42" s="1" t="s">
        <v>56</v>
      </c>
      <c r="BN42" s="1" t="s">
        <v>215</v>
      </c>
      <c r="BO42" s="1" t="s">
        <v>21</v>
      </c>
      <c r="BP42" s="1" t="s">
        <v>216</v>
      </c>
      <c r="BQ42" s="1" t="s">
        <v>23</v>
      </c>
      <c r="BR42" s="1" t="s">
        <v>217</v>
      </c>
      <c r="BS42" s="1" t="s">
        <v>26</v>
      </c>
      <c r="BT42" s="1" t="s">
        <v>27</v>
      </c>
      <c r="BU42" s="1" t="s">
        <v>25</v>
      </c>
      <c r="BV42" s="1" t="s">
        <v>28</v>
      </c>
      <c r="BW42" s="1" t="s">
        <v>218</v>
      </c>
      <c r="BX42" s="1" t="s">
        <v>219</v>
      </c>
    </row>
    <row r="43" spans="1:76" ht="15.75" customHeight="1">
      <c r="A43" s="2">
        <v>42474.807134375005</v>
      </c>
      <c r="B43" s="1" t="s">
        <v>37</v>
      </c>
      <c r="C43" s="1">
        <v>31</v>
      </c>
      <c r="D43" s="1">
        <v>1</v>
      </c>
      <c r="E43" s="1">
        <v>5</v>
      </c>
      <c r="F43" s="1">
        <v>4</v>
      </c>
      <c r="G43" s="1">
        <v>5</v>
      </c>
      <c r="H43" s="1">
        <v>1</v>
      </c>
      <c r="I43" s="1">
        <v>5</v>
      </c>
      <c r="J43" s="1">
        <v>5</v>
      </c>
      <c r="K43" s="1">
        <v>5</v>
      </c>
      <c r="L43" s="1">
        <v>2</v>
      </c>
      <c r="M43" s="1">
        <v>1</v>
      </c>
      <c r="N43" s="1">
        <v>1</v>
      </c>
      <c r="O43" s="1">
        <v>1</v>
      </c>
      <c r="P43" s="1">
        <v>4</v>
      </c>
      <c r="Q43" s="1">
        <v>1</v>
      </c>
      <c r="R43" s="1">
        <v>1</v>
      </c>
      <c r="S43" s="1">
        <v>5</v>
      </c>
      <c r="T43" s="1">
        <v>1</v>
      </c>
      <c r="U43" s="1">
        <v>5</v>
      </c>
      <c r="V43" s="1">
        <v>1</v>
      </c>
      <c r="W43" s="1">
        <v>1</v>
      </c>
      <c r="X43" s="1">
        <v>1</v>
      </c>
      <c r="Y43" s="1">
        <v>5</v>
      </c>
      <c r="Z43" s="1">
        <v>1</v>
      </c>
      <c r="AA43" s="1">
        <v>2</v>
      </c>
      <c r="AB43" s="1">
        <v>5</v>
      </c>
      <c r="AC43" s="1">
        <v>1</v>
      </c>
      <c r="AD43" s="1">
        <v>4</v>
      </c>
      <c r="AE43" s="1">
        <v>1</v>
      </c>
      <c r="AF43" s="1">
        <v>4</v>
      </c>
      <c r="AG43" s="1">
        <v>1</v>
      </c>
      <c r="AH43" s="1">
        <v>1</v>
      </c>
      <c r="AI43" s="1">
        <v>1</v>
      </c>
      <c r="AJ43" s="1">
        <v>5</v>
      </c>
      <c r="AK43" s="1">
        <v>5</v>
      </c>
      <c r="AL43" s="1">
        <v>4</v>
      </c>
      <c r="AM43" s="1">
        <v>5</v>
      </c>
      <c r="AN43" s="1">
        <v>4</v>
      </c>
      <c r="AO43" s="1">
        <v>2</v>
      </c>
      <c r="AP43" s="1">
        <v>4</v>
      </c>
      <c r="AQ43" s="1">
        <v>4</v>
      </c>
      <c r="AR43" s="1">
        <v>5</v>
      </c>
      <c r="AS43" s="1">
        <v>1</v>
      </c>
      <c r="AT43" s="1">
        <v>4</v>
      </c>
      <c r="AU43" s="1">
        <v>1</v>
      </c>
      <c r="AV43" s="1">
        <v>4</v>
      </c>
      <c r="AW43" s="1">
        <v>1</v>
      </c>
      <c r="AX43" s="1">
        <v>4</v>
      </c>
      <c r="AY43" s="1">
        <v>3</v>
      </c>
      <c r="AZ43" s="1">
        <v>5</v>
      </c>
      <c r="BA43" s="1">
        <v>1</v>
      </c>
      <c r="BB43" s="1">
        <v>2</v>
      </c>
      <c r="BC43" s="1">
        <v>1</v>
      </c>
      <c r="BD43" s="1">
        <v>2</v>
      </c>
      <c r="BE43" s="1">
        <v>5</v>
      </c>
      <c r="BF43" s="1">
        <v>1</v>
      </c>
      <c r="BG43" s="1">
        <v>1</v>
      </c>
      <c r="BH43" s="1">
        <v>1</v>
      </c>
      <c r="BI43" s="1">
        <v>4</v>
      </c>
      <c r="BJ43" s="1">
        <v>1</v>
      </c>
      <c r="BK43" s="1">
        <v>1</v>
      </c>
      <c r="BL43" s="1" t="s">
        <v>220</v>
      </c>
      <c r="BM43" s="1" t="s">
        <v>56</v>
      </c>
      <c r="BN43" s="1" t="s">
        <v>221</v>
      </c>
      <c r="BO43" s="1" t="s">
        <v>21</v>
      </c>
      <c r="BP43" s="1" t="s">
        <v>222</v>
      </c>
      <c r="BQ43" s="1" t="s">
        <v>64</v>
      </c>
      <c r="BR43" s="1" t="s">
        <v>223</v>
      </c>
      <c r="BS43" s="1" t="s">
        <v>25</v>
      </c>
      <c r="BT43" s="1" t="s">
        <v>28</v>
      </c>
      <c r="BU43" s="1" t="s">
        <v>26</v>
      </c>
      <c r="BV43" s="1" t="s">
        <v>27</v>
      </c>
      <c r="BW43" s="1" t="s">
        <v>224</v>
      </c>
    </row>
    <row r="44" spans="1:76" ht="15.75" customHeight="1">
      <c r="A44" s="2">
        <v>42476.517492951389</v>
      </c>
      <c r="C44" s="1">
        <v>24</v>
      </c>
      <c r="D44" s="1">
        <v>1</v>
      </c>
      <c r="E44" s="1">
        <v>4</v>
      </c>
      <c r="F44" s="1">
        <v>4</v>
      </c>
      <c r="G44" s="1">
        <v>5</v>
      </c>
      <c r="H44" s="1">
        <v>5</v>
      </c>
      <c r="I44" s="1">
        <v>2</v>
      </c>
      <c r="J44" s="1">
        <v>5</v>
      </c>
      <c r="K44" s="1">
        <v>4</v>
      </c>
      <c r="L44" s="1">
        <v>4</v>
      </c>
      <c r="M44" s="1">
        <v>1</v>
      </c>
      <c r="N44" s="1">
        <v>2</v>
      </c>
      <c r="O44" s="1">
        <v>2</v>
      </c>
      <c r="P44" s="1">
        <v>5</v>
      </c>
      <c r="Q44" s="1">
        <v>1</v>
      </c>
      <c r="R44" s="1">
        <v>2</v>
      </c>
      <c r="S44" s="1">
        <v>3</v>
      </c>
      <c r="T44" s="1">
        <v>2</v>
      </c>
      <c r="U44" s="1">
        <v>2</v>
      </c>
      <c r="V44" s="1">
        <v>1</v>
      </c>
      <c r="W44" s="1">
        <v>2</v>
      </c>
      <c r="X44" s="1">
        <v>2</v>
      </c>
      <c r="Y44" s="1">
        <v>4</v>
      </c>
      <c r="Z44" s="1">
        <v>1</v>
      </c>
      <c r="AA44" s="1">
        <v>1</v>
      </c>
      <c r="AB44" s="1">
        <v>5</v>
      </c>
      <c r="AC44" s="1">
        <v>2</v>
      </c>
      <c r="AD44" s="1">
        <v>1</v>
      </c>
      <c r="AE44" s="1">
        <v>1</v>
      </c>
      <c r="AF44" s="1">
        <v>1</v>
      </c>
      <c r="AG44" s="1">
        <v>1</v>
      </c>
      <c r="AH44" s="1">
        <v>1</v>
      </c>
      <c r="AI44" s="1">
        <v>1</v>
      </c>
      <c r="AJ44" s="1">
        <v>4</v>
      </c>
      <c r="AK44" s="1">
        <v>5</v>
      </c>
      <c r="AL44" s="1">
        <v>4</v>
      </c>
      <c r="AM44" s="1">
        <v>2</v>
      </c>
      <c r="AN44" s="1">
        <v>5</v>
      </c>
      <c r="AO44" s="1">
        <v>4</v>
      </c>
      <c r="AP44" s="1">
        <v>1</v>
      </c>
      <c r="AQ44" s="1">
        <v>4</v>
      </c>
      <c r="AR44" s="1">
        <v>4</v>
      </c>
      <c r="AS44" s="1">
        <v>1</v>
      </c>
      <c r="AT44" s="1">
        <v>5</v>
      </c>
      <c r="AU44" s="1">
        <v>1</v>
      </c>
      <c r="AV44" s="1">
        <v>2</v>
      </c>
      <c r="AW44" s="1">
        <v>2</v>
      </c>
      <c r="AX44" s="1">
        <v>1</v>
      </c>
      <c r="AY44" s="1">
        <v>1</v>
      </c>
      <c r="AZ44" s="1">
        <v>1</v>
      </c>
      <c r="BA44" s="1">
        <v>2</v>
      </c>
      <c r="BB44" s="1">
        <v>2</v>
      </c>
      <c r="BC44" s="1">
        <v>1</v>
      </c>
      <c r="BD44" s="1">
        <v>5</v>
      </c>
      <c r="BE44" s="1">
        <v>4</v>
      </c>
      <c r="BF44" s="1">
        <v>1</v>
      </c>
      <c r="BG44" s="1">
        <v>3</v>
      </c>
      <c r="BH44" s="1">
        <v>4</v>
      </c>
      <c r="BI44" s="1">
        <v>5</v>
      </c>
      <c r="BJ44" s="1">
        <v>1</v>
      </c>
      <c r="BK44" s="1">
        <v>1</v>
      </c>
      <c r="BL44" s="1" t="s">
        <v>18</v>
      </c>
      <c r="BM44" s="1" t="s">
        <v>19</v>
      </c>
      <c r="BN44" s="1" t="s">
        <v>146</v>
      </c>
      <c r="BP44" s="1" t="s">
        <v>225</v>
      </c>
      <c r="BQ44" s="1" t="s">
        <v>23</v>
      </c>
      <c r="BR44" s="1" t="s">
        <v>226</v>
      </c>
      <c r="BS44" s="1" t="s">
        <v>28</v>
      </c>
      <c r="BT44" s="1" t="s">
        <v>26</v>
      </c>
      <c r="BU44" s="1" t="s">
        <v>27</v>
      </c>
      <c r="BV44" s="1" t="s">
        <v>25</v>
      </c>
      <c r="BW44" s="1" t="s">
        <v>227</v>
      </c>
    </row>
    <row r="45" spans="1:76" ht="15.75" customHeight="1">
      <c r="A45" s="2">
        <v>42478.776713738422</v>
      </c>
      <c r="B45" s="1" t="s">
        <v>17</v>
      </c>
      <c r="D45" s="1">
        <v>3</v>
      </c>
      <c r="E45" s="1">
        <v>3</v>
      </c>
      <c r="F45" s="1">
        <v>1</v>
      </c>
      <c r="G45" s="1">
        <v>4</v>
      </c>
      <c r="H45" s="1">
        <v>4</v>
      </c>
      <c r="I45" s="1">
        <v>4</v>
      </c>
      <c r="J45" s="1">
        <v>4</v>
      </c>
      <c r="K45" s="1">
        <v>4</v>
      </c>
      <c r="L45" s="1">
        <v>2</v>
      </c>
      <c r="M45" s="1">
        <v>3</v>
      </c>
      <c r="N45" s="1">
        <v>2</v>
      </c>
      <c r="O45" s="1">
        <v>3</v>
      </c>
      <c r="P45" s="1">
        <v>4</v>
      </c>
      <c r="Q45" s="1">
        <v>1</v>
      </c>
      <c r="R45" s="1">
        <v>5</v>
      </c>
      <c r="S45" s="1">
        <v>2</v>
      </c>
      <c r="T45" s="1">
        <v>2</v>
      </c>
      <c r="U45" s="1">
        <v>2</v>
      </c>
      <c r="V45" s="1">
        <v>2</v>
      </c>
      <c r="W45" s="1">
        <v>2</v>
      </c>
      <c r="X45" s="1">
        <v>1</v>
      </c>
      <c r="Y45" s="1">
        <v>3</v>
      </c>
      <c r="Z45" s="1">
        <v>2</v>
      </c>
      <c r="AA45" s="1">
        <v>2</v>
      </c>
      <c r="AB45" s="1">
        <v>4</v>
      </c>
      <c r="AC45" s="1">
        <v>4</v>
      </c>
      <c r="AD45" s="1">
        <v>2</v>
      </c>
      <c r="AE45" s="1">
        <v>3</v>
      </c>
      <c r="AF45" s="1">
        <v>4</v>
      </c>
      <c r="AG45" s="1">
        <v>1</v>
      </c>
      <c r="AH45" s="1">
        <v>1</v>
      </c>
      <c r="AI45" s="1">
        <v>2</v>
      </c>
      <c r="AJ45" s="1">
        <v>3</v>
      </c>
      <c r="AK45" s="1">
        <v>2</v>
      </c>
      <c r="AL45" s="1">
        <v>3</v>
      </c>
      <c r="AM45" s="1">
        <v>2</v>
      </c>
      <c r="AN45" s="1">
        <v>5</v>
      </c>
      <c r="AO45" s="1">
        <v>4</v>
      </c>
      <c r="AP45" s="1">
        <v>2</v>
      </c>
      <c r="AQ45" s="1">
        <v>1</v>
      </c>
      <c r="AR45" s="1">
        <v>4</v>
      </c>
      <c r="AS45" s="1">
        <v>4</v>
      </c>
      <c r="AT45" s="1">
        <v>4</v>
      </c>
      <c r="AU45" s="1">
        <v>2</v>
      </c>
      <c r="AV45" s="1">
        <v>5</v>
      </c>
      <c r="AW45" s="1">
        <v>3</v>
      </c>
      <c r="AX45" s="1">
        <v>4</v>
      </c>
      <c r="AY45" s="1">
        <v>1</v>
      </c>
      <c r="AZ45" s="1">
        <v>2</v>
      </c>
      <c r="BA45" s="1">
        <v>2</v>
      </c>
      <c r="BB45" s="1">
        <v>2</v>
      </c>
      <c r="BC45" s="1">
        <v>1</v>
      </c>
      <c r="BD45" s="1">
        <v>3</v>
      </c>
      <c r="BE45" s="1">
        <v>5</v>
      </c>
      <c r="BF45" s="1">
        <v>2</v>
      </c>
      <c r="BG45" s="1">
        <v>2</v>
      </c>
      <c r="BH45" s="1">
        <v>4</v>
      </c>
      <c r="BI45" s="1">
        <v>2</v>
      </c>
      <c r="BJ45" s="1">
        <v>4</v>
      </c>
      <c r="BK45" s="1">
        <v>2</v>
      </c>
      <c r="BL45" s="1" t="s">
        <v>18</v>
      </c>
      <c r="BM45" s="1" t="s">
        <v>19</v>
      </c>
      <c r="BN45" s="1" t="s">
        <v>228</v>
      </c>
      <c r="BO45" s="1" t="s">
        <v>21</v>
      </c>
      <c r="BP45" s="1" t="s">
        <v>229</v>
      </c>
      <c r="BQ45" s="1" t="s">
        <v>23</v>
      </c>
      <c r="BR45" s="1" t="s">
        <v>230</v>
      </c>
      <c r="BS45" s="1" t="s">
        <v>27</v>
      </c>
      <c r="BT45" s="1" t="s">
        <v>26</v>
      </c>
      <c r="BU45" s="1" t="s">
        <v>25</v>
      </c>
      <c r="BV45" s="1" t="s">
        <v>28</v>
      </c>
      <c r="BW45" s="1" t="s">
        <v>231</v>
      </c>
      <c r="BX45" s="1" t="s">
        <v>232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I135"/>
  <sheetViews>
    <sheetView tabSelected="1" topLeftCell="CQ36" workbookViewId="0">
      <selection activeCell="EH87" sqref="EH87"/>
    </sheetView>
  </sheetViews>
  <sheetFormatPr baseColWidth="10" defaultColWidth="14.5" defaultRowHeight="15.75" customHeight="1" x14ac:dyDescent="0"/>
  <cols>
    <col min="1" max="1" width="13.1640625" style="6" customWidth="1"/>
    <col min="2" max="2" width="9.83203125" style="9" customWidth="1"/>
    <col min="3" max="4" width="6.5" style="6" customWidth="1"/>
    <col min="5" max="6" width="12.1640625" style="9" customWidth="1"/>
    <col min="7" max="7" width="21.5" customWidth="1"/>
    <col min="9" max="9" width="21.5" customWidth="1"/>
    <col min="10" max="11" width="12.1640625" style="9" customWidth="1"/>
    <col min="12" max="12" width="5.5" style="13" customWidth="1"/>
    <col min="13" max="13" width="4.1640625" style="45" hidden="1" customWidth="1"/>
    <col min="14" max="14" width="5.1640625" style="30" hidden="1" customWidth="1"/>
    <col min="15" max="15" width="5.1640625" style="13" hidden="1" customWidth="1"/>
    <col min="16" max="16" width="5" style="13" hidden="1" customWidth="1"/>
    <col min="17" max="17" width="7.1640625" style="41" bestFit="1" customWidth="1"/>
    <col min="18" max="18" width="5.1640625" style="30" hidden="1" customWidth="1"/>
    <col min="19" max="19" width="5.1640625" style="13" hidden="1" customWidth="1"/>
    <col min="20" max="20" width="5" style="13" hidden="1" customWidth="1"/>
    <col min="21" max="21" width="5.1640625" style="30" hidden="1" customWidth="1"/>
    <col min="22" max="22" width="5.1640625" style="13" hidden="1" customWidth="1"/>
    <col min="23" max="23" width="7.83203125" style="41" customWidth="1"/>
    <col min="24" max="24" width="4.5" style="13" hidden="1" customWidth="1"/>
    <col min="25" max="25" width="6.83203125" style="30" hidden="1" customWidth="1"/>
    <col min="26" max="26" width="6.83203125" style="13" hidden="1" customWidth="1"/>
    <col min="27" max="27" width="7" style="42" customWidth="1"/>
    <col min="28" max="28" width="5.5" style="30" hidden="1" customWidth="1"/>
    <col min="29" max="29" width="5.5" style="13" hidden="1" customWidth="1"/>
    <col min="30" max="30" width="4.83203125" style="30" hidden="1" customWidth="1"/>
    <col min="31" max="31" width="5.6640625" style="21" hidden="1" customWidth="1"/>
    <col min="32" max="32" width="9.1640625" style="71" bestFit="1" customWidth="1"/>
    <col min="33" max="33" width="7.83203125" style="74" customWidth="1"/>
    <col min="34" max="34" width="7.83203125" style="50" customWidth="1"/>
    <col min="35" max="35" width="5.33203125" style="13" hidden="1" customWidth="1"/>
    <col min="36" max="36" width="5.1640625" style="13" hidden="1" customWidth="1"/>
    <col min="37" max="37" width="5.83203125" style="30" hidden="1" customWidth="1"/>
    <col min="38" max="38" width="5.83203125" style="13" hidden="1" customWidth="1"/>
    <col min="39" max="39" width="7.6640625" style="41" customWidth="1"/>
    <col min="40" max="40" width="5.33203125" style="13" hidden="1" customWidth="1"/>
    <col min="41" max="41" width="6.83203125" style="30" hidden="1" customWidth="1"/>
    <col min="42" max="42" width="6.83203125" style="21" hidden="1" customWidth="1"/>
    <col min="43" max="43" width="7.5" style="41" bestFit="1" customWidth="1"/>
    <col min="44" max="44" width="4" style="13" hidden="1" customWidth="1"/>
    <col min="45" max="45" width="4.83203125" style="30" hidden="1" customWidth="1"/>
    <col min="46" max="46" width="5.1640625" style="13" hidden="1" customWidth="1"/>
    <col min="47" max="47" width="8" style="41" customWidth="1"/>
    <col min="48" max="48" width="4.83203125" style="13" hidden="1" customWidth="1"/>
    <col min="49" max="49" width="5.5" style="13" hidden="1" customWidth="1"/>
    <col min="50" max="50" width="7.6640625" style="30" hidden="1" customWidth="1"/>
    <col min="51" max="51" width="5.1640625" style="13" hidden="1" customWidth="1"/>
    <col min="52" max="52" width="7.1640625" style="41" customWidth="1"/>
    <col min="53" max="53" width="8.33203125" style="53" customWidth="1"/>
    <col min="54" max="54" width="7.5" style="45" hidden="1" customWidth="1"/>
    <col min="55" max="55" width="6.5" style="30" hidden="1" customWidth="1"/>
    <col min="56" max="56" width="6.5" style="13" hidden="1" customWidth="1"/>
    <col min="57" max="57" width="6.33203125" style="30" hidden="1" customWidth="1"/>
    <col min="58" max="58" width="6.33203125" style="13" hidden="1" customWidth="1"/>
    <col min="59" max="59" width="7.5" style="41" customWidth="1"/>
    <col min="60" max="60" width="6" style="30" hidden="1" customWidth="1"/>
    <col min="61" max="61" width="6" style="13" hidden="1" customWidth="1"/>
    <col min="62" max="63" width="5.6640625" style="13" hidden="1" customWidth="1"/>
    <col min="64" max="64" width="7.1640625" style="42" customWidth="1"/>
    <col min="65" max="65" width="6.1640625" style="13" hidden="1" customWidth="1"/>
    <col min="66" max="66" width="6.5" style="13" hidden="1" customWidth="1"/>
    <col min="67" max="67" width="9" style="42" customWidth="1"/>
    <col min="68" max="68" width="6.83203125" style="13" hidden="1" customWidth="1"/>
    <col min="69" max="69" width="5.6640625" style="30" hidden="1" customWidth="1"/>
    <col min="70" max="70" width="5.6640625" style="13" hidden="1" customWidth="1"/>
    <col min="71" max="71" width="7.5" style="42" customWidth="1"/>
    <col min="72" max="72" width="8.83203125" style="56" customWidth="1"/>
    <col min="73" max="73" width="7.5" style="45" hidden="1" customWidth="1"/>
    <col min="74" max="74" width="6.5" style="13" hidden="1" customWidth="1"/>
    <col min="75" max="75" width="7.5" style="42" customWidth="1"/>
    <col min="76" max="76" width="6.1640625" style="30" hidden="1" customWidth="1"/>
    <col min="77" max="77" width="4.33203125" style="13" hidden="1" customWidth="1"/>
    <col min="78" max="79" width="5.6640625" style="13" hidden="1" customWidth="1"/>
    <col min="80" max="80" width="7.6640625" style="42" customWidth="1"/>
    <col min="81" max="81" width="5.1640625" style="30" hidden="1" customWidth="1"/>
    <col min="82" max="82" width="5.1640625" style="13" hidden="1" customWidth="1"/>
    <col min="83" max="83" width="4.6640625" style="13" hidden="1" customWidth="1"/>
    <col min="84" max="84" width="6.5" style="30" hidden="1" customWidth="1"/>
    <col min="85" max="85" width="6.5" style="13" hidden="1" customWidth="1"/>
    <col min="86" max="86" width="9" style="42" customWidth="1"/>
    <col min="87" max="87" width="6.83203125" style="30" hidden="1" customWidth="1"/>
    <col min="88" max="88" width="6.83203125" style="13" hidden="1" customWidth="1"/>
    <col min="89" max="89" width="5.6640625" style="13" hidden="1" customWidth="1"/>
    <col min="90" max="90" width="7.5" style="42" customWidth="1"/>
    <col min="91" max="91" width="8.83203125" style="58" customWidth="1"/>
    <col min="92" max="92" width="6.33203125" style="45" hidden="1" customWidth="1"/>
    <col min="93" max="93" width="6" style="30" hidden="1" customWidth="1"/>
    <col min="94" max="94" width="6.1640625" style="13" hidden="1" customWidth="1"/>
    <col min="95" max="95" width="7.6640625" style="41" customWidth="1"/>
    <col min="96" max="96" width="6.5" style="13" hidden="1" customWidth="1"/>
    <col min="97" max="97" width="6" style="30" hidden="1" customWidth="1"/>
    <col min="98" max="98" width="6.83203125" style="13" hidden="1" customWidth="1"/>
    <col min="99" max="99" width="7.5" style="42" customWidth="1"/>
    <col min="100" max="100" width="4.83203125" style="30" hidden="1" customWidth="1"/>
    <col min="101" max="101" width="5.1640625" style="13" hidden="1" customWidth="1"/>
    <col min="102" max="102" width="5.83203125" style="13" hidden="1" customWidth="1"/>
    <col min="103" max="103" width="6.6640625" style="13" hidden="1" customWidth="1"/>
    <col min="104" max="104" width="7.33203125" style="42" customWidth="1"/>
    <col min="105" max="105" width="5.6640625" style="30" hidden="1" customWidth="1"/>
    <col min="106" max="106" width="5.6640625" style="13" hidden="1" customWidth="1"/>
    <col min="107" max="107" width="5.1640625" style="30" hidden="1" customWidth="1"/>
    <col min="108" max="108" width="5.1640625" style="13" hidden="1" customWidth="1"/>
    <col min="109" max="109" width="6.6640625" style="30" hidden="1" customWidth="1"/>
    <col min="110" max="110" width="5.5" style="13" hidden="1" customWidth="1"/>
    <col min="111" max="111" width="7" style="42" customWidth="1"/>
    <col min="112" max="112" width="8.6640625" style="60" customWidth="1"/>
    <col min="113" max="113" width="6.33203125" style="28" hidden="1" customWidth="1"/>
    <col min="114" max="114" width="6.33203125" style="62" hidden="1" customWidth="1"/>
    <col min="115" max="115" width="8" style="13" hidden="1" customWidth="1"/>
    <col min="116" max="116" width="9.1640625" style="42" customWidth="1"/>
    <col min="117" max="117" width="7.1640625" style="13" hidden="1" customWidth="1"/>
    <col min="118" max="118" width="6.83203125" style="30" hidden="1" customWidth="1"/>
    <col min="119" max="119" width="6.83203125" style="21" hidden="1" customWidth="1"/>
    <col min="120" max="120" width="7.5" style="42" customWidth="1"/>
    <col min="121" max="121" width="4.83203125" style="13" hidden="1" customWidth="1"/>
    <col min="122" max="122" width="5.83203125" style="13" hidden="1" customWidth="1"/>
    <col min="123" max="123" width="6.6640625" style="30" hidden="1" customWidth="1"/>
    <col min="124" max="124" width="6.6640625" style="21" hidden="1" customWidth="1"/>
    <col min="125" max="125" width="7.33203125" style="42" customWidth="1"/>
    <col min="126" max="126" width="5.6640625" style="30" hidden="1" customWidth="1"/>
    <col min="127" max="127" width="5.6640625" style="21" hidden="1" customWidth="1"/>
    <col min="128" max="128" width="5.1640625" style="13" hidden="1" customWidth="1"/>
    <col min="129" max="129" width="6.6640625" style="30" hidden="1" customWidth="1"/>
    <col min="130" max="130" width="6.6640625" style="21" hidden="1" customWidth="1"/>
    <col min="131" max="131" width="7" style="42" customWidth="1"/>
    <col min="132" max="132" width="13.5" style="58" customWidth="1"/>
    <col min="133" max="133" width="14" style="6" customWidth="1"/>
    <col min="134" max="134" width="74.33203125" hidden="1" customWidth="1"/>
    <col min="135" max="135" width="12.5" style="6" customWidth="1"/>
    <col min="136" max="136" width="8.1640625" style="6" customWidth="1"/>
    <col min="137" max="137" width="11" style="6" customWidth="1"/>
    <col min="138" max="138" width="10.6640625" style="6" customWidth="1"/>
    <col min="139" max="139" width="9.1640625" style="6" customWidth="1"/>
    <col min="140" max="140" width="10" style="6" customWidth="1"/>
    <col min="141" max="141" width="11" style="6" customWidth="1"/>
    <col min="142" max="142" width="8.5" style="6" customWidth="1"/>
    <col min="143" max="143" width="10" style="6" customWidth="1"/>
    <col min="144" max="144" width="9.33203125" style="6" customWidth="1"/>
    <col min="145" max="145" width="8.6640625" style="6" customWidth="1"/>
    <col min="146" max="146" width="9.33203125" style="6" customWidth="1"/>
    <col min="147" max="147" width="21.5" customWidth="1"/>
    <col min="148" max="148" width="13.5" style="6" customWidth="1"/>
    <col min="149" max="16384" width="14.5" style="6"/>
  </cols>
  <sheetData>
    <row r="1" spans="1:165" ht="23" customHeight="1">
      <c r="A1" s="16"/>
      <c r="B1" s="137" t="s">
        <v>233</v>
      </c>
      <c r="C1" s="10"/>
      <c r="D1" s="10"/>
      <c r="E1" s="137" t="s">
        <v>234</v>
      </c>
      <c r="F1" s="25"/>
      <c r="J1" s="25"/>
      <c r="K1" s="25"/>
      <c r="L1" s="17"/>
      <c r="M1" s="107" t="s">
        <v>237</v>
      </c>
      <c r="N1" s="108"/>
      <c r="O1" s="108"/>
      <c r="P1" s="108"/>
      <c r="Q1" s="108"/>
      <c r="R1" s="108"/>
      <c r="S1" s="108"/>
      <c r="T1" s="108"/>
      <c r="U1" s="108"/>
      <c r="V1" s="108"/>
      <c r="W1" s="108"/>
      <c r="X1" s="108"/>
      <c r="Y1" s="108"/>
      <c r="Z1" s="108"/>
      <c r="AA1" s="108"/>
      <c r="AB1" s="108"/>
      <c r="AC1" s="108"/>
      <c r="AD1" s="108"/>
      <c r="AE1" s="108"/>
      <c r="AF1" s="108"/>
      <c r="AG1" s="108"/>
      <c r="AH1" s="109"/>
      <c r="AI1" s="128" t="s">
        <v>256</v>
      </c>
      <c r="AJ1" s="129"/>
      <c r="AK1" s="129"/>
      <c r="AL1" s="129"/>
      <c r="AM1" s="129"/>
      <c r="AN1" s="129"/>
      <c r="AO1" s="129"/>
      <c r="AP1" s="129"/>
      <c r="AQ1" s="129"/>
      <c r="AR1" s="129"/>
      <c r="AS1" s="129"/>
      <c r="AT1" s="129"/>
      <c r="AU1" s="129"/>
      <c r="AV1" s="129"/>
      <c r="AW1" s="129"/>
      <c r="AX1" s="129"/>
      <c r="AY1" s="129"/>
      <c r="AZ1" s="129"/>
      <c r="BA1" s="130"/>
      <c r="BB1" s="128" t="s">
        <v>265</v>
      </c>
      <c r="BC1" s="129"/>
      <c r="BD1" s="129"/>
      <c r="BE1" s="129"/>
      <c r="BF1" s="129"/>
      <c r="BG1" s="129"/>
      <c r="BH1" s="129"/>
      <c r="BI1" s="129"/>
      <c r="BJ1" s="129"/>
      <c r="BK1" s="129"/>
      <c r="BL1" s="129"/>
      <c r="BM1" s="129"/>
      <c r="BN1" s="129"/>
      <c r="BO1" s="129"/>
      <c r="BP1" s="129"/>
      <c r="BQ1" s="129"/>
      <c r="BR1" s="129"/>
      <c r="BS1" s="129"/>
      <c r="BT1" s="130"/>
      <c r="BU1" s="128" t="s">
        <v>274</v>
      </c>
      <c r="BV1" s="129"/>
      <c r="BW1" s="129"/>
      <c r="BX1" s="129"/>
      <c r="BY1" s="129"/>
      <c r="BZ1" s="129"/>
      <c r="CA1" s="129"/>
      <c r="CB1" s="129"/>
      <c r="CC1" s="129"/>
      <c r="CD1" s="129"/>
      <c r="CE1" s="129"/>
      <c r="CF1" s="129"/>
      <c r="CG1" s="129"/>
      <c r="CH1" s="129"/>
      <c r="CI1" s="129"/>
      <c r="CJ1" s="129"/>
      <c r="CK1" s="129"/>
      <c r="CL1" s="129"/>
      <c r="CM1" s="130"/>
      <c r="CN1" s="133" t="s">
        <v>275</v>
      </c>
      <c r="CO1" s="134"/>
      <c r="CP1" s="134"/>
      <c r="CQ1" s="134"/>
      <c r="CR1" s="134"/>
      <c r="CS1" s="134"/>
      <c r="CT1" s="134"/>
      <c r="CU1" s="134"/>
      <c r="CV1" s="134"/>
      <c r="CW1" s="134"/>
      <c r="CX1" s="134"/>
      <c r="CY1" s="134"/>
      <c r="CZ1" s="134"/>
      <c r="DA1" s="134"/>
      <c r="DB1" s="134"/>
      <c r="DC1" s="134"/>
      <c r="DD1" s="134"/>
      <c r="DE1" s="134"/>
      <c r="DF1" s="134"/>
      <c r="DG1" s="134"/>
      <c r="DH1" s="135"/>
      <c r="DI1" s="114" t="s">
        <v>294</v>
      </c>
      <c r="DJ1" s="115"/>
      <c r="DK1" s="115"/>
      <c r="DL1" s="116"/>
      <c r="DM1" s="115"/>
      <c r="DN1" s="115"/>
      <c r="DO1" s="115"/>
      <c r="DP1" s="116"/>
      <c r="DQ1" s="115"/>
      <c r="DR1" s="115"/>
      <c r="DS1" s="115"/>
      <c r="DT1" s="115"/>
      <c r="DU1" s="116"/>
      <c r="DV1" s="115"/>
      <c r="DW1" s="115"/>
      <c r="DX1" s="115"/>
      <c r="DY1" s="115"/>
      <c r="DZ1" s="115"/>
      <c r="EA1" s="116"/>
      <c r="EB1" s="117"/>
      <c r="FD1" s="141" t="s">
        <v>8</v>
      </c>
    </row>
    <row r="2" spans="1:165" ht="21" customHeight="1">
      <c r="A2" s="16"/>
      <c r="B2" s="137"/>
      <c r="C2" s="10"/>
      <c r="D2" s="10"/>
      <c r="E2" s="137"/>
      <c r="F2" s="25"/>
      <c r="J2" s="25"/>
      <c r="K2" s="25"/>
      <c r="L2" s="17"/>
      <c r="M2" s="131" t="s">
        <v>238</v>
      </c>
      <c r="N2" s="119"/>
      <c r="O2" s="119"/>
      <c r="P2" s="119"/>
      <c r="Q2" s="132"/>
      <c r="R2" s="118" t="s">
        <v>239</v>
      </c>
      <c r="S2" s="119"/>
      <c r="T2" s="119"/>
      <c r="U2" s="119"/>
      <c r="V2" s="119"/>
      <c r="W2" s="132"/>
      <c r="X2" s="118" t="s">
        <v>248</v>
      </c>
      <c r="Y2" s="119"/>
      <c r="Z2" s="119"/>
      <c r="AA2" s="132"/>
      <c r="AB2" s="118" t="s">
        <v>240</v>
      </c>
      <c r="AC2" s="119"/>
      <c r="AD2" s="119"/>
      <c r="AE2" s="119"/>
      <c r="AF2" s="132"/>
      <c r="AG2" s="122" t="s">
        <v>242</v>
      </c>
      <c r="AH2" s="110"/>
      <c r="AI2" s="131" t="s">
        <v>257</v>
      </c>
      <c r="AJ2" s="119"/>
      <c r="AK2" s="119"/>
      <c r="AL2" s="119"/>
      <c r="AM2" s="132"/>
      <c r="AN2" s="118" t="s">
        <v>258</v>
      </c>
      <c r="AO2" s="119"/>
      <c r="AP2" s="119"/>
      <c r="AQ2" s="132"/>
      <c r="AR2" s="118" t="s">
        <v>259</v>
      </c>
      <c r="AS2" s="119"/>
      <c r="AT2" s="119"/>
      <c r="AU2" s="132"/>
      <c r="AV2" s="118" t="s">
        <v>260</v>
      </c>
      <c r="AW2" s="119"/>
      <c r="AX2" s="119"/>
      <c r="AY2" s="119"/>
      <c r="AZ2" s="132"/>
      <c r="BA2" s="124" t="s">
        <v>242</v>
      </c>
      <c r="BB2" s="131" t="s">
        <v>266</v>
      </c>
      <c r="BC2" s="119"/>
      <c r="BD2" s="119"/>
      <c r="BE2" s="119"/>
      <c r="BF2" s="119"/>
      <c r="BG2" s="132"/>
      <c r="BH2" s="118" t="s">
        <v>267</v>
      </c>
      <c r="BI2" s="119"/>
      <c r="BJ2" s="119"/>
      <c r="BK2" s="119"/>
      <c r="BL2" s="132"/>
      <c r="BM2" s="118" t="s">
        <v>268</v>
      </c>
      <c r="BN2" s="119"/>
      <c r="BO2" s="132"/>
      <c r="BP2" s="118" t="s">
        <v>269</v>
      </c>
      <c r="BQ2" s="119"/>
      <c r="BR2" s="119"/>
      <c r="BS2" s="132"/>
      <c r="BT2" s="124" t="s">
        <v>242</v>
      </c>
      <c r="BU2" s="131" t="s">
        <v>277</v>
      </c>
      <c r="BV2" s="119"/>
      <c r="BW2" s="132"/>
      <c r="BX2" s="118" t="s">
        <v>278</v>
      </c>
      <c r="BY2" s="119"/>
      <c r="BZ2" s="119"/>
      <c r="CA2" s="119"/>
      <c r="CB2" s="132"/>
      <c r="CC2" s="118" t="s">
        <v>279</v>
      </c>
      <c r="CD2" s="119"/>
      <c r="CE2" s="119"/>
      <c r="CF2" s="119"/>
      <c r="CG2" s="119"/>
      <c r="CH2" s="132"/>
      <c r="CI2" s="118" t="s">
        <v>280</v>
      </c>
      <c r="CJ2" s="119"/>
      <c r="CK2" s="119"/>
      <c r="CL2" s="132"/>
      <c r="CM2" s="126" t="s">
        <v>242</v>
      </c>
      <c r="CN2" s="131" t="s">
        <v>276</v>
      </c>
      <c r="CO2" s="119"/>
      <c r="CP2" s="119"/>
      <c r="CQ2" s="136"/>
      <c r="CR2" s="121" t="s">
        <v>286</v>
      </c>
      <c r="CS2" s="119"/>
      <c r="CT2" s="119"/>
      <c r="CU2" s="136"/>
      <c r="CV2" s="121" t="s">
        <v>287</v>
      </c>
      <c r="CW2" s="119"/>
      <c r="CX2" s="119"/>
      <c r="CY2" s="119"/>
      <c r="CZ2" s="136"/>
      <c r="DA2" s="121" t="s">
        <v>288</v>
      </c>
      <c r="DB2" s="119"/>
      <c r="DC2" s="119"/>
      <c r="DD2" s="119"/>
      <c r="DE2" s="119"/>
      <c r="DF2" s="119"/>
      <c r="DG2" s="120"/>
      <c r="DH2" s="103" t="s">
        <v>242</v>
      </c>
      <c r="DI2" s="118" t="s">
        <v>295</v>
      </c>
      <c r="DJ2" s="119"/>
      <c r="DK2" s="119"/>
      <c r="DL2" s="120"/>
      <c r="DM2" s="121" t="s">
        <v>296</v>
      </c>
      <c r="DN2" s="119"/>
      <c r="DO2" s="119"/>
      <c r="DP2" s="120"/>
      <c r="DQ2" s="121" t="s">
        <v>297</v>
      </c>
      <c r="DR2" s="119"/>
      <c r="DS2" s="119"/>
      <c r="DT2" s="119"/>
      <c r="DU2" s="120"/>
      <c r="DV2" s="121" t="s">
        <v>298</v>
      </c>
      <c r="DW2" s="119"/>
      <c r="DX2" s="119"/>
      <c r="DY2" s="119"/>
      <c r="DZ2" s="119"/>
      <c r="EA2" s="120"/>
      <c r="EB2" s="103" t="s">
        <v>242</v>
      </c>
      <c r="EC2" s="113" t="s">
        <v>334</v>
      </c>
      <c r="EE2" s="102" t="s">
        <v>347</v>
      </c>
      <c r="EF2" s="102"/>
      <c r="EG2" s="102"/>
      <c r="EH2" s="102"/>
      <c r="EI2" s="102"/>
      <c r="EJ2" s="102"/>
      <c r="EK2" s="102"/>
      <c r="EL2" s="102"/>
      <c r="EM2" s="102"/>
      <c r="EN2" s="102"/>
      <c r="EO2" s="102"/>
      <c r="EP2" s="102"/>
      <c r="FD2" s="141"/>
    </row>
    <row r="3" spans="1:165" ht="17" customHeight="1">
      <c r="A3" s="16"/>
      <c r="B3" s="137"/>
      <c r="C3" s="10"/>
      <c r="D3" s="10"/>
      <c r="E3" s="137"/>
      <c r="F3" s="25"/>
      <c r="G3" s="5" t="s">
        <v>3</v>
      </c>
      <c r="I3" s="5" t="s">
        <v>6</v>
      </c>
      <c r="J3" s="25"/>
      <c r="K3" s="25"/>
      <c r="L3" s="17"/>
      <c r="M3" s="44">
        <v>6</v>
      </c>
      <c r="N3" s="27" t="s">
        <v>241</v>
      </c>
      <c r="O3" s="15" t="s">
        <v>303</v>
      </c>
      <c r="P3" s="15">
        <v>54</v>
      </c>
      <c r="Q3" s="39" t="s">
        <v>242</v>
      </c>
      <c r="R3" s="29" t="s">
        <v>243</v>
      </c>
      <c r="S3" s="15" t="s">
        <v>304</v>
      </c>
      <c r="T3" s="15">
        <v>36</v>
      </c>
      <c r="U3" s="27" t="s">
        <v>244</v>
      </c>
      <c r="V3" s="15" t="s">
        <v>305</v>
      </c>
      <c r="W3" s="39" t="s">
        <v>242</v>
      </c>
      <c r="X3" s="14">
        <v>18</v>
      </c>
      <c r="Y3" s="27" t="s">
        <v>245</v>
      </c>
      <c r="Z3" s="15" t="s">
        <v>306</v>
      </c>
      <c r="AA3" s="39" t="s">
        <v>242</v>
      </c>
      <c r="AB3" s="29" t="s">
        <v>246</v>
      </c>
      <c r="AC3" s="15" t="s">
        <v>307</v>
      </c>
      <c r="AD3" s="27" t="s">
        <v>247</v>
      </c>
      <c r="AE3" s="33" t="s">
        <v>308</v>
      </c>
      <c r="AF3" s="68" t="s">
        <v>242</v>
      </c>
      <c r="AG3" s="123"/>
      <c r="AH3" s="111"/>
      <c r="AI3" s="15">
        <v>5</v>
      </c>
      <c r="AJ3" s="15">
        <v>29</v>
      </c>
      <c r="AK3" s="27" t="s">
        <v>261</v>
      </c>
      <c r="AL3" s="15" t="s">
        <v>309</v>
      </c>
      <c r="AM3" s="39" t="s">
        <v>242</v>
      </c>
      <c r="AN3" s="14">
        <v>11</v>
      </c>
      <c r="AO3" s="27" t="s">
        <v>262</v>
      </c>
      <c r="AP3" s="33" t="s">
        <v>310</v>
      </c>
      <c r="AQ3" s="39" t="s">
        <v>242</v>
      </c>
      <c r="AR3" s="14">
        <v>17</v>
      </c>
      <c r="AS3" s="27" t="s">
        <v>263</v>
      </c>
      <c r="AT3" s="15" t="s">
        <v>311</v>
      </c>
      <c r="AU3" s="39" t="s">
        <v>242</v>
      </c>
      <c r="AV3" s="14">
        <v>23</v>
      </c>
      <c r="AW3" s="15">
        <v>47</v>
      </c>
      <c r="AX3" s="27" t="s">
        <v>264</v>
      </c>
      <c r="AY3" s="15" t="s">
        <v>312</v>
      </c>
      <c r="AZ3" s="39" t="s">
        <v>242</v>
      </c>
      <c r="BA3" s="125"/>
      <c r="BB3" s="44">
        <v>4</v>
      </c>
      <c r="BC3" s="27" t="s">
        <v>270</v>
      </c>
      <c r="BD3" s="15" t="s">
        <v>313</v>
      </c>
      <c r="BE3" s="27" t="s">
        <v>271</v>
      </c>
      <c r="BF3" s="15" t="s">
        <v>314</v>
      </c>
      <c r="BG3" s="39" t="s">
        <v>242</v>
      </c>
      <c r="BH3" s="29" t="s">
        <v>272</v>
      </c>
      <c r="BI3" s="15" t="s">
        <v>320</v>
      </c>
      <c r="BJ3" s="15">
        <v>34</v>
      </c>
      <c r="BK3" s="15">
        <v>58</v>
      </c>
      <c r="BL3" s="39" t="s">
        <v>242</v>
      </c>
      <c r="BM3" s="14">
        <v>16</v>
      </c>
      <c r="BN3" s="15">
        <v>40</v>
      </c>
      <c r="BO3" s="39" t="s">
        <v>242</v>
      </c>
      <c r="BP3" s="14">
        <v>22</v>
      </c>
      <c r="BQ3" s="27" t="s">
        <v>273</v>
      </c>
      <c r="BR3" s="15" t="s">
        <v>319</v>
      </c>
      <c r="BS3" s="39" t="s">
        <v>242</v>
      </c>
      <c r="BT3" s="125"/>
      <c r="BU3" s="44">
        <v>3</v>
      </c>
      <c r="BV3" s="15">
        <v>27</v>
      </c>
      <c r="BW3" s="39" t="s">
        <v>242</v>
      </c>
      <c r="BX3" s="29" t="s">
        <v>281</v>
      </c>
      <c r="BY3" s="15" t="s">
        <v>315</v>
      </c>
      <c r="BZ3" s="15">
        <v>33</v>
      </c>
      <c r="CA3" s="15">
        <v>51</v>
      </c>
      <c r="CB3" s="39" t="s">
        <v>242</v>
      </c>
      <c r="CC3" s="29" t="s">
        <v>282</v>
      </c>
      <c r="CD3" s="15" t="s">
        <v>316</v>
      </c>
      <c r="CE3" s="15">
        <v>39</v>
      </c>
      <c r="CF3" s="27" t="s">
        <v>283</v>
      </c>
      <c r="CG3" s="15" t="s">
        <v>318</v>
      </c>
      <c r="CH3" s="39" t="s">
        <v>242</v>
      </c>
      <c r="CI3" s="29" t="s">
        <v>284</v>
      </c>
      <c r="CJ3" s="15" t="s">
        <v>317</v>
      </c>
      <c r="CK3" s="15">
        <v>45</v>
      </c>
      <c r="CL3" s="39" t="s">
        <v>242</v>
      </c>
      <c r="CM3" s="127"/>
      <c r="CN3" s="59">
        <v>2</v>
      </c>
      <c r="CO3" s="34" t="s">
        <v>285</v>
      </c>
      <c r="CP3" s="26" t="s">
        <v>321</v>
      </c>
      <c r="CQ3" s="43" t="s">
        <v>242</v>
      </c>
      <c r="CR3" s="26">
        <v>8</v>
      </c>
      <c r="CS3" s="34" t="s">
        <v>289</v>
      </c>
      <c r="CT3" s="26" t="s">
        <v>322</v>
      </c>
      <c r="CU3" s="43" t="s">
        <v>242</v>
      </c>
      <c r="CV3" s="34" t="s">
        <v>290</v>
      </c>
      <c r="CW3" s="26" t="s">
        <v>323</v>
      </c>
      <c r="CX3" s="26">
        <v>38</v>
      </c>
      <c r="CY3" s="26">
        <v>50</v>
      </c>
      <c r="CZ3" s="43" t="s">
        <v>242</v>
      </c>
      <c r="DA3" s="34" t="s">
        <v>291</v>
      </c>
      <c r="DB3" s="26" t="s">
        <v>324</v>
      </c>
      <c r="DC3" s="34" t="s">
        <v>292</v>
      </c>
      <c r="DD3" s="26" t="s">
        <v>325</v>
      </c>
      <c r="DE3" s="34" t="s">
        <v>293</v>
      </c>
      <c r="DF3" s="26" t="s">
        <v>326</v>
      </c>
      <c r="DG3" s="43" t="s">
        <v>242</v>
      </c>
      <c r="DH3" s="104"/>
      <c r="DI3" s="34" t="s">
        <v>251</v>
      </c>
      <c r="DJ3" s="61" t="s">
        <v>327</v>
      </c>
      <c r="DK3" s="26">
        <v>25</v>
      </c>
      <c r="DL3" s="43" t="s">
        <v>242</v>
      </c>
      <c r="DM3" s="26">
        <v>7</v>
      </c>
      <c r="DN3" s="34" t="s">
        <v>299</v>
      </c>
      <c r="DO3" s="35" t="s">
        <v>328</v>
      </c>
      <c r="DP3" s="43" t="s">
        <v>242</v>
      </c>
      <c r="DQ3" s="26">
        <v>13</v>
      </c>
      <c r="DR3" s="26">
        <v>37</v>
      </c>
      <c r="DS3" s="34" t="s">
        <v>300</v>
      </c>
      <c r="DT3" s="35" t="s">
        <v>329</v>
      </c>
      <c r="DU3" s="43" t="s">
        <v>242</v>
      </c>
      <c r="DV3" s="34" t="s">
        <v>301</v>
      </c>
      <c r="DW3" s="35" t="s">
        <v>330</v>
      </c>
      <c r="DX3" s="26">
        <v>43</v>
      </c>
      <c r="DY3" s="34" t="s">
        <v>302</v>
      </c>
      <c r="DZ3" s="35" t="s">
        <v>331</v>
      </c>
      <c r="EA3" s="43" t="s">
        <v>242</v>
      </c>
      <c r="EB3" s="104"/>
      <c r="EC3" s="113"/>
      <c r="ED3" s="5" t="s">
        <v>5</v>
      </c>
      <c r="EE3" s="6" t="s">
        <v>335</v>
      </c>
      <c r="EF3" s="6" t="s">
        <v>336</v>
      </c>
      <c r="EG3" s="6" t="s">
        <v>338</v>
      </c>
      <c r="EH3" s="6" t="s">
        <v>337</v>
      </c>
      <c r="EI3" s="6" t="s">
        <v>339</v>
      </c>
      <c r="EJ3" s="6" t="s">
        <v>340</v>
      </c>
      <c r="EK3" s="6" t="s">
        <v>341</v>
      </c>
      <c r="EL3" s="6" t="s">
        <v>342</v>
      </c>
      <c r="EM3" s="6" t="s">
        <v>343</v>
      </c>
      <c r="EN3" s="6" t="s">
        <v>344</v>
      </c>
      <c r="EO3" s="6" t="s">
        <v>345</v>
      </c>
      <c r="EP3" s="6" t="s">
        <v>346</v>
      </c>
      <c r="EQ3" s="5" t="s">
        <v>7</v>
      </c>
      <c r="ER3" s="6" t="s">
        <v>361</v>
      </c>
      <c r="ES3" s="6" t="s">
        <v>362</v>
      </c>
      <c r="ET3" s="6" t="s">
        <v>400</v>
      </c>
      <c r="EU3" s="6" t="s">
        <v>401</v>
      </c>
      <c r="EV3" s="6" t="s">
        <v>402</v>
      </c>
      <c r="EW3" s="6" t="s">
        <v>403</v>
      </c>
      <c r="EX3" s="6" t="s">
        <v>404</v>
      </c>
      <c r="EY3" s="6" t="s">
        <v>405</v>
      </c>
      <c r="EZ3" s="6" t="s">
        <v>406</v>
      </c>
      <c r="FA3" s="6" t="s">
        <v>407</v>
      </c>
      <c r="FB3" s="6" t="s">
        <v>408</v>
      </c>
      <c r="FD3" s="141"/>
      <c r="FF3" s="5" t="s">
        <v>415</v>
      </c>
      <c r="FG3" s="5" t="s">
        <v>416</v>
      </c>
      <c r="FH3" s="5" t="s">
        <v>417</v>
      </c>
      <c r="FI3" s="5" t="s">
        <v>418</v>
      </c>
    </row>
    <row r="4" spans="1:165" ht="15.75" customHeight="1">
      <c r="A4" s="7"/>
      <c r="B4" s="8">
        <v>1</v>
      </c>
      <c r="E4" s="8">
        <f>'Form Responses 1'!C2</f>
        <v>27</v>
      </c>
      <c r="F4" s="8"/>
      <c r="G4" s="3" t="s">
        <v>427</v>
      </c>
      <c r="I4" s="3" t="s">
        <v>21</v>
      </c>
      <c r="J4" s="8"/>
      <c r="K4" s="8"/>
      <c r="M4" s="45">
        <f>'Form Responses 1'!I2</f>
        <v>4</v>
      </c>
      <c r="N4" s="30" t="s">
        <v>251</v>
      </c>
      <c r="O4" s="13">
        <f>IF(N4="1R",5,IF(N4="2R",4,IF(N4="3R",3,IF(N4="4R",2,IF(N4="5R",1,"ERROR")))))</f>
        <v>5</v>
      </c>
      <c r="P4" s="13">
        <f>'Form Responses 1'!BE2</f>
        <v>4</v>
      </c>
      <c r="Q4" s="40">
        <f>SUM(M4+O4+P4)</f>
        <v>13</v>
      </c>
      <c r="R4" s="32" t="s">
        <v>253</v>
      </c>
      <c r="S4" s="13">
        <f>IF(R4="1R",5,IF(R4="2R",4,IF(R4="3R",3,IF(R4="4R",2,IF(R4="5R",1,"ERROR")))))</f>
        <v>2</v>
      </c>
      <c r="T4" s="13">
        <f>'Form Responses 1'!AM2</f>
        <v>4</v>
      </c>
      <c r="U4" s="30" t="s">
        <v>253</v>
      </c>
      <c r="V4" s="13">
        <f t="shared" ref="V4:V47" si="0">IF(U4="1R",5,IF(U4="2R",4,IF(U4="3R",3,IF(U4="4R",2,IF(U4="5R",1,"ERROR")))))</f>
        <v>2</v>
      </c>
      <c r="W4" s="40">
        <f>SUM(S4+T4+V4)</f>
        <v>8</v>
      </c>
      <c r="X4" s="12">
        <f>'Form Responses 1'!U2</f>
        <v>2</v>
      </c>
      <c r="Y4" s="30" t="s">
        <v>253</v>
      </c>
      <c r="Z4" s="13">
        <f>IF(Y4="1R",5,IF(Y4="2R",4,IF(Y4="3R",3,IF(Y4="4R",2,IF(Y4="5R",1,"ERROR")))))</f>
        <v>2</v>
      </c>
      <c r="AA4" s="40">
        <f>SUM(X4+Z4)</f>
        <v>4</v>
      </c>
      <c r="AB4" s="46" t="s">
        <v>254</v>
      </c>
      <c r="AC4" s="47">
        <f>IF(AB4="1R",5,IF(AB4="2R",4,IF(AB4="3R",3,IF(AB4="4R",2,IF(AB4="5R",1,"ERROR")))))</f>
        <v>3</v>
      </c>
      <c r="AD4" s="46" t="s">
        <v>254</v>
      </c>
      <c r="AE4" s="48">
        <f>IF(AD4="1R",5,IF(AD4="2R",4,IF(AD4="3R",3,IF(AD4="4R",2,IF(AD4="5R",1,"ERROR")))))</f>
        <v>3</v>
      </c>
      <c r="AF4" s="69">
        <f>SUM(AC4+AE4)</f>
        <v>6</v>
      </c>
      <c r="AG4" s="37">
        <f t="shared" ref="AG4:AG47" si="1">SUM(Q4+W4+AA4+AF4)</f>
        <v>31</v>
      </c>
      <c r="AI4" s="47">
        <v>5</v>
      </c>
      <c r="AJ4" s="47">
        <v>2</v>
      </c>
      <c r="AK4" s="46" t="s">
        <v>253</v>
      </c>
      <c r="AL4" s="47">
        <f>IF(AK4="1R",5,IF(AK4="2R",4,IF(AK4="3R",3,IF(AK4="4R",2,IF(AK4="5R",1,"ERROR")))))</f>
        <v>2</v>
      </c>
      <c r="AM4" s="40">
        <f>SUM(AI4+AJ4+AL4)</f>
        <v>9</v>
      </c>
      <c r="AN4" s="47">
        <v>4</v>
      </c>
      <c r="AO4" s="46" t="s">
        <v>254</v>
      </c>
      <c r="AP4" s="48">
        <f>IF(AO4="1R",5,IF(AO4="2R",4,IF(AO4="3R",3,IF(AO4="4R",2,IF(AO4="5R",1,"ERROR")))))</f>
        <v>3</v>
      </c>
      <c r="AQ4" s="40">
        <f>SUM(AN4+AP4)</f>
        <v>7</v>
      </c>
      <c r="AR4" s="47">
        <v>2</v>
      </c>
      <c r="AS4" s="46">
        <v>4</v>
      </c>
      <c r="AT4" s="47">
        <f>IF(AS4=1,5,IF(AS4=2,4,IF(AS4=3,3,IF(AS4=4,2,IF(AS4=5,1,"ERROR")))))</f>
        <v>2</v>
      </c>
      <c r="AU4" s="40">
        <f>SUM(AR4+AT4)</f>
        <v>4</v>
      </c>
      <c r="AV4" s="47">
        <v>1</v>
      </c>
      <c r="AW4" s="47">
        <v>2</v>
      </c>
      <c r="AX4" s="46" t="s">
        <v>255</v>
      </c>
      <c r="AY4" s="47">
        <f>IF(AX4="1R",5,IF(AX4="2R",4,IF(AX4="3R",3,IF(AX4="4R",2,IF(AX4="5R",1,"ERROR")))))</f>
        <v>1</v>
      </c>
      <c r="AZ4" s="40">
        <f>SUM(AV4+AW4+AY4)</f>
        <v>4</v>
      </c>
      <c r="BA4" s="52">
        <f>SUM(AM4+AQ4+AU4+AZ4)</f>
        <v>24</v>
      </c>
      <c r="BB4" s="51">
        <v>5</v>
      </c>
      <c r="BC4" s="54" t="s">
        <v>253</v>
      </c>
      <c r="BD4" s="55">
        <f>IF(BC4="1R",5,IF(BC4="2R",4,IF(BC4="3R",3,IF(BC4="4R",2,IF(BC4="5R",1,"ERROR")))))</f>
        <v>2</v>
      </c>
      <c r="BE4" s="54" t="s">
        <v>251</v>
      </c>
      <c r="BF4" s="55">
        <f>IF(BE4="1R",5,IF(BE4="2R",4,IF(BE4="3R",3,IF(BE4="4R",2,IF(BE4="5R",1,"ERROR")))))</f>
        <v>5</v>
      </c>
      <c r="BG4" s="40">
        <f>SUM(BB4+BD4+BF4)</f>
        <v>12</v>
      </c>
      <c r="BH4" s="54" t="s">
        <v>251</v>
      </c>
      <c r="BI4" s="55">
        <f>IF(BH4="1R",5,IF(BH4="2R",4,IF(BH4="3R",3,IF(BH4="4R",2,IF(BH4="5R",1,"ERROR")))))</f>
        <v>5</v>
      </c>
      <c r="BJ4" s="55">
        <v>1</v>
      </c>
      <c r="BK4" s="55">
        <v>2</v>
      </c>
      <c r="BL4" s="40">
        <f>SUM(BI4+BJ4+BK4)</f>
        <v>8</v>
      </c>
      <c r="BM4" s="55">
        <v>2</v>
      </c>
      <c r="BN4" s="55">
        <v>1</v>
      </c>
      <c r="BO4" s="40">
        <f>SUM(BM4:BN4)</f>
        <v>3</v>
      </c>
      <c r="BP4" s="55">
        <v>3</v>
      </c>
      <c r="BQ4" s="54" t="s">
        <v>254</v>
      </c>
      <c r="BR4" s="55">
        <f>IF(BQ4="1R",5,IF(BQ4="2R",4,IF(BQ4="3R",3,IF(BQ4="4R",2,IF(BQ4="5R",1,"ERROR")))))</f>
        <v>3</v>
      </c>
      <c r="BS4" s="40">
        <f>SUM(BP4+BR4)</f>
        <v>6</v>
      </c>
      <c r="BT4" s="52">
        <f>SUM(BG4+BL4+BO4+BS4)</f>
        <v>29</v>
      </c>
      <c r="BU4" s="57">
        <v>3</v>
      </c>
      <c r="BV4" s="55">
        <v>3</v>
      </c>
      <c r="BW4" s="40">
        <f>SUM(BU4:BV4)</f>
        <v>6</v>
      </c>
      <c r="BX4" s="54" t="s">
        <v>251</v>
      </c>
      <c r="BY4" s="55">
        <f>IF(BX4="1R",5,IF(BX4="2R",4,IF(BX4="3R",3,IF(BX4="4R",2,IF(BX4="5R",1,"ERROR")))))</f>
        <v>5</v>
      </c>
      <c r="BZ4" s="55">
        <v>4</v>
      </c>
      <c r="CA4" s="55">
        <v>4</v>
      </c>
      <c r="CB4" s="40">
        <f>SUM(BY4:CA4)</f>
        <v>13</v>
      </c>
      <c r="CC4" s="54" t="s">
        <v>252</v>
      </c>
      <c r="CD4" s="55">
        <f>IF(CC4="1R",5,IF(CC4="2R",4,IF(CC4="3R",3,IF(CC4="4R",2,IF(CC4="5R",1,"ERROR")))))</f>
        <v>4</v>
      </c>
      <c r="CE4" s="55">
        <v>2</v>
      </c>
      <c r="CF4" s="54" t="s">
        <v>253</v>
      </c>
      <c r="CG4" s="55">
        <f>IF(CF4="1R",5,IF(CF4="2R",4,IF(CF4="3R",3,IF(CF4="4R",2,IF(CF4="5R",1,"ERROR")))))</f>
        <v>2</v>
      </c>
      <c r="CH4" s="40">
        <f>SUM(CD4+CE4+CG4)</f>
        <v>8</v>
      </c>
      <c r="CI4" s="54" t="s">
        <v>251</v>
      </c>
      <c r="CJ4" s="55">
        <f>IF(CI4="1R",5,IF(CI4="2R",4,IF(CI4="3R",3,IF(CI4="4R",2,IF(CI4="5R",1,"ERROR")))))</f>
        <v>5</v>
      </c>
      <c r="CK4" s="55">
        <v>5</v>
      </c>
      <c r="CL4" s="40">
        <f>SUM(CJ4:CK4)</f>
        <v>10</v>
      </c>
      <c r="CM4" s="52">
        <f>SUM(BW4+CB4+CH4+CL4)</f>
        <v>37</v>
      </c>
      <c r="CN4" s="57">
        <v>4</v>
      </c>
      <c r="CO4" s="54" t="s">
        <v>253</v>
      </c>
      <c r="CP4" s="55">
        <f>IF(CO4="1R",5,IF(CO4="2R",4,IF(CO4="3R",3,IF(CO4="4R",2,IF(CO4="5R",1,"ERROR")))))</f>
        <v>2</v>
      </c>
      <c r="CQ4" s="95">
        <f>SUM(CN4+CP4)</f>
        <v>6</v>
      </c>
      <c r="CR4" s="96">
        <v>4</v>
      </c>
      <c r="CS4" s="97" t="s">
        <v>252</v>
      </c>
      <c r="CT4" s="96">
        <f>IF(CS4="1R",5,IF(CS4="2R",4,IF(CS4="3R",3,IF(CS4="4R",2,IF(CS4="5R",1,"ERROR")))))</f>
        <v>4</v>
      </c>
      <c r="CU4" s="95">
        <f>SUM(CR4+CT4)</f>
        <v>8</v>
      </c>
      <c r="CV4" s="97">
        <v>1</v>
      </c>
      <c r="CW4" s="96">
        <f>IF(CV4=1,5,IF(CV4=2,4,IF(CV4=3,3,IF(CV4=4,2,IF(CV4=5,1,"ERROR")))))</f>
        <v>5</v>
      </c>
      <c r="CX4" s="96">
        <v>3</v>
      </c>
      <c r="CY4" s="96">
        <v>2</v>
      </c>
      <c r="CZ4" s="95">
        <f>SUM(CW4+CX4+CY4)</f>
        <v>10</v>
      </c>
      <c r="DA4" s="97">
        <v>1</v>
      </c>
      <c r="DB4" s="96">
        <f>IF(DA4=1,5,IF(DA4=2,4,IF(DA4=3,3,IF(DA4=4,2,IF(DA4=5,1,"ERROR")))))</f>
        <v>5</v>
      </c>
      <c r="DC4" s="97">
        <v>1</v>
      </c>
      <c r="DD4" s="96">
        <f>IF(DC4=1,5,IF(DC4=2,4,IF(DC4=3,3,IF(DC4=4,2,IF(DC4=5,1,"ERROR")))))</f>
        <v>5</v>
      </c>
      <c r="DE4" s="97">
        <v>1</v>
      </c>
      <c r="DF4" s="96">
        <f>IF(DE4=1,5,IF(DE4=2,4,IF(DE4=3,3,IF(DE4=4,2,IF(DE4=5,1,"ERROR")))))</f>
        <v>5</v>
      </c>
      <c r="DG4" s="95">
        <f>SUM(DB4+DD4+DF4)</f>
        <v>15</v>
      </c>
      <c r="DH4" s="98">
        <f>SUM(CQ4+CU4+CZ4+DG4)</f>
        <v>39</v>
      </c>
      <c r="DI4" s="99">
        <v>5</v>
      </c>
      <c r="DJ4" s="100">
        <f>IF(DI4=1,5,IF(DI4=2,4,IF(DI4=3,3,IF(DI4=4,2,IF(DI4=5,1,"ERROR")))))</f>
        <v>1</v>
      </c>
      <c r="DK4" s="96">
        <v>1</v>
      </c>
      <c r="DL4" s="95">
        <f>SUM(DJ4:DK4)</f>
        <v>2</v>
      </c>
      <c r="DM4" s="96">
        <v>2</v>
      </c>
      <c r="DN4" s="97">
        <v>5</v>
      </c>
      <c r="DO4" s="101">
        <f>IF(DN4=1,5,IF(DN4=2,4,IF(DN4=3,3,IF(DN4=4,2,IF(DN4=5,1,"ERROR")))))</f>
        <v>1</v>
      </c>
      <c r="DP4" s="95">
        <f>SUM(DM4+DO4)</f>
        <v>3</v>
      </c>
      <c r="DQ4" s="96">
        <v>2</v>
      </c>
      <c r="DR4" s="96">
        <v>2</v>
      </c>
      <c r="DS4" s="97">
        <v>5</v>
      </c>
      <c r="DT4" s="101">
        <f>IF(DS4=1,5,IF(DS4=2,4,IF(DS4=3,3,IF(DS4=4,2,IF(DS4=5,1,"ERROR")))))</f>
        <v>1</v>
      </c>
      <c r="DU4" s="95">
        <f>SUM(DQ4+DR4+DT4)</f>
        <v>5</v>
      </c>
      <c r="DV4" s="97">
        <v>2</v>
      </c>
      <c r="DW4" s="101">
        <f>IF(DV4=1,5,IF(DV4=2,4,IF(DV4=3,3,IF(DV4=4,2,IF(DV4=5,1,"ERROR")))))</f>
        <v>4</v>
      </c>
      <c r="DX4" s="96">
        <v>3</v>
      </c>
      <c r="DY4" s="97">
        <v>2</v>
      </c>
      <c r="DZ4" s="101">
        <f>IF(DY4=1,5,IF(DY4=2,4,IF(DY4=3,3,IF(DY4=4,2,IF(DY4=5,1,"ERROR")))))</f>
        <v>4</v>
      </c>
      <c r="EA4" s="95">
        <f>SUM(DW4+DX4+DZ4)</f>
        <v>11</v>
      </c>
      <c r="EB4" s="98">
        <f>SUM(DL4+DP4+DU4+EA4)</f>
        <v>21</v>
      </c>
      <c r="EC4" s="91">
        <v>7</v>
      </c>
      <c r="ED4" s="92" t="s">
        <v>20</v>
      </c>
      <c r="EE4" s="93">
        <v>1</v>
      </c>
      <c r="EF4" s="93">
        <v>1</v>
      </c>
      <c r="EG4" s="93">
        <v>0</v>
      </c>
      <c r="EH4" s="93">
        <v>1</v>
      </c>
      <c r="EI4" s="93">
        <v>1</v>
      </c>
      <c r="EJ4" s="93">
        <v>1</v>
      </c>
      <c r="EK4" s="93">
        <v>1</v>
      </c>
      <c r="EL4" s="93">
        <v>0</v>
      </c>
      <c r="EM4" s="93">
        <v>0</v>
      </c>
      <c r="EN4" s="93">
        <v>1</v>
      </c>
      <c r="EO4" s="93">
        <v>0</v>
      </c>
      <c r="EP4" s="93">
        <v>0</v>
      </c>
      <c r="EQ4" s="3" t="s">
        <v>365</v>
      </c>
      <c r="ER4" s="90">
        <v>1</v>
      </c>
      <c r="ES4" s="6">
        <v>1</v>
      </c>
      <c r="ET4" s="6">
        <v>1</v>
      </c>
      <c r="EU4" s="6">
        <v>1</v>
      </c>
      <c r="EV4" s="6">
        <v>1</v>
      </c>
      <c r="EW4" s="6">
        <v>1</v>
      </c>
      <c r="EX4" s="6">
        <v>1</v>
      </c>
      <c r="EY4" s="6">
        <v>0</v>
      </c>
      <c r="EZ4" s="6">
        <v>0</v>
      </c>
      <c r="FA4" s="6">
        <v>0</v>
      </c>
      <c r="FB4" s="6">
        <v>0</v>
      </c>
      <c r="FD4" s="3" t="s">
        <v>410</v>
      </c>
      <c r="FF4" s="3">
        <v>2</v>
      </c>
      <c r="FG4" s="3">
        <v>3</v>
      </c>
      <c r="FH4" s="3">
        <v>4</v>
      </c>
      <c r="FI4" s="3">
        <v>1</v>
      </c>
    </row>
    <row r="5" spans="1:165" ht="15.75" customHeight="1">
      <c r="A5" s="7"/>
      <c r="B5" s="8">
        <v>1</v>
      </c>
      <c r="E5" s="8">
        <f>'Form Responses 1'!C3</f>
        <v>40</v>
      </c>
      <c r="F5" s="8"/>
      <c r="G5" s="3" t="s">
        <v>428</v>
      </c>
      <c r="I5" s="3" t="s">
        <v>21</v>
      </c>
      <c r="J5" s="8"/>
      <c r="K5" s="8"/>
      <c r="M5" s="45">
        <f>'Form Responses 1'!I3</f>
        <v>3</v>
      </c>
      <c r="N5" s="30" t="s">
        <v>252</v>
      </c>
      <c r="O5" s="13">
        <f>IF(N5="1R",5,IF(N5="2R",4,IF(N5="3R",3,IF(N5="4R",2,IF(N5="5R",1,"ERROR")))))</f>
        <v>4</v>
      </c>
      <c r="P5" s="13">
        <f>'Form Responses 1'!BE3</f>
        <v>2</v>
      </c>
      <c r="Q5" s="40">
        <f t="shared" ref="Q5:Q47" si="2">SUM(M5+O5+P5)</f>
        <v>9</v>
      </c>
      <c r="R5" s="32" t="s">
        <v>251</v>
      </c>
      <c r="S5" s="13">
        <f t="shared" ref="S5:S47" si="3">IF(R5="1R",5,IF(R5="2R",4,IF(R5="3R",3,IF(R5="4R",2,IF(R5="5R",1,"ERROR")))))</f>
        <v>5</v>
      </c>
      <c r="T5" s="13">
        <f>'Form Responses 1'!AM3</f>
        <v>4</v>
      </c>
      <c r="U5" s="30" t="s">
        <v>251</v>
      </c>
      <c r="V5" s="13">
        <f t="shared" si="0"/>
        <v>5</v>
      </c>
      <c r="W5" s="40">
        <f t="shared" ref="W5:W47" si="4">SUM(S5+T5+V5)</f>
        <v>14</v>
      </c>
      <c r="X5" s="12">
        <f>'Form Responses 1'!U3</f>
        <v>2</v>
      </c>
      <c r="Y5" s="30" t="s">
        <v>254</v>
      </c>
      <c r="Z5" s="13">
        <f t="shared" ref="Z5:Z47" si="5">IF(Y5="1R",5,IF(Y5="2R",4,IF(Y5="3R",3,IF(Y5="4R",2,IF(Y5="5R",1,"ERROR")))))</f>
        <v>3</v>
      </c>
      <c r="AA5" s="40">
        <f t="shared" ref="AA5:AA47" si="6">SUM(X5+Z5)</f>
        <v>5</v>
      </c>
      <c r="AB5" s="46" t="s">
        <v>254</v>
      </c>
      <c r="AC5" s="47">
        <f t="shared" ref="AC5:AC47" si="7">IF(AB5="1R",5,IF(AB5="2R",4,IF(AB5="3R",3,IF(AB5="4R",2,IF(AB5="5R",1,"ERROR")))))</f>
        <v>3</v>
      </c>
      <c r="AD5" s="46" t="s">
        <v>254</v>
      </c>
      <c r="AE5" s="48">
        <f t="shared" ref="AE5:AE46" si="8">IF(AD5="1R",5,IF(AD5="2R",4,IF(AD5="3R",3,IF(AD5="4R",2,IF(AD5="5R",1,"ERROR")))))</f>
        <v>3</v>
      </c>
      <c r="AF5" s="69">
        <f t="shared" ref="AF5:AF47" si="9">SUM(AC5+AE5)</f>
        <v>6</v>
      </c>
      <c r="AG5" s="37">
        <f t="shared" si="1"/>
        <v>34</v>
      </c>
      <c r="AI5" s="47">
        <v>4</v>
      </c>
      <c r="AJ5" s="47">
        <v>4</v>
      </c>
      <c r="AK5" s="46" t="s">
        <v>254</v>
      </c>
      <c r="AL5" s="47">
        <f t="shared" ref="AL5:AL47" si="10">IF(AK5="1R",5,IF(AK5="2R",4,IF(AK5="3R",3,IF(AK5="4R",2,IF(AK5="5R",1,"ERROR")))))</f>
        <v>3</v>
      </c>
      <c r="AM5" s="40">
        <f t="shared" ref="AM5:AM47" si="11">SUM(AI5+AJ5+AL5)</f>
        <v>11</v>
      </c>
      <c r="AN5" s="47">
        <v>3</v>
      </c>
      <c r="AO5" s="46" t="s">
        <v>253</v>
      </c>
      <c r="AP5" s="48">
        <f t="shared" ref="AP5:AP47" si="12">IF(AO5="1R",5,IF(AO5="2R",4,IF(AO5="3R",3,IF(AO5="4R",2,IF(AO5="5R",1,"ERROR")))))</f>
        <v>2</v>
      </c>
      <c r="AQ5" s="40">
        <f t="shared" ref="AQ5:AQ47" si="13">SUM(AN5+AP5)</f>
        <v>5</v>
      </c>
      <c r="AR5" s="47">
        <v>2</v>
      </c>
      <c r="AS5" s="46">
        <v>4</v>
      </c>
      <c r="AT5" s="47">
        <f t="shared" ref="AT5:AT47" si="14">IF(AS5=1,5,IF(AS5=2,4,IF(AS5=3,3,IF(AS5=4,2,IF(AS5=5,1,"ERROR")))))</f>
        <v>2</v>
      </c>
      <c r="AU5" s="40">
        <f t="shared" ref="AU5:AU47" si="15">SUM(AR5+AT5)</f>
        <v>4</v>
      </c>
      <c r="AV5" s="47">
        <v>2</v>
      </c>
      <c r="AW5" s="47">
        <v>4</v>
      </c>
      <c r="AX5" s="46" t="s">
        <v>254</v>
      </c>
      <c r="AY5" s="47">
        <f t="shared" ref="AY5:AY47" si="16">IF(AX5="1R",5,IF(AX5="2R",4,IF(AX5="3R",3,IF(AX5="4R",2,IF(AX5="5R",1,"ERROR")))))</f>
        <v>3</v>
      </c>
      <c r="AZ5" s="40">
        <f t="shared" ref="AZ5:AZ47" si="17">SUM(AV5+AW5+AY5)</f>
        <v>9</v>
      </c>
      <c r="BA5" s="52">
        <f t="shared" ref="BA5:BA47" si="18">SUM(AM5+AQ5+AU5+AZ5)</f>
        <v>29</v>
      </c>
      <c r="BB5" s="51">
        <v>4</v>
      </c>
      <c r="BC5" s="54" t="s">
        <v>252</v>
      </c>
      <c r="BD5" s="55">
        <f t="shared" ref="BD5:BD47" si="19">IF(BC5="1R",5,IF(BC5="2R",4,IF(BC5="3R",3,IF(BC5="4R",2,IF(BC5="5R",1,"ERROR")))))</f>
        <v>4</v>
      </c>
      <c r="BE5" s="54" t="s">
        <v>251</v>
      </c>
      <c r="BF5" s="55">
        <f t="shared" ref="BF5:BF47" si="20">IF(BE5="1R",5,IF(BE5="2R",4,IF(BE5="3R",3,IF(BE5="4R",2,IF(BE5="5R",1,"ERROR")))))</f>
        <v>5</v>
      </c>
      <c r="BG5" s="40">
        <f t="shared" ref="BG5:BG47" si="21">SUM(BB5+BD5+BF5)</f>
        <v>13</v>
      </c>
      <c r="BH5" s="54" t="s">
        <v>251</v>
      </c>
      <c r="BI5" s="55">
        <f t="shared" ref="BI5:BI47" si="22">IF(BH5="1R",5,IF(BH5="2R",4,IF(BH5="3R",3,IF(BH5="4R",2,IF(BH5="5R",1,"ERROR")))))</f>
        <v>5</v>
      </c>
      <c r="BJ5" s="55">
        <v>3</v>
      </c>
      <c r="BK5" s="55">
        <v>4</v>
      </c>
      <c r="BL5" s="40">
        <f t="shared" ref="BL5:BL47" si="23">SUM(BI5+BJ5+BK5)</f>
        <v>12</v>
      </c>
      <c r="BM5" s="55">
        <v>5</v>
      </c>
      <c r="BN5" s="55">
        <v>3</v>
      </c>
      <c r="BO5" s="40">
        <f t="shared" ref="BO5:BO47" si="24">SUM(BM5:BN5)</f>
        <v>8</v>
      </c>
      <c r="BP5" s="55">
        <v>4</v>
      </c>
      <c r="BQ5" s="54" t="s">
        <v>252</v>
      </c>
      <c r="BR5" s="55">
        <f t="shared" ref="BR5:BR47" si="25">IF(BQ5="1R",5,IF(BQ5="2R",4,IF(BQ5="3R",3,IF(BQ5="4R",2,IF(BQ5="5R",1,"ERROR")))))</f>
        <v>4</v>
      </c>
      <c r="BS5" s="40">
        <f t="shared" ref="BS5:BS47" si="26">SUM(BP5+BR5)</f>
        <v>8</v>
      </c>
      <c r="BT5" s="52">
        <f t="shared" ref="BT5:BT47" si="27">SUM(BG5+BL5+BO5+BS5)</f>
        <v>41</v>
      </c>
      <c r="BU5" s="57">
        <v>5</v>
      </c>
      <c r="BV5" s="55">
        <v>4</v>
      </c>
      <c r="BW5" s="40">
        <f t="shared" ref="BW5:BW47" si="28">SUM(BU5:BV5)</f>
        <v>9</v>
      </c>
      <c r="BX5" s="54" t="s">
        <v>252</v>
      </c>
      <c r="BY5" s="55">
        <f t="shared" ref="BY5:BY47" si="29">IF(BX5="1R",5,IF(BX5="2R",4,IF(BX5="3R",3,IF(BX5="4R",2,IF(BX5="5R",1,"ERROR")))))</f>
        <v>4</v>
      </c>
      <c r="BZ5" s="55">
        <v>3</v>
      </c>
      <c r="CA5" s="55">
        <v>3</v>
      </c>
      <c r="CB5" s="40">
        <f t="shared" ref="CB5:CB47" si="30">SUM(BY5:CA5)</f>
        <v>10</v>
      </c>
      <c r="CC5" s="54" t="s">
        <v>253</v>
      </c>
      <c r="CD5" s="55">
        <f t="shared" ref="CD5:CD47" si="31">IF(CC5="1R",5,IF(CC5="2R",4,IF(CC5="3R",3,IF(CC5="4R",2,IF(CC5="5R",1,"ERROR")))))</f>
        <v>2</v>
      </c>
      <c r="CE5" s="55">
        <v>3</v>
      </c>
      <c r="CF5" s="54" t="s">
        <v>253</v>
      </c>
      <c r="CG5" s="55">
        <f t="shared" ref="CG5:CG47" si="32">IF(CF5="1R",5,IF(CF5="2R",4,IF(CF5="3R",3,IF(CF5="4R",2,IF(CF5="5R",1,"ERROR")))))</f>
        <v>2</v>
      </c>
      <c r="CH5" s="40">
        <f t="shared" ref="CH5:CH47" si="33">SUM(CD5+CE5+CG5)</f>
        <v>7</v>
      </c>
      <c r="CI5" s="54" t="s">
        <v>252</v>
      </c>
      <c r="CJ5" s="55">
        <f t="shared" ref="CJ5:CJ47" si="34">IF(CI5="1R",5,IF(CI5="2R",4,IF(CI5="3R",3,IF(CI5="4R",2,IF(CI5="5R",1,"ERROR")))))</f>
        <v>4</v>
      </c>
      <c r="CK5" s="55">
        <v>4</v>
      </c>
      <c r="CL5" s="40">
        <f t="shared" ref="CL5:CL47" si="35">SUM(CJ5:CK5)</f>
        <v>8</v>
      </c>
      <c r="CM5" s="52">
        <f t="shared" ref="CM5:CM47" si="36">SUM(BW5+CB5+CH5+CL5)</f>
        <v>34</v>
      </c>
      <c r="CN5" s="57">
        <v>3</v>
      </c>
      <c r="CO5" s="54" t="s">
        <v>253</v>
      </c>
      <c r="CP5" s="55">
        <f t="shared" ref="CP5:CP47" si="37">IF(CO5="1R",5,IF(CO5="2R",4,IF(CO5="3R",3,IF(CO5="4R",2,IF(CO5="5R",1,"ERROR")))))</f>
        <v>2</v>
      </c>
      <c r="CQ5" s="95">
        <f t="shared" ref="CQ5:CQ47" si="38">SUM(CN5+CP5)</f>
        <v>5</v>
      </c>
      <c r="CR5" s="96">
        <v>4</v>
      </c>
      <c r="CS5" s="97" t="s">
        <v>252</v>
      </c>
      <c r="CT5" s="96">
        <f t="shared" ref="CT5:CT47" si="39">IF(CS5="1R",5,IF(CS5="2R",4,IF(CS5="3R",3,IF(CS5="4R",2,IF(CS5="5R",1,"ERROR")))))</f>
        <v>4</v>
      </c>
      <c r="CU5" s="95">
        <f t="shared" ref="CU5:CU47" si="40">SUM(CR5+CT5)</f>
        <v>8</v>
      </c>
      <c r="CV5" s="97">
        <v>2</v>
      </c>
      <c r="CW5" s="96">
        <f t="shared" ref="CW5:CW47" si="41">IF(CV5=1,5,IF(CV5=2,4,IF(CV5=3,3,IF(CV5=4,2,IF(CV5=5,1,"ERROR")))))</f>
        <v>4</v>
      </c>
      <c r="CX5" s="96">
        <v>3</v>
      </c>
      <c r="CY5" s="96">
        <v>3</v>
      </c>
      <c r="CZ5" s="95">
        <f t="shared" ref="CZ5:CZ47" si="42">SUM(CW5+CX5+CY5)</f>
        <v>10</v>
      </c>
      <c r="DA5" s="97">
        <v>3</v>
      </c>
      <c r="DB5" s="96">
        <f t="shared" ref="DB5:DB47" si="43">IF(DA5=1,5,IF(DA5=2,4,IF(DA5=3,3,IF(DA5=4,2,IF(DA5=5,1,"ERROR")))))</f>
        <v>3</v>
      </c>
      <c r="DC5" s="97">
        <v>2</v>
      </c>
      <c r="DD5" s="96">
        <f t="shared" ref="DD5:DD47" si="44">IF(DC5=1,5,IF(DC5=2,4,IF(DC5=3,3,IF(DC5=4,2,IF(DC5=5,1,"ERROR")))))</f>
        <v>4</v>
      </c>
      <c r="DE5" s="97">
        <v>2</v>
      </c>
      <c r="DF5" s="96">
        <f t="shared" ref="DF5:DF47" si="45">IF(DE5=1,5,IF(DE5=2,4,IF(DE5=3,3,IF(DE5=4,2,IF(DE5=5,1,"ERROR")))))</f>
        <v>4</v>
      </c>
      <c r="DG5" s="95">
        <f t="shared" ref="DG5:DG47" si="46">SUM(DB5+DD5+DF5)</f>
        <v>11</v>
      </c>
      <c r="DH5" s="98">
        <f t="shared" ref="DH5:DH47" si="47">SUM(CQ5+CU5+CZ5+DG5)</f>
        <v>34</v>
      </c>
      <c r="DI5" s="99">
        <v>2</v>
      </c>
      <c r="DJ5" s="100">
        <f t="shared" ref="DJ5:DJ47" si="48">IF(DI5=1,5,IF(DI5=2,4,IF(DI5=3,3,IF(DI5=4,2,IF(DI5=5,1,"ERROR")))))</f>
        <v>4</v>
      </c>
      <c r="DK5" s="96">
        <v>3</v>
      </c>
      <c r="DL5" s="95">
        <f t="shared" ref="DL5:DL47" si="49">SUM(DJ5:DK5)</f>
        <v>7</v>
      </c>
      <c r="DM5" s="96">
        <v>3</v>
      </c>
      <c r="DN5" s="97">
        <v>4</v>
      </c>
      <c r="DO5" s="101">
        <f t="shared" ref="DO5:DO47" si="50">IF(DN5=1,5,IF(DN5=2,4,IF(DN5=3,3,IF(DN5=4,2,IF(DN5=5,1,"ERROR")))))</f>
        <v>2</v>
      </c>
      <c r="DP5" s="95">
        <f t="shared" ref="DP5:DP47" si="51">SUM(DM5+DO5)</f>
        <v>5</v>
      </c>
      <c r="DQ5" s="96">
        <v>3</v>
      </c>
      <c r="DR5" s="96">
        <v>5</v>
      </c>
      <c r="DS5" s="97">
        <v>3</v>
      </c>
      <c r="DT5" s="101">
        <f t="shared" ref="DT5:DT47" si="52">IF(DS5=1,5,IF(DS5=2,4,IF(DS5=3,3,IF(DS5=4,2,IF(DS5=5,1,"ERROR")))))</f>
        <v>3</v>
      </c>
      <c r="DU5" s="95">
        <f t="shared" ref="DU5:DU46" si="53">SUM(DQ5+DR5+DT5)</f>
        <v>11</v>
      </c>
      <c r="DV5" s="97">
        <v>1</v>
      </c>
      <c r="DW5" s="101">
        <f t="shared" ref="DW5:DW47" si="54">IF(DV5=1,5,IF(DV5=2,4,IF(DV5=3,3,IF(DV5=4,2,IF(DV5=5,1,"ERROR")))))</f>
        <v>5</v>
      </c>
      <c r="DX5" s="96">
        <v>4</v>
      </c>
      <c r="DY5" s="97">
        <v>1</v>
      </c>
      <c r="DZ5" s="101">
        <f t="shared" ref="DZ5:DZ47" si="55">IF(DY5=1,5,IF(DY5=2,4,IF(DY5=3,3,IF(DY5=4,2,IF(DY5=5,1,"ERROR")))))</f>
        <v>5</v>
      </c>
      <c r="EA5" s="95">
        <f t="shared" ref="EA5:EA47" si="56">SUM(DW5+DX5+DZ5)</f>
        <v>14</v>
      </c>
      <c r="EB5" s="98">
        <f t="shared" ref="EB5:EB47" si="57">SUM(DL5+DP5+DU5+EA5)</f>
        <v>37</v>
      </c>
      <c r="EC5" s="91">
        <v>7</v>
      </c>
      <c r="ED5" s="92" t="s">
        <v>32</v>
      </c>
      <c r="EE5" s="93">
        <v>1</v>
      </c>
      <c r="EF5" s="93">
        <v>0</v>
      </c>
      <c r="EG5" s="93">
        <v>0</v>
      </c>
      <c r="EH5" s="93">
        <v>1</v>
      </c>
      <c r="EI5" s="93">
        <v>0</v>
      </c>
      <c r="EJ5" s="93">
        <v>1</v>
      </c>
      <c r="EK5" s="93">
        <v>1</v>
      </c>
      <c r="EL5" s="93">
        <v>0</v>
      </c>
      <c r="EM5" s="93">
        <v>0</v>
      </c>
      <c r="EN5" s="93">
        <v>0</v>
      </c>
      <c r="EO5" s="93">
        <v>0</v>
      </c>
      <c r="EP5" s="93">
        <v>0</v>
      </c>
      <c r="EQ5" s="3" t="s">
        <v>367</v>
      </c>
      <c r="ER5" s="90">
        <v>1</v>
      </c>
      <c r="ES5" s="6">
        <v>1</v>
      </c>
      <c r="ET5" s="6">
        <v>0</v>
      </c>
      <c r="EU5" s="6">
        <v>1</v>
      </c>
      <c r="EV5" s="6">
        <v>0</v>
      </c>
      <c r="EW5" s="6">
        <v>0</v>
      </c>
      <c r="EX5" s="6">
        <v>1</v>
      </c>
      <c r="EY5" s="6">
        <v>0</v>
      </c>
      <c r="EZ5" s="6">
        <v>0</v>
      </c>
      <c r="FA5" s="6">
        <v>1</v>
      </c>
      <c r="FB5" s="6">
        <v>0</v>
      </c>
      <c r="FD5" s="3" t="s">
        <v>412</v>
      </c>
      <c r="FF5" s="3">
        <v>3</v>
      </c>
      <c r="FG5" s="3">
        <v>4</v>
      </c>
      <c r="FH5" s="3">
        <v>2</v>
      </c>
      <c r="FI5" s="3">
        <v>1</v>
      </c>
    </row>
    <row r="6" spans="1:165" ht="15.75" customHeight="1">
      <c r="A6" s="7"/>
      <c r="B6" s="8">
        <v>2</v>
      </c>
      <c r="E6" s="8">
        <f>'Form Responses 1'!C4</f>
        <v>0</v>
      </c>
      <c r="F6" s="8"/>
      <c r="G6" s="3" t="s">
        <v>423</v>
      </c>
      <c r="I6" s="3" t="s">
        <v>21</v>
      </c>
      <c r="J6" s="8"/>
      <c r="K6" s="8"/>
      <c r="M6" s="45">
        <f>'Form Responses 1'!I4</f>
        <v>4</v>
      </c>
      <c r="N6" s="30" t="s">
        <v>253</v>
      </c>
      <c r="O6" s="13">
        <f>IF(N6="1R",5,IF(N6="2R",4,IF(N6="3R",3,IF(N6="4R",2,IF(N6="5R",1,"ERROR")))))</f>
        <v>2</v>
      </c>
      <c r="P6" s="13">
        <f>'Form Responses 1'!BE4</f>
        <v>4</v>
      </c>
      <c r="Q6" s="40">
        <f t="shared" si="2"/>
        <v>10</v>
      </c>
      <c r="R6" s="32" t="s">
        <v>252</v>
      </c>
      <c r="S6" s="13">
        <f t="shared" si="3"/>
        <v>4</v>
      </c>
      <c r="T6" s="13">
        <f>'Form Responses 1'!AM4</f>
        <v>4</v>
      </c>
      <c r="U6" s="30" t="s">
        <v>252</v>
      </c>
      <c r="V6" s="13">
        <f t="shared" si="0"/>
        <v>4</v>
      </c>
      <c r="W6" s="40">
        <f t="shared" si="4"/>
        <v>12</v>
      </c>
      <c r="X6" s="12">
        <f>'Form Responses 1'!U4</f>
        <v>2</v>
      </c>
      <c r="Y6" s="30" t="s">
        <v>252</v>
      </c>
      <c r="Z6" s="13">
        <f t="shared" si="5"/>
        <v>4</v>
      </c>
      <c r="AA6" s="40">
        <f t="shared" si="6"/>
        <v>6</v>
      </c>
      <c r="AB6" s="46" t="s">
        <v>253</v>
      </c>
      <c r="AC6" s="47">
        <f t="shared" si="7"/>
        <v>2</v>
      </c>
      <c r="AD6" s="46" t="s">
        <v>253</v>
      </c>
      <c r="AE6" s="48">
        <f t="shared" si="8"/>
        <v>2</v>
      </c>
      <c r="AF6" s="69">
        <f t="shared" si="9"/>
        <v>4</v>
      </c>
      <c r="AG6" s="37">
        <f t="shared" si="1"/>
        <v>32</v>
      </c>
      <c r="AI6" s="47">
        <v>2</v>
      </c>
      <c r="AJ6" s="47">
        <v>4</v>
      </c>
      <c r="AK6" s="46" t="s">
        <v>253</v>
      </c>
      <c r="AL6" s="47">
        <f t="shared" si="10"/>
        <v>2</v>
      </c>
      <c r="AM6" s="40">
        <f t="shared" si="11"/>
        <v>8</v>
      </c>
      <c r="AN6" s="47">
        <v>5</v>
      </c>
      <c r="AO6" s="46" t="s">
        <v>251</v>
      </c>
      <c r="AP6" s="48">
        <f t="shared" si="12"/>
        <v>5</v>
      </c>
      <c r="AQ6" s="40">
        <f t="shared" si="13"/>
        <v>10</v>
      </c>
      <c r="AR6" s="47">
        <v>4</v>
      </c>
      <c r="AS6" s="46">
        <v>2</v>
      </c>
      <c r="AT6" s="47">
        <f t="shared" si="14"/>
        <v>4</v>
      </c>
      <c r="AU6" s="40">
        <f t="shared" si="15"/>
        <v>8</v>
      </c>
      <c r="AV6" s="47">
        <v>4</v>
      </c>
      <c r="AW6" s="47">
        <v>4</v>
      </c>
      <c r="AX6" s="46" t="s">
        <v>254</v>
      </c>
      <c r="AY6" s="47">
        <f t="shared" si="16"/>
        <v>3</v>
      </c>
      <c r="AZ6" s="40">
        <f t="shared" si="17"/>
        <v>11</v>
      </c>
      <c r="BA6" s="52">
        <f t="shared" si="18"/>
        <v>37</v>
      </c>
      <c r="BB6" s="51">
        <v>3</v>
      </c>
      <c r="BC6" s="54" t="s">
        <v>254</v>
      </c>
      <c r="BD6" s="55">
        <f t="shared" si="19"/>
        <v>3</v>
      </c>
      <c r="BE6" s="54" t="s">
        <v>254</v>
      </c>
      <c r="BF6" s="55">
        <f t="shared" si="20"/>
        <v>3</v>
      </c>
      <c r="BG6" s="40">
        <f t="shared" si="21"/>
        <v>9</v>
      </c>
      <c r="BH6" s="54" t="s">
        <v>254</v>
      </c>
      <c r="BI6" s="55">
        <f t="shared" si="22"/>
        <v>3</v>
      </c>
      <c r="BJ6" s="55">
        <v>2</v>
      </c>
      <c r="BK6" s="55">
        <v>2</v>
      </c>
      <c r="BL6" s="40">
        <f t="shared" si="23"/>
        <v>7</v>
      </c>
      <c r="BM6" s="55">
        <v>4</v>
      </c>
      <c r="BN6" s="55">
        <v>3</v>
      </c>
      <c r="BO6" s="40">
        <f t="shared" si="24"/>
        <v>7</v>
      </c>
      <c r="BP6" s="55">
        <v>3</v>
      </c>
      <c r="BQ6" s="54" t="s">
        <v>252</v>
      </c>
      <c r="BR6" s="55">
        <f t="shared" si="25"/>
        <v>4</v>
      </c>
      <c r="BS6" s="40">
        <f t="shared" si="26"/>
        <v>7</v>
      </c>
      <c r="BT6" s="52">
        <f t="shared" si="27"/>
        <v>30</v>
      </c>
      <c r="BU6" s="57">
        <v>2</v>
      </c>
      <c r="BV6" s="55">
        <v>2</v>
      </c>
      <c r="BW6" s="40">
        <f t="shared" si="28"/>
        <v>4</v>
      </c>
      <c r="BX6" s="54" t="s">
        <v>255</v>
      </c>
      <c r="BY6" s="55">
        <f t="shared" si="29"/>
        <v>1</v>
      </c>
      <c r="BZ6" s="55">
        <v>1</v>
      </c>
      <c r="CA6" s="55">
        <v>2</v>
      </c>
      <c r="CB6" s="40">
        <f t="shared" si="30"/>
        <v>4</v>
      </c>
      <c r="CC6" s="54" t="s">
        <v>253</v>
      </c>
      <c r="CD6" s="55">
        <f t="shared" si="31"/>
        <v>2</v>
      </c>
      <c r="CE6" s="55">
        <v>4</v>
      </c>
      <c r="CF6" s="54" t="s">
        <v>253</v>
      </c>
      <c r="CG6" s="55">
        <f t="shared" si="32"/>
        <v>2</v>
      </c>
      <c r="CH6" s="40">
        <f t="shared" si="33"/>
        <v>8</v>
      </c>
      <c r="CI6" s="54" t="s">
        <v>253</v>
      </c>
      <c r="CJ6" s="55">
        <f t="shared" si="34"/>
        <v>2</v>
      </c>
      <c r="CK6" s="55">
        <v>2</v>
      </c>
      <c r="CL6" s="40">
        <f t="shared" si="35"/>
        <v>4</v>
      </c>
      <c r="CM6" s="52">
        <f t="shared" si="36"/>
        <v>20</v>
      </c>
      <c r="CN6" s="57">
        <v>4</v>
      </c>
      <c r="CO6" s="54" t="s">
        <v>252</v>
      </c>
      <c r="CP6" s="55">
        <f t="shared" si="37"/>
        <v>4</v>
      </c>
      <c r="CQ6" s="95">
        <f t="shared" si="38"/>
        <v>8</v>
      </c>
      <c r="CR6" s="96">
        <v>5</v>
      </c>
      <c r="CS6" s="97" t="s">
        <v>251</v>
      </c>
      <c r="CT6" s="96">
        <f t="shared" si="39"/>
        <v>5</v>
      </c>
      <c r="CU6" s="95">
        <f t="shared" si="40"/>
        <v>10</v>
      </c>
      <c r="CV6" s="97">
        <v>2</v>
      </c>
      <c r="CW6" s="96">
        <f t="shared" si="41"/>
        <v>4</v>
      </c>
      <c r="CX6" s="96">
        <v>4</v>
      </c>
      <c r="CY6" s="96">
        <v>5</v>
      </c>
      <c r="CZ6" s="95">
        <f t="shared" si="42"/>
        <v>13</v>
      </c>
      <c r="DA6" s="97">
        <v>3</v>
      </c>
      <c r="DB6" s="96">
        <f t="shared" si="43"/>
        <v>3</v>
      </c>
      <c r="DC6" s="97">
        <v>3</v>
      </c>
      <c r="DD6" s="96">
        <f t="shared" si="44"/>
        <v>3</v>
      </c>
      <c r="DE6" s="97">
        <v>3</v>
      </c>
      <c r="DF6" s="96">
        <f t="shared" si="45"/>
        <v>3</v>
      </c>
      <c r="DG6" s="95">
        <f t="shared" si="46"/>
        <v>9</v>
      </c>
      <c r="DH6" s="98">
        <f t="shared" si="47"/>
        <v>40</v>
      </c>
      <c r="DI6" s="99">
        <v>2</v>
      </c>
      <c r="DJ6" s="100">
        <f t="shared" si="48"/>
        <v>4</v>
      </c>
      <c r="DK6" s="96">
        <v>4</v>
      </c>
      <c r="DL6" s="95">
        <f t="shared" si="49"/>
        <v>8</v>
      </c>
      <c r="DM6" s="96">
        <v>4</v>
      </c>
      <c r="DN6" s="97">
        <v>2</v>
      </c>
      <c r="DO6" s="101">
        <f t="shared" si="50"/>
        <v>4</v>
      </c>
      <c r="DP6" s="95">
        <f t="shared" si="51"/>
        <v>8</v>
      </c>
      <c r="DQ6" s="96">
        <v>4</v>
      </c>
      <c r="DR6" s="96">
        <v>4</v>
      </c>
      <c r="DS6" s="97">
        <v>2</v>
      </c>
      <c r="DT6" s="101">
        <f t="shared" si="52"/>
        <v>4</v>
      </c>
      <c r="DU6" s="95">
        <f t="shared" si="53"/>
        <v>12</v>
      </c>
      <c r="DV6" s="97">
        <v>2</v>
      </c>
      <c r="DW6" s="101">
        <f t="shared" si="54"/>
        <v>4</v>
      </c>
      <c r="DX6" s="96">
        <v>4</v>
      </c>
      <c r="DY6" s="97">
        <v>2</v>
      </c>
      <c r="DZ6" s="101">
        <f t="shared" si="55"/>
        <v>4</v>
      </c>
      <c r="EA6" s="95">
        <f t="shared" si="56"/>
        <v>12</v>
      </c>
      <c r="EB6" s="98">
        <f t="shared" si="57"/>
        <v>40</v>
      </c>
      <c r="EC6" s="91">
        <v>1</v>
      </c>
      <c r="ED6" s="92" t="s">
        <v>40</v>
      </c>
      <c r="EE6" s="93">
        <v>1</v>
      </c>
      <c r="EF6" s="93">
        <v>1</v>
      </c>
      <c r="EG6" s="93">
        <v>1</v>
      </c>
      <c r="EH6" s="93">
        <v>0</v>
      </c>
      <c r="EI6" s="93">
        <v>0</v>
      </c>
      <c r="EJ6" s="93">
        <v>1</v>
      </c>
      <c r="EK6" s="93">
        <v>1</v>
      </c>
      <c r="EL6" s="93">
        <v>0</v>
      </c>
      <c r="EM6" s="93">
        <v>0</v>
      </c>
      <c r="EN6" s="93">
        <v>0</v>
      </c>
      <c r="EO6" s="93">
        <v>0</v>
      </c>
      <c r="EP6" s="93">
        <v>1</v>
      </c>
      <c r="EQ6" s="3" t="s">
        <v>379</v>
      </c>
      <c r="ER6" s="90">
        <v>0</v>
      </c>
      <c r="ES6" s="6">
        <v>0</v>
      </c>
      <c r="ET6" s="6">
        <v>0</v>
      </c>
      <c r="EU6" s="6">
        <v>1</v>
      </c>
      <c r="EV6" s="6">
        <v>1</v>
      </c>
      <c r="EW6" s="6">
        <v>0</v>
      </c>
      <c r="EX6" s="6">
        <v>0</v>
      </c>
      <c r="EY6" s="6">
        <v>0</v>
      </c>
      <c r="EZ6" s="6">
        <v>0</v>
      </c>
      <c r="FA6" s="6">
        <v>1</v>
      </c>
      <c r="FB6" s="6">
        <v>1</v>
      </c>
      <c r="FD6" s="3" t="s">
        <v>410</v>
      </c>
      <c r="FF6" s="3">
        <v>1</v>
      </c>
      <c r="FG6" s="3">
        <v>2</v>
      </c>
      <c r="FH6" s="3">
        <v>4</v>
      </c>
      <c r="FI6" s="3">
        <v>3</v>
      </c>
    </row>
    <row r="7" spans="1:165" ht="15.75" customHeight="1">
      <c r="A7" s="7"/>
      <c r="B7" s="8">
        <v>2</v>
      </c>
      <c r="E7" s="8">
        <f>'Form Responses 1'!C5</f>
        <v>23</v>
      </c>
      <c r="F7" s="8"/>
      <c r="G7" s="3" t="s">
        <v>428</v>
      </c>
      <c r="I7" s="3" t="s">
        <v>47</v>
      </c>
      <c r="J7" s="8"/>
      <c r="K7" s="8"/>
      <c r="M7" s="45">
        <f>'Form Responses 1'!I5</f>
        <v>2</v>
      </c>
      <c r="N7" s="30" t="s">
        <v>253</v>
      </c>
      <c r="O7" s="13">
        <f>IF(N7="1R",5,IF(N7="2R",4,IF(N7="3R",3,IF(N7="4R",2,IF(N7="5R",1,"ERROR")))))</f>
        <v>2</v>
      </c>
      <c r="P7" s="13">
        <f>'Form Responses 1'!BE5</f>
        <v>4</v>
      </c>
      <c r="Q7" s="40">
        <f t="shared" si="2"/>
        <v>8</v>
      </c>
      <c r="R7" s="32" t="s">
        <v>252</v>
      </c>
      <c r="S7" s="13">
        <f t="shared" si="3"/>
        <v>4</v>
      </c>
      <c r="T7" s="13">
        <f>'Form Responses 1'!AM5</f>
        <v>3</v>
      </c>
      <c r="U7" s="30" t="s">
        <v>252</v>
      </c>
      <c r="V7" s="13">
        <f t="shared" si="0"/>
        <v>4</v>
      </c>
      <c r="W7" s="40">
        <f t="shared" si="4"/>
        <v>11</v>
      </c>
      <c r="X7" s="12">
        <f>'Form Responses 1'!U5</f>
        <v>2</v>
      </c>
      <c r="Y7" s="30" t="s">
        <v>254</v>
      </c>
      <c r="Z7" s="13">
        <f t="shared" si="5"/>
        <v>3</v>
      </c>
      <c r="AA7" s="40">
        <f t="shared" si="6"/>
        <v>5</v>
      </c>
      <c r="AB7" s="46" t="s">
        <v>254</v>
      </c>
      <c r="AC7" s="47">
        <f t="shared" si="7"/>
        <v>3</v>
      </c>
      <c r="AD7" s="46" t="s">
        <v>254</v>
      </c>
      <c r="AE7" s="48">
        <f t="shared" si="8"/>
        <v>3</v>
      </c>
      <c r="AF7" s="69">
        <f t="shared" si="9"/>
        <v>6</v>
      </c>
      <c r="AG7" s="37">
        <f t="shared" si="1"/>
        <v>30</v>
      </c>
      <c r="AI7" s="47">
        <v>4</v>
      </c>
      <c r="AJ7" s="47">
        <v>5</v>
      </c>
      <c r="AK7" s="46" t="s">
        <v>253</v>
      </c>
      <c r="AL7" s="47">
        <f t="shared" si="10"/>
        <v>2</v>
      </c>
      <c r="AM7" s="40">
        <f t="shared" si="11"/>
        <v>11</v>
      </c>
      <c r="AN7" s="47">
        <v>4</v>
      </c>
      <c r="AO7" s="46" t="s">
        <v>252</v>
      </c>
      <c r="AP7" s="48">
        <f t="shared" si="12"/>
        <v>4</v>
      </c>
      <c r="AQ7" s="40">
        <f t="shared" si="13"/>
        <v>8</v>
      </c>
      <c r="AR7" s="47">
        <v>3</v>
      </c>
      <c r="AS7" s="46">
        <v>3</v>
      </c>
      <c r="AT7" s="47">
        <f t="shared" si="14"/>
        <v>3</v>
      </c>
      <c r="AU7" s="40">
        <f t="shared" si="15"/>
        <v>6</v>
      </c>
      <c r="AV7" s="47">
        <v>2</v>
      </c>
      <c r="AW7" s="47">
        <v>2</v>
      </c>
      <c r="AX7" s="46" t="s">
        <v>253</v>
      </c>
      <c r="AY7" s="47">
        <f t="shared" si="16"/>
        <v>2</v>
      </c>
      <c r="AZ7" s="40">
        <f t="shared" si="17"/>
        <v>6</v>
      </c>
      <c r="BA7" s="52">
        <f t="shared" si="18"/>
        <v>31</v>
      </c>
      <c r="BB7" s="51">
        <v>4</v>
      </c>
      <c r="BC7" s="54" t="s">
        <v>252</v>
      </c>
      <c r="BD7" s="55">
        <f t="shared" si="19"/>
        <v>4</v>
      </c>
      <c r="BE7" s="54" t="s">
        <v>253</v>
      </c>
      <c r="BF7" s="55">
        <f t="shared" si="20"/>
        <v>2</v>
      </c>
      <c r="BG7" s="40">
        <f t="shared" si="21"/>
        <v>10</v>
      </c>
      <c r="BH7" s="54" t="s">
        <v>254</v>
      </c>
      <c r="BI7" s="55">
        <f t="shared" si="22"/>
        <v>3</v>
      </c>
      <c r="BJ7" s="55">
        <v>3</v>
      </c>
      <c r="BK7" s="55">
        <v>3</v>
      </c>
      <c r="BL7" s="40">
        <f t="shared" si="23"/>
        <v>9</v>
      </c>
      <c r="BM7" s="55">
        <v>3</v>
      </c>
      <c r="BN7" s="55">
        <v>4</v>
      </c>
      <c r="BO7" s="40">
        <f t="shared" si="24"/>
        <v>7</v>
      </c>
      <c r="BP7" s="55">
        <v>4</v>
      </c>
      <c r="BQ7" s="54" t="s">
        <v>254</v>
      </c>
      <c r="BR7" s="55">
        <f t="shared" si="25"/>
        <v>3</v>
      </c>
      <c r="BS7" s="40">
        <f t="shared" si="26"/>
        <v>7</v>
      </c>
      <c r="BT7" s="52">
        <f t="shared" si="27"/>
        <v>33</v>
      </c>
      <c r="BU7" s="57">
        <v>2</v>
      </c>
      <c r="BV7" s="55">
        <v>3</v>
      </c>
      <c r="BW7" s="40">
        <f t="shared" si="28"/>
        <v>5</v>
      </c>
      <c r="BX7" s="54" t="s">
        <v>252</v>
      </c>
      <c r="BY7" s="55">
        <f t="shared" si="29"/>
        <v>4</v>
      </c>
      <c r="BZ7" s="55">
        <v>4</v>
      </c>
      <c r="CA7" s="55">
        <v>3</v>
      </c>
      <c r="CB7" s="40">
        <f t="shared" si="30"/>
        <v>11</v>
      </c>
      <c r="CC7" s="54" t="s">
        <v>252</v>
      </c>
      <c r="CD7" s="55">
        <f t="shared" si="31"/>
        <v>4</v>
      </c>
      <c r="CE7" s="55">
        <v>4</v>
      </c>
      <c r="CF7" s="54" t="s">
        <v>252</v>
      </c>
      <c r="CG7" s="55">
        <f t="shared" si="32"/>
        <v>4</v>
      </c>
      <c r="CH7" s="40">
        <f t="shared" si="33"/>
        <v>12</v>
      </c>
      <c r="CI7" s="54" t="s">
        <v>251</v>
      </c>
      <c r="CJ7" s="55">
        <f t="shared" si="34"/>
        <v>5</v>
      </c>
      <c r="CK7" s="55">
        <v>4</v>
      </c>
      <c r="CL7" s="40">
        <f t="shared" si="35"/>
        <v>9</v>
      </c>
      <c r="CM7" s="52">
        <f t="shared" si="36"/>
        <v>37</v>
      </c>
      <c r="CN7" s="57">
        <v>3</v>
      </c>
      <c r="CO7" s="54" t="s">
        <v>252</v>
      </c>
      <c r="CP7" s="55">
        <f t="shared" si="37"/>
        <v>4</v>
      </c>
      <c r="CQ7" s="95">
        <f t="shared" si="38"/>
        <v>7</v>
      </c>
      <c r="CR7" s="96">
        <v>5</v>
      </c>
      <c r="CS7" s="97" t="s">
        <v>251</v>
      </c>
      <c r="CT7" s="96">
        <f t="shared" si="39"/>
        <v>5</v>
      </c>
      <c r="CU7" s="95">
        <f t="shared" si="40"/>
        <v>10</v>
      </c>
      <c r="CV7" s="97">
        <v>4</v>
      </c>
      <c r="CW7" s="96">
        <f t="shared" si="41"/>
        <v>2</v>
      </c>
      <c r="CX7" s="96">
        <v>3</v>
      </c>
      <c r="CY7" s="96">
        <v>2</v>
      </c>
      <c r="CZ7" s="95">
        <f t="shared" si="42"/>
        <v>7</v>
      </c>
      <c r="DA7" s="97">
        <v>2</v>
      </c>
      <c r="DB7" s="96">
        <f t="shared" si="43"/>
        <v>4</v>
      </c>
      <c r="DC7" s="97">
        <v>2</v>
      </c>
      <c r="DD7" s="96">
        <f t="shared" si="44"/>
        <v>4</v>
      </c>
      <c r="DE7" s="97">
        <v>3</v>
      </c>
      <c r="DF7" s="96">
        <f t="shared" si="45"/>
        <v>3</v>
      </c>
      <c r="DG7" s="95">
        <f t="shared" si="46"/>
        <v>11</v>
      </c>
      <c r="DH7" s="98">
        <f t="shared" si="47"/>
        <v>35</v>
      </c>
      <c r="DI7" s="99">
        <v>2</v>
      </c>
      <c r="DJ7" s="100">
        <f t="shared" si="48"/>
        <v>4</v>
      </c>
      <c r="DK7" s="96">
        <v>4</v>
      </c>
      <c r="DL7" s="95">
        <f t="shared" si="49"/>
        <v>8</v>
      </c>
      <c r="DM7" s="96">
        <v>5</v>
      </c>
      <c r="DN7" s="97">
        <v>2</v>
      </c>
      <c r="DO7" s="101">
        <f t="shared" si="50"/>
        <v>4</v>
      </c>
      <c r="DP7" s="95">
        <f t="shared" si="51"/>
        <v>9</v>
      </c>
      <c r="DQ7" s="96">
        <v>5</v>
      </c>
      <c r="DR7" s="96">
        <v>4</v>
      </c>
      <c r="DS7" s="97">
        <v>2</v>
      </c>
      <c r="DT7" s="101">
        <f t="shared" si="52"/>
        <v>4</v>
      </c>
      <c r="DU7" s="95">
        <f t="shared" si="53"/>
        <v>13</v>
      </c>
      <c r="DV7" s="97">
        <v>2</v>
      </c>
      <c r="DW7" s="101">
        <f t="shared" si="54"/>
        <v>4</v>
      </c>
      <c r="DX7" s="96">
        <v>4</v>
      </c>
      <c r="DY7" s="97">
        <v>2</v>
      </c>
      <c r="DZ7" s="101">
        <f t="shared" si="55"/>
        <v>4</v>
      </c>
      <c r="EA7" s="95">
        <f t="shared" si="56"/>
        <v>12</v>
      </c>
      <c r="EB7" s="98">
        <f t="shared" si="57"/>
        <v>42</v>
      </c>
      <c r="EC7" s="91">
        <v>4</v>
      </c>
      <c r="ED7" s="92" t="s">
        <v>46</v>
      </c>
      <c r="EE7" s="93">
        <v>1</v>
      </c>
      <c r="EF7" s="93">
        <v>0</v>
      </c>
      <c r="EG7" s="93">
        <v>1</v>
      </c>
      <c r="EH7" s="93">
        <v>0</v>
      </c>
      <c r="EI7" s="93">
        <v>0</v>
      </c>
      <c r="EJ7" s="93">
        <v>1</v>
      </c>
      <c r="EK7" s="93">
        <v>1</v>
      </c>
      <c r="EL7" s="93">
        <v>0</v>
      </c>
      <c r="EM7" s="93">
        <v>0</v>
      </c>
      <c r="EN7" s="93">
        <v>0</v>
      </c>
      <c r="EO7" s="93">
        <v>0</v>
      </c>
      <c r="EP7" s="93">
        <v>0</v>
      </c>
      <c r="EQ7" s="3" t="s">
        <v>368</v>
      </c>
      <c r="ER7" s="90">
        <v>0</v>
      </c>
      <c r="ES7" s="6">
        <f>SEARCH("PERFECTIONIST",EQ7)</f>
        <v>1</v>
      </c>
      <c r="ET7" s="6">
        <v>1</v>
      </c>
      <c r="EU7" s="6">
        <v>0</v>
      </c>
      <c r="EV7" s="6">
        <v>0</v>
      </c>
      <c r="EW7" s="6">
        <v>1</v>
      </c>
      <c r="EX7" s="6">
        <v>0</v>
      </c>
      <c r="EY7" s="6">
        <v>0</v>
      </c>
      <c r="EZ7" s="6">
        <v>0</v>
      </c>
      <c r="FA7" s="6">
        <v>1</v>
      </c>
      <c r="FB7" s="6">
        <v>0</v>
      </c>
      <c r="FD7" s="3" t="s">
        <v>410</v>
      </c>
      <c r="FF7" s="3">
        <v>1</v>
      </c>
      <c r="FG7" s="3">
        <v>3</v>
      </c>
      <c r="FH7" s="3">
        <v>4</v>
      </c>
      <c r="FI7" s="3">
        <v>2</v>
      </c>
    </row>
    <row r="8" spans="1:165" ht="15.75" customHeight="1">
      <c r="A8" s="7"/>
      <c r="B8" s="8">
        <v>2</v>
      </c>
      <c r="E8" s="8">
        <f>'Form Responses 1'!C6</f>
        <v>25</v>
      </c>
      <c r="F8" s="8"/>
      <c r="G8" s="3" t="s">
        <v>424</v>
      </c>
      <c r="I8" s="3" t="s">
        <v>21</v>
      </c>
      <c r="J8" s="8"/>
      <c r="K8" s="8"/>
      <c r="M8" s="45">
        <f>'Form Responses 1'!I6</f>
        <v>2</v>
      </c>
      <c r="N8" s="30" t="s">
        <v>253</v>
      </c>
      <c r="O8" s="13">
        <f>IF(N8="1R",5,IF(N8="2R",4,IF(N8="3R",3,IF(N8="4R",2,IF(N8="5R",1,"ERROR")))))</f>
        <v>2</v>
      </c>
      <c r="P8" s="13">
        <f>'Form Responses 1'!BE6</f>
        <v>2</v>
      </c>
      <c r="Q8" s="40">
        <f t="shared" si="2"/>
        <v>6</v>
      </c>
      <c r="R8" s="32" t="s">
        <v>253</v>
      </c>
      <c r="S8" s="13">
        <f t="shared" si="3"/>
        <v>2</v>
      </c>
      <c r="T8" s="13">
        <f>'Form Responses 1'!AM6</f>
        <v>3</v>
      </c>
      <c r="U8" s="30" t="s">
        <v>252</v>
      </c>
      <c r="V8" s="13">
        <f t="shared" si="0"/>
        <v>4</v>
      </c>
      <c r="W8" s="40">
        <f t="shared" si="4"/>
        <v>9</v>
      </c>
      <c r="X8" s="12">
        <f>'Form Responses 1'!U6</f>
        <v>4</v>
      </c>
      <c r="Y8" s="30" t="s">
        <v>252</v>
      </c>
      <c r="Z8" s="13">
        <f t="shared" si="5"/>
        <v>4</v>
      </c>
      <c r="AA8" s="40">
        <f t="shared" si="6"/>
        <v>8</v>
      </c>
      <c r="AB8" s="46" t="s">
        <v>252</v>
      </c>
      <c r="AC8" s="47">
        <f t="shared" si="7"/>
        <v>4</v>
      </c>
      <c r="AD8" s="46" t="s">
        <v>252</v>
      </c>
      <c r="AE8" s="48">
        <f t="shared" si="8"/>
        <v>4</v>
      </c>
      <c r="AF8" s="69">
        <f t="shared" si="9"/>
        <v>8</v>
      </c>
      <c r="AG8" s="37">
        <f t="shared" si="1"/>
        <v>31</v>
      </c>
      <c r="AI8" s="47">
        <v>2</v>
      </c>
      <c r="AJ8" s="47">
        <v>4</v>
      </c>
      <c r="AK8" s="46" t="s">
        <v>252</v>
      </c>
      <c r="AL8" s="47">
        <f t="shared" si="10"/>
        <v>4</v>
      </c>
      <c r="AM8" s="40">
        <f t="shared" si="11"/>
        <v>10</v>
      </c>
      <c r="AN8" s="47">
        <v>2</v>
      </c>
      <c r="AO8" s="46" t="s">
        <v>253</v>
      </c>
      <c r="AP8" s="48">
        <f t="shared" si="12"/>
        <v>2</v>
      </c>
      <c r="AQ8" s="40">
        <f t="shared" si="13"/>
        <v>4</v>
      </c>
      <c r="AR8" s="47">
        <v>2</v>
      </c>
      <c r="AS8" s="46">
        <v>2</v>
      </c>
      <c r="AT8" s="47">
        <f t="shared" si="14"/>
        <v>4</v>
      </c>
      <c r="AU8" s="40">
        <f t="shared" si="15"/>
        <v>6</v>
      </c>
      <c r="AV8" s="47">
        <v>2</v>
      </c>
      <c r="AW8" s="47">
        <v>4</v>
      </c>
      <c r="AX8" s="46" t="s">
        <v>252</v>
      </c>
      <c r="AY8" s="47">
        <f t="shared" si="16"/>
        <v>4</v>
      </c>
      <c r="AZ8" s="40">
        <f t="shared" si="17"/>
        <v>10</v>
      </c>
      <c r="BA8" s="52">
        <f t="shared" si="18"/>
        <v>30</v>
      </c>
      <c r="BB8" s="51">
        <v>3</v>
      </c>
      <c r="BC8" s="54" t="s">
        <v>253</v>
      </c>
      <c r="BD8" s="55">
        <f t="shared" si="19"/>
        <v>2</v>
      </c>
      <c r="BE8" s="54" t="s">
        <v>254</v>
      </c>
      <c r="BF8" s="55">
        <f t="shared" si="20"/>
        <v>3</v>
      </c>
      <c r="BG8" s="40">
        <f t="shared" si="21"/>
        <v>8</v>
      </c>
      <c r="BH8" s="54" t="s">
        <v>253</v>
      </c>
      <c r="BI8" s="55">
        <f t="shared" si="22"/>
        <v>2</v>
      </c>
      <c r="BJ8" s="55">
        <v>2</v>
      </c>
      <c r="BK8" s="55">
        <v>2</v>
      </c>
      <c r="BL8" s="40">
        <f t="shared" si="23"/>
        <v>6</v>
      </c>
      <c r="BM8" s="55">
        <v>2</v>
      </c>
      <c r="BN8" s="55">
        <v>2</v>
      </c>
      <c r="BO8" s="40">
        <f t="shared" si="24"/>
        <v>4</v>
      </c>
      <c r="BP8" s="55">
        <v>4</v>
      </c>
      <c r="BQ8" s="54" t="s">
        <v>252</v>
      </c>
      <c r="BR8" s="55">
        <f t="shared" si="25"/>
        <v>4</v>
      </c>
      <c r="BS8" s="40">
        <f t="shared" si="26"/>
        <v>8</v>
      </c>
      <c r="BT8" s="52">
        <f t="shared" si="27"/>
        <v>26</v>
      </c>
      <c r="BU8" s="57">
        <v>4</v>
      </c>
      <c r="BV8" s="55">
        <v>4</v>
      </c>
      <c r="BW8" s="40">
        <f t="shared" si="28"/>
        <v>8</v>
      </c>
      <c r="BX8" s="54" t="s">
        <v>252</v>
      </c>
      <c r="BY8" s="55">
        <f t="shared" si="29"/>
        <v>4</v>
      </c>
      <c r="BZ8" s="55">
        <v>4</v>
      </c>
      <c r="CA8" s="55">
        <v>4</v>
      </c>
      <c r="CB8" s="40">
        <f t="shared" si="30"/>
        <v>12</v>
      </c>
      <c r="CC8" s="54" t="s">
        <v>252</v>
      </c>
      <c r="CD8" s="55">
        <f t="shared" si="31"/>
        <v>4</v>
      </c>
      <c r="CE8" s="55">
        <v>4</v>
      </c>
      <c r="CF8" s="54" t="s">
        <v>252</v>
      </c>
      <c r="CG8" s="55">
        <f t="shared" si="32"/>
        <v>4</v>
      </c>
      <c r="CH8" s="40">
        <f t="shared" si="33"/>
        <v>12</v>
      </c>
      <c r="CI8" s="54" t="s">
        <v>252</v>
      </c>
      <c r="CJ8" s="55">
        <f t="shared" si="34"/>
        <v>4</v>
      </c>
      <c r="CK8" s="55">
        <v>4</v>
      </c>
      <c r="CL8" s="40">
        <f t="shared" si="35"/>
        <v>8</v>
      </c>
      <c r="CM8" s="52">
        <f t="shared" si="36"/>
        <v>40</v>
      </c>
      <c r="CN8" s="57">
        <v>2</v>
      </c>
      <c r="CO8" s="54" t="s">
        <v>253</v>
      </c>
      <c r="CP8" s="55">
        <f t="shared" si="37"/>
        <v>2</v>
      </c>
      <c r="CQ8" s="95">
        <f t="shared" si="38"/>
        <v>4</v>
      </c>
      <c r="CR8" s="96">
        <v>4</v>
      </c>
      <c r="CS8" s="97" t="s">
        <v>252</v>
      </c>
      <c r="CT8" s="96">
        <f t="shared" si="39"/>
        <v>4</v>
      </c>
      <c r="CU8" s="95">
        <f t="shared" si="40"/>
        <v>8</v>
      </c>
      <c r="CV8" s="97">
        <v>4</v>
      </c>
      <c r="CW8" s="96">
        <f t="shared" si="41"/>
        <v>2</v>
      </c>
      <c r="CX8" s="96">
        <v>4</v>
      </c>
      <c r="CY8" s="96">
        <v>4</v>
      </c>
      <c r="CZ8" s="95">
        <f t="shared" si="42"/>
        <v>10</v>
      </c>
      <c r="DA8" s="97">
        <v>4</v>
      </c>
      <c r="DB8" s="96">
        <f t="shared" si="43"/>
        <v>2</v>
      </c>
      <c r="DC8" s="97">
        <v>2</v>
      </c>
      <c r="DD8" s="96">
        <f t="shared" si="44"/>
        <v>4</v>
      </c>
      <c r="DE8" s="97">
        <v>4</v>
      </c>
      <c r="DF8" s="96">
        <f t="shared" si="45"/>
        <v>2</v>
      </c>
      <c r="DG8" s="95">
        <f t="shared" si="46"/>
        <v>8</v>
      </c>
      <c r="DH8" s="98">
        <f t="shared" si="47"/>
        <v>30</v>
      </c>
      <c r="DI8" s="99">
        <v>2</v>
      </c>
      <c r="DJ8" s="100">
        <f t="shared" si="48"/>
        <v>4</v>
      </c>
      <c r="DK8" s="96">
        <v>4</v>
      </c>
      <c r="DL8" s="95">
        <f t="shared" si="49"/>
        <v>8</v>
      </c>
      <c r="DM8" s="96">
        <v>4</v>
      </c>
      <c r="DN8" s="97">
        <v>2</v>
      </c>
      <c r="DO8" s="101">
        <f t="shared" si="50"/>
        <v>4</v>
      </c>
      <c r="DP8" s="95">
        <f t="shared" si="51"/>
        <v>8</v>
      </c>
      <c r="DQ8" s="96">
        <v>5</v>
      </c>
      <c r="DR8" s="96">
        <v>4</v>
      </c>
      <c r="DS8" s="97">
        <v>4</v>
      </c>
      <c r="DT8" s="101">
        <f t="shared" si="52"/>
        <v>2</v>
      </c>
      <c r="DU8" s="95">
        <f t="shared" si="53"/>
        <v>11</v>
      </c>
      <c r="DV8" s="97">
        <v>2</v>
      </c>
      <c r="DW8" s="101">
        <f t="shared" si="54"/>
        <v>4</v>
      </c>
      <c r="DX8" s="96">
        <v>4</v>
      </c>
      <c r="DY8" s="97">
        <v>3</v>
      </c>
      <c r="DZ8" s="101">
        <f t="shared" si="55"/>
        <v>3</v>
      </c>
      <c r="EA8" s="95">
        <f t="shared" si="56"/>
        <v>11</v>
      </c>
      <c r="EB8" s="98">
        <f t="shared" si="57"/>
        <v>38</v>
      </c>
      <c r="EC8" s="91">
        <v>2</v>
      </c>
      <c r="ED8" s="92" t="s">
        <v>54</v>
      </c>
      <c r="EE8" s="93">
        <v>1</v>
      </c>
      <c r="EF8" s="93">
        <v>1</v>
      </c>
      <c r="EG8" s="93">
        <v>0</v>
      </c>
      <c r="EH8" s="93">
        <v>0</v>
      </c>
      <c r="EI8" s="93">
        <v>0</v>
      </c>
      <c r="EJ8" s="93">
        <v>1</v>
      </c>
      <c r="EK8" s="93">
        <v>1</v>
      </c>
      <c r="EL8" s="93">
        <v>0</v>
      </c>
      <c r="EM8" s="93">
        <v>1</v>
      </c>
      <c r="EN8" s="93">
        <v>0</v>
      </c>
      <c r="EO8" s="93">
        <v>1</v>
      </c>
      <c r="EP8" s="93">
        <v>0</v>
      </c>
      <c r="EQ8" s="3" t="s">
        <v>369</v>
      </c>
      <c r="ER8" s="90">
        <v>1</v>
      </c>
      <c r="ES8" s="6">
        <v>0</v>
      </c>
      <c r="ET8" s="6">
        <v>1</v>
      </c>
      <c r="EU8" s="6">
        <v>1</v>
      </c>
      <c r="EV8" s="6">
        <v>1</v>
      </c>
      <c r="EW8" s="6">
        <v>0</v>
      </c>
      <c r="EX8" s="6">
        <v>0</v>
      </c>
      <c r="EY8" s="6">
        <v>0</v>
      </c>
      <c r="EZ8" s="6">
        <v>0</v>
      </c>
      <c r="FA8" s="6">
        <v>1</v>
      </c>
      <c r="FB8" s="6">
        <v>0</v>
      </c>
      <c r="FD8" s="3" t="s">
        <v>410</v>
      </c>
      <c r="FF8" s="3">
        <v>4</v>
      </c>
      <c r="FG8" s="3">
        <v>2</v>
      </c>
      <c r="FH8" s="3">
        <v>3</v>
      </c>
      <c r="FI8" s="3">
        <v>1</v>
      </c>
    </row>
    <row r="9" spans="1:165" ht="15.75" customHeight="1">
      <c r="A9" s="7"/>
      <c r="B9" s="8">
        <v>1</v>
      </c>
      <c r="E9" s="8">
        <f>'Form Responses 1'!C7</f>
        <v>22</v>
      </c>
      <c r="F9" s="8"/>
      <c r="G9" s="3" t="s">
        <v>428</v>
      </c>
      <c r="I9" s="3" t="s">
        <v>47</v>
      </c>
      <c r="J9" s="8"/>
      <c r="K9" s="8"/>
      <c r="M9" s="45">
        <f>'Form Responses 1'!I7</f>
        <v>5</v>
      </c>
      <c r="N9" s="30" t="s">
        <v>252</v>
      </c>
      <c r="O9" s="13">
        <f>IF(N9="1R",5,IF(N9="2R",4,IF(N9="3R",3,IF(N9="4R",2,IF(N9="5R",1,"ERROR")))))</f>
        <v>4</v>
      </c>
      <c r="P9" s="13">
        <f>'Form Responses 1'!BE7</f>
        <v>5</v>
      </c>
      <c r="Q9" s="40">
        <f t="shared" si="2"/>
        <v>14</v>
      </c>
      <c r="R9" s="32" t="s">
        <v>251</v>
      </c>
      <c r="S9" s="13">
        <f t="shared" si="3"/>
        <v>5</v>
      </c>
      <c r="T9" s="13">
        <f>'Form Responses 1'!AM7</f>
        <v>5</v>
      </c>
      <c r="U9" s="30" t="s">
        <v>251</v>
      </c>
      <c r="V9" s="13">
        <f t="shared" si="0"/>
        <v>5</v>
      </c>
      <c r="W9" s="40">
        <f t="shared" si="4"/>
        <v>15</v>
      </c>
      <c r="X9" s="12">
        <f>'Form Responses 1'!U7</f>
        <v>3</v>
      </c>
      <c r="Y9" s="30" t="s">
        <v>251</v>
      </c>
      <c r="Z9" s="13">
        <f t="shared" si="5"/>
        <v>5</v>
      </c>
      <c r="AA9" s="40">
        <f t="shared" si="6"/>
        <v>8</v>
      </c>
      <c r="AB9" s="46" t="s">
        <v>251</v>
      </c>
      <c r="AC9" s="47">
        <f t="shared" si="7"/>
        <v>5</v>
      </c>
      <c r="AD9" s="46" t="s">
        <v>251</v>
      </c>
      <c r="AE9" s="48">
        <f t="shared" si="8"/>
        <v>5</v>
      </c>
      <c r="AF9" s="69">
        <f t="shared" si="9"/>
        <v>10</v>
      </c>
      <c r="AG9" s="37">
        <f t="shared" si="1"/>
        <v>47</v>
      </c>
      <c r="AI9" s="47">
        <v>5</v>
      </c>
      <c r="AJ9" s="47">
        <v>3</v>
      </c>
      <c r="AK9" s="46" t="s">
        <v>251</v>
      </c>
      <c r="AL9" s="47">
        <f t="shared" si="10"/>
        <v>5</v>
      </c>
      <c r="AM9" s="40">
        <f t="shared" si="11"/>
        <v>13</v>
      </c>
      <c r="AN9" s="47">
        <v>5</v>
      </c>
      <c r="AO9" s="46" t="s">
        <v>251</v>
      </c>
      <c r="AP9" s="48">
        <f t="shared" si="12"/>
        <v>5</v>
      </c>
      <c r="AQ9" s="40">
        <f t="shared" si="13"/>
        <v>10</v>
      </c>
      <c r="AR9" s="47">
        <v>4</v>
      </c>
      <c r="AS9" s="46">
        <v>4</v>
      </c>
      <c r="AT9" s="47">
        <f t="shared" si="14"/>
        <v>2</v>
      </c>
      <c r="AU9" s="40">
        <f t="shared" si="15"/>
        <v>6</v>
      </c>
      <c r="AV9" s="47">
        <v>5</v>
      </c>
      <c r="AW9" s="47">
        <v>3</v>
      </c>
      <c r="AX9" s="46" t="s">
        <v>251</v>
      </c>
      <c r="AY9" s="47">
        <f t="shared" si="16"/>
        <v>5</v>
      </c>
      <c r="AZ9" s="40">
        <f t="shared" si="17"/>
        <v>13</v>
      </c>
      <c r="BA9" s="52">
        <f t="shared" si="18"/>
        <v>42</v>
      </c>
      <c r="BB9" s="51">
        <v>3</v>
      </c>
      <c r="BC9" s="54" t="s">
        <v>255</v>
      </c>
      <c r="BD9" s="55">
        <f t="shared" si="19"/>
        <v>1</v>
      </c>
      <c r="BE9" s="54" t="s">
        <v>255</v>
      </c>
      <c r="BF9" s="55">
        <f t="shared" si="20"/>
        <v>1</v>
      </c>
      <c r="BG9" s="40">
        <f t="shared" si="21"/>
        <v>5</v>
      </c>
      <c r="BH9" s="54" t="s">
        <v>253</v>
      </c>
      <c r="BI9" s="55">
        <f t="shared" si="22"/>
        <v>2</v>
      </c>
      <c r="BJ9" s="55">
        <v>1</v>
      </c>
      <c r="BK9" s="55">
        <v>5</v>
      </c>
      <c r="BL9" s="40">
        <f t="shared" si="23"/>
        <v>8</v>
      </c>
      <c r="BM9" s="55">
        <v>1</v>
      </c>
      <c r="BN9" s="55">
        <v>2</v>
      </c>
      <c r="BO9" s="40">
        <f t="shared" si="24"/>
        <v>3</v>
      </c>
      <c r="BP9" s="55">
        <v>1</v>
      </c>
      <c r="BQ9" s="54" t="s">
        <v>253</v>
      </c>
      <c r="BR9" s="55">
        <f t="shared" si="25"/>
        <v>2</v>
      </c>
      <c r="BS9" s="40">
        <f t="shared" si="26"/>
        <v>3</v>
      </c>
      <c r="BT9" s="52">
        <f t="shared" si="27"/>
        <v>19</v>
      </c>
      <c r="BU9" s="57">
        <v>1</v>
      </c>
      <c r="BV9" s="55">
        <v>1</v>
      </c>
      <c r="BW9" s="40">
        <f t="shared" si="28"/>
        <v>2</v>
      </c>
      <c r="BX9" s="54" t="s">
        <v>255</v>
      </c>
      <c r="BY9" s="55">
        <f t="shared" si="29"/>
        <v>1</v>
      </c>
      <c r="BZ9" s="55">
        <v>1</v>
      </c>
      <c r="CA9" s="55">
        <v>1</v>
      </c>
      <c r="CB9" s="40">
        <f t="shared" si="30"/>
        <v>3</v>
      </c>
      <c r="CC9" s="54" t="s">
        <v>253</v>
      </c>
      <c r="CD9" s="55">
        <f t="shared" si="31"/>
        <v>2</v>
      </c>
      <c r="CE9" s="55">
        <v>3</v>
      </c>
      <c r="CF9" s="54" t="s">
        <v>253</v>
      </c>
      <c r="CG9" s="55">
        <f t="shared" si="32"/>
        <v>2</v>
      </c>
      <c r="CH9" s="40">
        <f t="shared" si="33"/>
        <v>7</v>
      </c>
      <c r="CI9" s="54" t="s">
        <v>251</v>
      </c>
      <c r="CJ9" s="55">
        <f t="shared" si="34"/>
        <v>5</v>
      </c>
      <c r="CK9" s="55">
        <v>1</v>
      </c>
      <c r="CL9" s="40">
        <f t="shared" si="35"/>
        <v>6</v>
      </c>
      <c r="CM9" s="52">
        <f t="shared" si="36"/>
        <v>18</v>
      </c>
      <c r="CN9" s="57">
        <v>5</v>
      </c>
      <c r="CO9" s="54" t="s">
        <v>253</v>
      </c>
      <c r="CP9" s="55">
        <f t="shared" si="37"/>
        <v>2</v>
      </c>
      <c r="CQ9" s="95">
        <f t="shared" si="38"/>
        <v>7</v>
      </c>
      <c r="CR9" s="96">
        <v>5</v>
      </c>
      <c r="CS9" s="97" t="s">
        <v>251</v>
      </c>
      <c r="CT9" s="96">
        <f t="shared" si="39"/>
        <v>5</v>
      </c>
      <c r="CU9" s="95">
        <f t="shared" si="40"/>
        <v>10</v>
      </c>
      <c r="CV9" s="97">
        <v>1</v>
      </c>
      <c r="CW9" s="96">
        <f t="shared" si="41"/>
        <v>5</v>
      </c>
      <c r="CX9" s="96">
        <v>5</v>
      </c>
      <c r="CY9" s="96">
        <v>4</v>
      </c>
      <c r="CZ9" s="95">
        <f t="shared" si="42"/>
        <v>14</v>
      </c>
      <c r="DA9" s="97">
        <v>4</v>
      </c>
      <c r="DB9" s="96">
        <f t="shared" si="43"/>
        <v>2</v>
      </c>
      <c r="DC9" s="97">
        <v>3</v>
      </c>
      <c r="DD9" s="96">
        <f t="shared" si="44"/>
        <v>3</v>
      </c>
      <c r="DE9" s="97">
        <v>1</v>
      </c>
      <c r="DF9" s="96">
        <f t="shared" si="45"/>
        <v>5</v>
      </c>
      <c r="DG9" s="95">
        <f t="shared" si="46"/>
        <v>10</v>
      </c>
      <c r="DH9" s="98">
        <f t="shared" si="47"/>
        <v>41</v>
      </c>
      <c r="DI9" s="99">
        <v>1</v>
      </c>
      <c r="DJ9" s="100">
        <f t="shared" si="48"/>
        <v>5</v>
      </c>
      <c r="DK9" s="96">
        <v>2</v>
      </c>
      <c r="DL9" s="95">
        <f t="shared" si="49"/>
        <v>7</v>
      </c>
      <c r="DM9" s="96">
        <v>5</v>
      </c>
      <c r="DN9" s="97">
        <v>1</v>
      </c>
      <c r="DO9" s="101">
        <f t="shared" si="50"/>
        <v>5</v>
      </c>
      <c r="DP9" s="95">
        <f t="shared" si="51"/>
        <v>10</v>
      </c>
      <c r="DQ9" s="96">
        <v>5</v>
      </c>
      <c r="DR9" s="96">
        <v>4</v>
      </c>
      <c r="DS9" s="97">
        <v>1</v>
      </c>
      <c r="DT9" s="101">
        <f t="shared" si="52"/>
        <v>5</v>
      </c>
      <c r="DU9" s="95">
        <f t="shared" si="53"/>
        <v>14</v>
      </c>
      <c r="DV9" s="97">
        <v>1</v>
      </c>
      <c r="DW9" s="101">
        <f t="shared" si="54"/>
        <v>5</v>
      </c>
      <c r="DX9" s="96">
        <v>5</v>
      </c>
      <c r="DY9" s="97">
        <v>2</v>
      </c>
      <c r="DZ9" s="101">
        <f t="shared" si="55"/>
        <v>4</v>
      </c>
      <c r="EA9" s="95">
        <f t="shared" si="56"/>
        <v>14</v>
      </c>
      <c r="EB9" s="98">
        <f t="shared" si="57"/>
        <v>45</v>
      </c>
      <c r="EC9" s="91">
        <v>6</v>
      </c>
      <c r="ED9" s="92" t="s">
        <v>57</v>
      </c>
      <c r="EE9" s="93">
        <v>1</v>
      </c>
      <c r="EF9" s="93">
        <v>1</v>
      </c>
      <c r="EG9" s="93">
        <v>0</v>
      </c>
      <c r="EH9" s="93">
        <v>1</v>
      </c>
      <c r="EI9" s="93">
        <v>1</v>
      </c>
      <c r="EJ9" s="93">
        <v>1</v>
      </c>
      <c r="EK9" s="93">
        <v>0</v>
      </c>
      <c r="EL9" s="93">
        <v>0</v>
      </c>
      <c r="EM9" s="93">
        <v>0</v>
      </c>
      <c r="EN9" s="93">
        <v>0</v>
      </c>
      <c r="EO9" s="93">
        <v>0</v>
      </c>
      <c r="EP9" s="93">
        <v>0</v>
      </c>
      <c r="EQ9" s="3" t="s">
        <v>370</v>
      </c>
      <c r="ER9" s="90">
        <v>1</v>
      </c>
      <c r="ES9" s="6">
        <v>1</v>
      </c>
      <c r="ET9" s="6">
        <v>0</v>
      </c>
      <c r="EU9" s="6">
        <v>0</v>
      </c>
      <c r="EV9" s="6">
        <v>1</v>
      </c>
      <c r="EW9" s="6">
        <v>1</v>
      </c>
      <c r="EX9" s="6">
        <v>0</v>
      </c>
      <c r="EY9" s="6">
        <v>0</v>
      </c>
      <c r="EZ9" s="6">
        <v>0</v>
      </c>
      <c r="FA9" s="6">
        <v>1</v>
      </c>
      <c r="FB9" s="6">
        <v>0</v>
      </c>
      <c r="FD9" s="3" t="s">
        <v>411</v>
      </c>
      <c r="FF9" s="3">
        <v>1</v>
      </c>
      <c r="FG9" s="3">
        <v>4</v>
      </c>
      <c r="FH9" s="3">
        <v>3</v>
      </c>
      <c r="FI9" s="3">
        <v>2</v>
      </c>
    </row>
    <row r="10" spans="1:165" ht="15.75" customHeight="1">
      <c r="A10" s="7"/>
      <c r="B10" s="8">
        <v>2</v>
      </c>
      <c r="E10" s="8">
        <f>'Form Responses 1'!C8</f>
        <v>24</v>
      </c>
      <c r="F10" s="8"/>
      <c r="G10" s="3" t="s">
        <v>429</v>
      </c>
      <c r="I10" s="3" t="s">
        <v>47</v>
      </c>
      <c r="J10" s="8"/>
      <c r="K10" s="8"/>
      <c r="M10" s="45">
        <f>'Form Responses 1'!I8</f>
        <v>2</v>
      </c>
      <c r="N10" s="30" t="s">
        <v>252</v>
      </c>
      <c r="O10" s="13">
        <f>IF(N10="1R",5,IF(N10="2R",4,IF(N10="3R",3,IF(N10="4R",2,IF(N10="5R",1,"ERROR")))))</f>
        <v>4</v>
      </c>
      <c r="P10" s="13">
        <f>'Form Responses 1'!BE8</f>
        <v>3</v>
      </c>
      <c r="Q10" s="40">
        <f t="shared" si="2"/>
        <v>9</v>
      </c>
      <c r="R10" s="32" t="s">
        <v>254</v>
      </c>
      <c r="S10" s="13">
        <f t="shared" si="3"/>
        <v>3</v>
      </c>
      <c r="T10" s="13">
        <f>'Form Responses 1'!AM8</f>
        <v>4</v>
      </c>
      <c r="U10" s="30" t="s">
        <v>251</v>
      </c>
      <c r="V10" s="13">
        <f t="shared" si="0"/>
        <v>5</v>
      </c>
      <c r="W10" s="40">
        <f t="shared" si="4"/>
        <v>12</v>
      </c>
      <c r="X10" s="12">
        <f>'Form Responses 1'!U8</f>
        <v>3</v>
      </c>
      <c r="Y10" s="30" t="s">
        <v>254</v>
      </c>
      <c r="Z10" s="13">
        <f t="shared" si="5"/>
        <v>3</v>
      </c>
      <c r="AA10" s="40">
        <f t="shared" si="6"/>
        <v>6</v>
      </c>
      <c r="AB10" s="46" t="s">
        <v>251</v>
      </c>
      <c r="AC10" s="47">
        <f t="shared" si="7"/>
        <v>5</v>
      </c>
      <c r="AD10" s="46" t="s">
        <v>254</v>
      </c>
      <c r="AE10" s="48">
        <f t="shared" si="8"/>
        <v>3</v>
      </c>
      <c r="AF10" s="69">
        <f t="shared" si="9"/>
        <v>8</v>
      </c>
      <c r="AG10" s="37">
        <f t="shared" si="1"/>
        <v>35</v>
      </c>
      <c r="AI10" s="47">
        <v>2</v>
      </c>
      <c r="AJ10" s="47">
        <v>3</v>
      </c>
      <c r="AK10" s="46" t="s">
        <v>254</v>
      </c>
      <c r="AL10" s="47">
        <f t="shared" si="10"/>
        <v>3</v>
      </c>
      <c r="AM10" s="40">
        <f t="shared" si="11"/>
        <v>8</v>
      </c>
      <c r="AN10" s="47">
        <v>5</v>
      </c>
      <c r="AO10" s="46" t="s">
        <v>252</v>
      </c>
      <c r="AP10" s="48">
        <f t="shared" si="12"/>
        <v>4</v>
      </c>
      <c r="AQ10" s="40">
        <f t="shared" si="13"/>
        <v>9</v>
      </c>
      <c r="AR10" s="47">
        <v>3</v>
      </c>
      <c r="AS10" s="46">
        <v>3</v>
      </c>
      <c r="AT10" s="47">
        <f t="shared" si="14"/>
        <v>3</v>
      </c>
      <c r="AU10" s="40">
        <f t="shared" si="15"/>
        <v>6</v>
      </c>
      <c r="AV10" s="47">
        <v>3</v>
      </c>
      <c r="AW10" s="47">
        <v>4</v>
      </c>
      <c r="AX10" s="46" t="s">
        <v>251</v>
      </c>
      <c r="AY10" s="47">
        <f t="shared" si="16"/>
        <v>5</v>
      </c>
      <c r="AZ10" s="40">
        <f t="shared" si="17"/>
        <v>12</v>
      </c>
      <c r="BA10" s="52">
        <f t="shared" si="18"/>
        <v>35</v>
      </c>
      <c r="BB10" s="51">
        <v>4</v>
      </c>
      <c r="BC10" s="54" t="s">
        <v>252</v>
      </c>
      <c r="BD10" s="55">
        <f t="shared" si="19"/>
        <v>4</v>
      </c>
      <c r="BE10" s="54" t="s">
        <v>253</v>
      </c>
      <c r="BF10" s="55">
        <f t="shared" si="20"/>
        <v>2</v>
      </c>
      <c r="BG10" s="40">
        <f t="shared" si="21"/>
        <v>10</v>
      </c>
      <c r="BH10" s="54" t="s">
        <v>251</v>
      </c>
      <c r="BI10" s="55">
        <f t="shared" si="22"/>
        <v>5</v>
      </c>
      <c r="BJ10" s="55">
        <v>3</v>
      </c>
      <c r="BK10" s="55">
        <v>4</v>
      </c>
      <c r="BL10" s="40">
        <f t="shared" si="23"/>
        <v>12</v>
      </c>
      <c r="BM10" s="55">
        <v>4</v>
      </c>
      <c r="BN10" s="55">
        <v>3</v>
      </c>
      <c r="BO10" s="40">
        <f t="shared" si="24"/>
        <v>7</v>
      </c>
      <c r="BP10" s="55">
        <v>4</v>
      </c>
      <c r="BQ10" s="54" t="s">
        <v>252</v>
      </c>
      <c r="BR10" s="55">
        <f t="shared" si="25"/>
        <v>4</v>
      </c>
      <c r="BS10" s="40">
        <f t="shared" si="26"/>
        <v>8</v>
      </c>
      <c r="BT10" s="52">
        <f t="shared" si="27"/>
        <v>37</v>
      </c>
      <c r="BU10" s="57">
        <v>3</v>
      </c>
      <c r="BV10" s="55">
        <v>3</v>
      </c>
      <c r="BW10" s="40">
        <f t="shared" si="28"/>
        <v>6</v>
      </c>
      <c r="BX10" s="54" t="s">
        <v>255</v>
      </c>
      <c r="BY10" s="55">
        <f t="shared" si="29"/>
        <v>1</v>
      </c>
      <c r="BZ10" s="55">
        <v>3</v>
      </c>
      <c r="CA10" s="55">
        <v>2</v>
      </c>
      <c r="CB10" s="40">
        <f t="shared" si="30"/>
        <v>6</v>
      </c>
      <c r="CC10" s="54" t="s">
        <v>253</v>
      </c>
      <c r="CD10" s="55">
        <f t="shared" si="31"/>
        <v>2</v>
      </c>
      <c r="CE10" s="55">
        <v>2</v>
      </c>
      <c r="CF10" s="54" t="s">
        <v>252</v>
      </c>
      <c r="CG10" s="55">
        <f t="shared" si="32"/>
        <v>4</v>
      </c>
      <c r="CH10" s="40">
        <f t="shared" si="33"/>
        <v>8</v>
      </c>
      <c r="CI10" s="54" t="s">
        <v>251</v>
      </c>
      <c r="CJ10" s="55">
        <f t="shared" si="34"/>
        <v>5</v>
      </c>
      <c r="CK10" s="55">
        <v>3</v>
      </c>
      <c r="CL10" s="40">
        <f t="shared" si="35"/>
        <v>8</v>
      </c>
      <c r="CM10" s="52">
        <f t="shared" si="36"/>
        <v>28</v>
      </c>
      <c r="CN10" s="57">
        <v>5</v>
      </c>
      <c r="CO10" s="54" t="s">
        <v>252</v>
      </c>
      <c r="CP10" s="55">
        <f t="shared" si="37"/>
        <v>4</v>
      </c>
      <c r="CQ10" s="95">
        <f t="shared" si="38"/>
        <v>9</v>
      </c>
      <c r="CR10" s="96">
        <v>5</v>
      </c>
      <c r="CS10" s="97" t="s">
        <v>252</v>
      </c>
      <c r="CT10" s="96">
        <f t="shared" si="39"/>
        <v>4</v>
      </c>
      <c r="CU10" s="95">
        <f t="shared" si="40"/>
        <v>9</v>
      </c>
      <c r="CV10" s="97">
        <v>1</v>
      </c>
      <c r="CW10" s="96">
        <f t="shared" si="41"/>
        <v>5</v>
      </c>
      <c r="CX10" s="96">
        <v>5</v>
      </c>
      <c r="CY10" s="96">
        <v>5</v>
      </c>
      <c r="CZ10" s="95">
        <f t="shared" si="42"/>
        <v>15</v>
      </c>
      <c r="DA10" s="97">
        <v>3</v>
      </c>
      <c r="DB10" s="96">
        <f t="shared" si="43"/>
        <v>3</v>
      </c>
      <c r="DC10" s="97">
        <v>1</v>
      </c>
      <c r="DD10" s="96">
        <f t="shared" si="44"/>
        <v>5</v>
      </c>
      <c r="DE10" s="97">
        <v>3</v>
      </c>
      <c r="DF10" s="96">
        <f t="shared" si="45"/>
        <v>3</v>
      </c>
      <c r="DG10" s="95">
        <f t="shared" si="46"/>
        <v>11</v>
      </c>
      <c r="DH10" s="98">
        <f t="shared" si="47"/>
        <v>44</v>
      </c>
      <c r="DI10" s="99">
        <v>1</v>
      </c>
      <c r="DJ10" s="100">
        <f t="shared" si="48"/>
        <v>5</v>
      </c>
      <c r="DK10" s="96">
        <v>3</v>
      </c>
      <c r="DL10" s="95">
        <f t="shared" si="49"/>
        <v>8</v>
      </c>
      <c r="DM10" s="96">
        <v>5</v>
      </c>
      <c r="DN10" s="97">
        <v>1</v>
      </c>
      <c r="DO10" s="101">
        <f t="shared" si="50"/>
        <v>5</v>
      </c>
      <c r="DP10" s="95">
        <f t="shared" si="51"/>
        <v>10</v>
      </c>
      <c r="DQ10" s="96">
        <v>5</v>
      </c>
      <c r="DR10" s="96">
        <v>4</v>
      </c>
      <c r="DS10" s="97">
        <v>1</v>
      </c>
      <c r="DT10" s="101">
        <f t="shared" si="52"/>
        <v>5</v>
      </c>
      <c r="DU10" s="95">
        <f t="shared" si="53"/>
        <v>14</v>
      </c>
      <c r="DV10" s="97">
        <v>1</v>
      </c>
      <c r="DW10" s="101">
        <f t="shared" si="54"/>
        <v>5</v>
      </c>
      <c r="DX10" s="96">
        <v>5</v>
      </c>
      <c r="DY10" s="97">
        <v>1</v>
      </c>
      <c r="DZ10" s="101">
        <f t="shared" si="55"/>
        <v>5</v>
      </c>
      <c r="EA10" s="95">
        <f t="shared" si="56"/>
        <v>15</v>
      </c>
      <c r="EB10" s="98">
        <f t="shared" si="57"/>
        <v>47</v>
      </c>
      <c r="EC10" s="91">
        <v>1</v>
      </c>
      <c r="ED10" s="92" t="s">
        <v>63</v>
      </c>
      <c r="EE10" s="93">
        <v>1</v>
      </c>
      <c r="EF10" s="93">
        <v>1</v>
      </c>
      <c r="EG10" s="93">
        <v>0</v>
      </c>
      <c r="EH10" s="93">
        <v>1</v>
      </c>
      <c r="EI10" s="93">
        <v>0</v>
      </c>
      <c r="EJ10" s="93">
        <v>1</v>
      </c>
      <c r="EK10" s="93">
        <v>1</v>
      </c>
      <c r="EL10" s="93">
        <v>0</v>
      </c>
      <c r="EM10" s="93">
        <v>0</v>
      </c>
      <c r="EN10" s="93">
        <v>0</v>
      </c>
      <c r="EO10" s="93">
        <v>1</v>
      </c>
      <c r="EP10" s="93">
        <v>0</v>
      </c>
      <c r="EQ10" s="3" t="s">
        <v>368</v>
      </c>
      <c r="ER10" s="90">
        <v>0</v>
      </c>
      <c r="ES10" s="6">
        <f>SEARCH("PERFECTIONIST",EQ10)</f>
        <v>1</v>
      </c>
      <c r="ET10" s="6">
        <v>1</v>
      </c>
      <c r="EU10" s="6">
        <v>0</v>
      </c>
      <c r="EV10" s="6">
        <v>0</v>
      </c>
      <c r="EW10" s="6">
        <v>1</v>
      </c>
      <c r="EX10" s="6">
        <v>0</v>
      </c>
      <c r="EY10" s="6">
        <v>0</v>
      </c>
      <c r="EZ10" s="6">
        <v>0</v>
      </c>
      <c r="FA10" s="6">
        <v>1</v>
      </c>
      <c r="FB10" s="6">
        <v>0</v>
      </c>
      <c r="FD10" s="3" t="s">
        <v>413</v>
      </c>
      <c r="FF10" s="3">
        <v>3</v>
      </c>
      <c r="FG10" s="3">
        <v>1</v>
      </c>
      <c r="FH10" s="3">
        <v>2</v>
      </c>
      <c r="FI10" s="3">
        <v>4</v>
      </c>
    </row>
    <row r="11" spans="1:165" ht="15.75" customHeight="1">
      <c r="A11" s="7"/>
      <c r="B11" s="8">
        <v>1</v>
      </c>
      <c r="E11" s="8">
        <f>'Form Responses 1'!C9</f>
        <v>32</v>
      </c>
      <c r="F11" s="8"/>
      <c r="G11" s="3" t="s">
        <v>427</v>
      </c>
      <c r="I11" s="3" t="s">
        <v>21</v>
      </c>
      <c r="J11" s="8"/>
      <c r="K11" s="8"/>
      <c r="M11" s="45">
        <f>'Form Responses 1'!I9</f>
        <v>4</v>
      </c>
      <c r="N11" s="30" t="s">
        <v>254</v>
      </c>
      <c r="O11" s="13">
        <f>IF(N11="1R",5,IF(N11="2R",4,IF(N11="3R",3,IF(N11="4R",2,IF(N11="5R",1,"ERROR")))))</f>
        <v>3</v>
      </c>
      <c r="P11" s="13">
        <f>'Form Responses 1'!BE9</f>
        <v>5</v>
      </c>
      <c r="Q11" s="40">
        <f t="shared" si="2"/>
        <v>12</v>
      </c>
      <c r="R11" s="32" t="s">
        <v>251</v>
      </c>
      <c r="S11" s="13">
        <f t="shared" si="3"/>
        <v>5</v>
      </c>
      <c r="T11" s="13">
        <f>'Form Responses 1'!AM9</f>
        <v>5</v>
      </c>
      <c r="U11" s="30" t="s">
        <v>251</v>
      </c>
      <c r="V11" s="13">
        <f t="shared" si="0"/>
        <v>5</v>
      </c>
      <c r="W11" s="40">
        <f t="shared" si="4"/>
        <v>15</v>
      </c>
      <c r="X11" s="12">
        <f>'Form Responses 1'!U9</f>
        <v>5</v>
      </c>
      <c r="Y11" s="30" t="s">
        <v>253</v>
      </c>
      <c r="Z11" s="13">
        <f t="shared" si="5"/>
        <v>2</v>
      </c>
      <c r="AA11" s="40">
        <f t="shared" si="6"/>
        <v>7</v>
      </c>
      <c r="AB11" s="46" t="s">
        <v>251</v>
      </c>
      <c r="AC11" s="47">
        <f t="shared" si="7"/>
        <v>5</v>
      </c>
      <c r="AD11" s="46" t="s">
        <v>251</v>
      </c>
      <c r="AE11" s="48">
        <f t="shared" si="8"/>
        <v>5</v>
      </c>
      <c r="AF11" s="69">
        <f t="shared" si="9"/>
        <v>10</v>
      </c>
      <c r="AG11" s="37">
        <f t="shared" si="1"/>
        <v>44</v>
      </c>
      <c r="AI11" s="47">
        <v>2</v>
      </c>
      <c r="AJ11" s="47">
        <v>3</v>
      </c>
      <c r="AK11" s="46" t="s">
        <v>254</v>
      </c>
      <c r="AL11" s="47">
        <f t="shared" si="10"/>
        <v>3</v>
      </c>
      <c r="AM11" s="40">
        <f t="shared" si="11"/>
        <v>8</v>
      </c>
      <c r="AN11" s="47">
        <v>5</v>
      </c>
      <c r="AO11" s="46" t="s">
        <v>251</v>
      </c>
      <c r="AP11" s="48">
        <f t="shared" si="12"/>
        <v>5</v>
      </c>
      <c r="AQ11" s="40">
        <f t="shared" si="13"/>
        <v>10</v>
      </c>
      <c r="AR11" s="47">
        <v>1</v>
      </c>
      <c r="AS11" s="46">
        <v>4</v>
      </c>
      <c r="AT11" s="47">
        <f t="shared" si="14"/>
        <v>2</v>
      </c>
      <c r="AU11" s="40">
        <f t="shared" si="15"/>
        <v>3</v>
      </c>
      <c r="AV11" s="47">
        <v>3</v>
      </c>
      <c r="AW11" s="47">
        <v>3</v>
      </c>
      <c r="AX11" s="46" t="s">
        <v>254</v>
      </c>
      <c r="AY11" s="47">
        <f t="shared" si="16"/>
        <v>3</v>
      </c>
      <c r="AZ11" s="40">
        <f t="shared" si="17"/>
        <v>9</v>
      </c>
      <c r="BA11" s="52">
        <f t="shared" si="18"/>
        <v>30</v>
      </c>
      <c r="BB11" s="51">
        <v>3</v>
      </c>
      <c r="BC11" s="54" t="s">
        <v>254</v>
      </c>
      <c r="BD11" s="55">
        <f t="shared" si="19"/>
        <v>3</v>
      </c>
      <c r="BE11" s="54" t="s">
        <v>253</v>
      </c>
      <c r="BF11" s="55">
        <f t="shared" si="20"/>
        <v>2</v>
      </c>
      <c r="BG11" s="40">
        <f t="shared" si="21"/>
        <v>8</v>
      </c>
      <c r="BH11" s="54" t="s">
        <v>251</v>
      </c>
      <c r="BI11" s="55">
        <f t="shared" si="22"/>
        <v>5</v>
      </c>
      <c r="BJ11" s="55">
        <v>4</v>
      </c>
      <c r="BK11" s="55">
        <v>3</v>
      </c>
      <c r="BL11" s="40">
        <f t="shared" si="23"/>
        <v>12</v>
      </c>
      <c r="BM11" s="55">
        <v>2</v>
      </c>
      <c r="BN11" s="55">
        <v>4</v>
      </c>
      <c r="BO11" s="40">
        <f t="shared" si="24"/>
        <v>6</v>
      </c>
      <c r="BP11" s="55">
        <v>2</v>
      </c>
      <c r="BQ11" s="54" t="s">
        <v>252</v>
      </c>
      <c r="BR11" s="55">
        <f t="shared" si="25"/>
        <v>4</v>
      </c>
      <c r="BS11" s="40">
        <f t="shared" si="26"/>
        <v>6</v>
      </c>
      <c r="BT11" s="52">
        <f t="shared" si="27"/>
        <v>32</v>
      </c>
      <c r="BU11" s="57">
        <v>5</v>
      </c>
      <c r="BV11" s="55">
        <v>5</v>
      </c>
      <c r="BW11" s="40">
        <f t="shared" si="28"/>
        <v>10</v>
      </c>
      <c r="BX11" s="54" t="s">
        <v>251</v>
      </c>
      <c r="BY11" s="55">
        <f t="shared" si="29"/>
        <v>5</v>
      </c>
      <c r="BZ11" s="55">
        <v>2</v>
      </c>
      <c r="CA11" s="55">
        <v>4</v>
      </c>
      <c r="CB11" s="40">
        <f t="shared" si="30"/>
        <v>11</v>
      </c>
      <c r="CC11" s="54" t="s">
        <v>251</v>
      </c>
      <c r="CD11" s="55">
        <f t="shared" si="31"/>
        <v>5</v>
      </c>
      <c r="CE11" s="55">
        <v>4</v>
      </c>
      <c r="CF11" s="54" t="s">
        <v>252</v>
      </c>
      <c r="CG11" s="55">
        <f t="shared" si="32"/>
        <v>4</v>
      </c>
      <c r="CH11" s="40">
        <f t="shared" si="33"/>
        <v>13</v>
      </c>
      <c r="CI11" s="54" t="s">
        <v>251</v>
      </c>
      <c r="CJ11" s="55">
        <f t="shared" si="34"/>
        <v>5</v>
      </c>
      <c r="CK11" s="55">
        <v>5</v>
      </c>
      <c r="CL11" s="40">
        <f t="shared" si="35"/>
        <v>10</v>
      </c>
      <c r="CM11" s="52">
        <f t="shared" si="36"/>
        <v>44</v>
      </c>
      <c r="CN11" s="57">
        <v>4</v>
      </c>
      <c r="CO11" s="54" t="s">
        <v>254</v>
      </c>
      <c r="CP11" s="55">
        <f t="shared" si="37"/>
        <v>3</v>
      </c>
      <c r="CQ11" s="95">
        <f t="shared" si="38"/>
        <v>7</v>
      </c>
      <c r="CR11" s="96">
        <v>5</v>
      </c>
      <c r="CS11" s="97" t="s">
        <v>252</v>
      </c>
      <c r="CT11" s="96">
        <f t="shared" si="39"/>
        <v>4</v>
      </c>
      <c r="CU11" s="95">
        <f t="shared" si="40"/>
        <v>9</v>
      </c>
      <c r="CV11" s="97">
        <v>1</v>
      </c>
      <c r="CW11" s="96">
        <f t="shared" si="41"/>
        <v>5</v>
      </c>
      <c r="CX11" s="96">
        <v>4</v>
      </c>
      <c r="CY11" s="96">
        <v>1</v>
      </c>
      <c r="CZ11" s="95">
        <f t="shared" si="42"/>
        <v>10</v>
      </c>
      <c r="DA11" s="97">
        <v>3</v>
      </c>
      <c r="DB11" s="96">
        <f t="shared" si="43"/>
        <v>3</v>
      </c>
      <c r="DC11" s="97">
        <v>2</v>
      </c>
      <c r="DD11" s="96">
        <f t="shared" si="44"/>
        <v>4</v>
      </c>
      <c r="DE11" s="97">
        <v>3</v>
      </c>
      <c r="DF11" s="96">
        <f t="shared" si="45"/>
        <v>3</v>
      </c>
      <c r="DG11" s="95">
        <f t="shared" si="46"/>
        <v>10</v>
      </c>
      <c r="DH11" s="98">
        <f t="shared" si="47"/>
        <v>36</v>
      </c>
      <c r="DI11" s="99">
        <v>1</v>
      </c>
      <c r="DJ11" s="100">
        <f t="shared" si="48"/>
        <v>5</v>
      </c>
      <c r="DK11" s="96">
        <v>4</v>
      </c>
      <c r="DL11" s="95">
        <f t="shared" si="49"/>
        <v>9</v>
      </c>
      <c r="DM11" s="96">
        <v>5</v>
      </c>
      <c r="DN11" s="97">
        <v>1</v>
      </c>
      <c r="DO11" s="101">
        <f t="shared" si="50"/>
        <v>5</v>
      </c>
      <c r="DP11" s="95">
        <f t="shared" si="51"/>
        <v>10</v>
      </c>
      <c r="DQ11" s="96">
        <v>4</v>
      </c>
      <c r="DR11" s="96">
        <v>5</v>
      </c>
      <c r="DS11" s="97">
        <v>4</v>
      </c>
      <c r="DT11" s="101">
        <f t="shared" si="52"/>
        <v>2</v>
      </c>
      <c r="DU11" s="95">
        <f t="shared" si="53"/>
        <v>11</v>
      </c>
      <c r="DV11" s="97">
        <v>1</v>
      </c>
      <c r="DW11" s="101">
        <f t="shared" si="54"/>
        <v>5</v>
      </c>
      <c r="DX11" s="96">
        <v>4</v>
      </c>
      <c r="DY11" s="97">
        <v>1</v>
      </c>
      <c r="DZ11" s="101">
        <f t="shared" si="55"/>
        <v>5</v>
      </c>
      <c r="EA11" s="95">
        <f t="shared" si="56"/>
        <v>14</v>
      </c>
      <c r="EB11" s="98">
        <f t="shared" si="57"/>
        <v>44</v>
      </c>
      <c r="EC11" s="91">
        <v>7</v>
      </c>
      <c r="ED11" s="92" t="s">
        <v>67</v>
      </c>
      <c r="EE11" s="93">
        <v>1</v>
      </c>
      <c r="EF11" s="93">
        <v>1</v>
      </c>
      <c r="EG11" s="93">
        <v>1</v>
      </c>
      <c r="EH11" s="93">
        <v>0</v>
      </c>
      <c r="EI11" s="93">
        <v>0</v>
      </c>
      <c r="EJ11" s="93">
        <v>1</v>
      </c>
      <c r="EK11" s="93">
        <v>1</v>
      </c>
      <c r="EL11" s="93">
        <v>0</v>
      </c>
      <c r="EM11" s="93">
        <v>0</v>
      </c>
      <c r="EN11" s="93">
        <v>1</v>
      </c>
      <c r="EO11" s="93">
        <v>1</v>
      </c>
      <c r="EP11" s="93">
        <v>1</v>
      </c>
      <c r="EQ11" s="3" t="s">
        <v>371</v>
      </c>
      <c r="ER11" s="90">
        <v>0</v>
      </c>
      <c r="ES11" s="6">
        <v>0</v>
      </c>
      <c r="ET11" s="6">
        <v>0</v>
      </c>
      <c r="EU11" s="6">
        <v>1</v>
      </c>
      <c r="EV11" s="6">
        <v>0</v>
      </c>
      <c r="EW11" s="6">
        <v>0</v>
      </c>
      <c r="EX11" s="6">
        <v>0</v>
      </c>
      <c r="EY11" s="6">
        <v>0</v>
      </c>
      <c r="EZ11" s="6">
        <v>0</v>
      </c>
      <c r="FA11" s="6">
        <v>1</v>
      </c>
      <c r="FB11" s="6">
        <v>0</v>
      </c>
      <c r="FD11" s="3" t="s">
        <v>412</v>
      </c>
      <c r="FF11" s="3">
        <v>2</v>
      </c>
      <c r="FG11" s="3">
        <v>1</v>
      </c>
      <c r="FH11" s="3">
        <v>3</v>
      </c>
      <c r="FI11" s="3">
        <v>4</v>
      </c>
    </row>
    <row r="12" spans="1:165" ht="15.75" customHeight="1">
      <c r="A12" s="7"/>
      <c r="B12" s="8">
        <v>1</v>
      </c>
      <c r="E12" s="8">
        <f>'Form Responses 1'!C10</f>
        <v>25</v>
      </c>
      <c r="F12" s="8"/>
      <c r="G12" s="3" t="s">
        <v>427</v>
      </c>
      <c r="I12" s="3" t="s">
        <v>21</v>
      </c>
      <c r="J12" s="8"/>
      <c r="K12" s="8"/>
      <c r="M12" s="45">
        <f>'Form Responses 1'!I10</f>
        <v>2</v>
      </c>
      <c r="N12" s="30" t="s">
        <v>252</v>
      </c>
      <c r="O12" s="13">
        <f>IF(N12="1R",5,IF(N12="2R",4,IF(N12="3R",3,IF(N12="4R",2,IF(N12="5R",1,"ERROR")))))</f>
        <v>4</v>
      </c>
      <c r="P12" s="13">
        <f>'Form Responses 1'!BE10</f>
        <v>4</v>
      </c>
      <c r="Q12" s="40">
        <f t="shared" si="2"/>
        <v>10</v>
      </c>
      <c r="R12" s="32" t="s">
        <v>252</v>
      </c>
      <c r="S12" s="13">
        <f t="shared" si="3"/>
        <v>4</v>
      </c>
      <c r="T12" s="13">
        <f>'Form Responses 1'!AM10</f>
        <v>3</v>
      </c>
      <c r="U12" s="30" t="s">
        <v>252</v>
      </c>
      <c r="V12" s="13">
        <f t="shared" si="0"/>
        <v>4</v>
      </c>
      <c r="W12" s="40">
        <f t="shared" si="4"/>
        <v>11</v>
      </c>
      <c r="X12" s="12">
        <f>'Form Responses 1'!U10</f>
        <v>4</v>
      </c>
      <c r="Y12" s="30" t="s">
        <v>253</v>
      </c>
      <c r="Z12" s="13">
        <f t="shared" si="5"/>
        <v>2</v>
      </c>
      <c r="AA12" s="40">
        <f t="shared" si="6"/>
        <v>6</v>
      </c>
      <c r="AB12" s="46" t="s">
        <v>252</v>
      </c>
      <c r="AC12" s="47">
        <f t="shared" si="7"/>
        <v>4</v>
      </c>
      <c r="AD12" s="46" t="s">
        <v>254</v>
      </c>
      <c r="AE12" s="48">
        <f t="shared" si="8"/>
        <v>3</v>
      </c>
      <c r="AF12" s="69">
        <f t="shared" si="9"/>
        <v>7</v>
      </c>
      <c r="AG12" s="37">
        <f t="shared" si="1"/>
        <v>34</v>
      </c>
      <c r="AI12" s="47">
        <v>3</v>
      </c>
      <c r="AJ12" s="47">
        <v>2</v>
      </c>
      <c r="AK12" s="46" t="s">
        <v>252</v>
      </c>
      <c r="AL12" s="47">
        <f t="shared" si="10"/>
        <v>4</v>
      </c>
      <c r="AM12" s="40">
        <f t="shared" si="11"/>
        <v>9</v>
      </c>
      <c r="AN12" s="47">
        <v>2</v>
      </c>
      <c r="AO12" s="46" t="s">
        <v>254</v>
      </c>
      <c r="AP12" s="48">
        <f t="shared" si="12"/>
        <v>3</v>
      </c>
      <c r="AQ12" s="40">
        <f t="shared" si="13"/>
        <v>5</v>
      </c>
      <c r="AR12" s="47">
        <v>2</v>
      </c>
      <c r="AS12" s="46">
        <v>4</v>
      </c>
      <c r="AT12" s="47">
        <f t="shared" si="14"/>
        <v>2</v>
      </c>
      <c r="AU12" s="40">
        <f t="shared" si="15"/>
        <v>4</v>
      </c>
      <c r="AV12" s="47">
        <v>2</v>
      </c>
      <c r="AW12" s="47">
        <v>3</v>
      </c>
      <c r="AX12" s="46" t="s">
        <v>252</v>
      </c>
      <c r="AY12" s="47">
        <f t="shared" si="16"/>
        <v>4</v>
      </c>
      <c r="AZ12" s="40">
        <f t="shared" si="17"/>
        <v>9</v>
      </c>
      <c r="BA12" s="52">
        <f t="shared" si="18"/>
        <v>27</v>
      </c>
      <c r="BB12" s="51">
        <v>4</v>
      </c>
      <c r="BC12" s="54" t="s">
        <v>252</v>
      </c>
      <c r="BD12" s="55">
        <f t="shared" si="19"/>
        <v>4</v>
      </c>
      <c r="BE12" s="54" t="s">
        <v>252</v>
      </c>
      <c r="BF12" s="55">
        <f t="shared" si="20"/>
        <v>4</v>
      </c>
      <c r="BG12" s="40">
        <f t="shared" si="21"/>
        <v>12</v>
      </c>
      <c r="BH12" s="54" t="s">
        <v>252</v>
      </c>
      <c r="BI12" s="55">
        <f t="shared" si="22"/>
        <v>4</v>
      </c>
      <c r="BJ12" s="55">
        <v>3</v>
      </c>
      <c r="BK12" s="55">
        <v>4</v>
      </c>
      <c r="BL12" s="40">
        <f t="shared" si="23"/>
        <v>11</v>
      </c>
      <c r="BM12" s="55">
        <v>4</v>
      </c>
      <c r="BN12" s="55">
        <v>3</v>
      </c>
      <c r="BO12" s="40">
        <f t="shared" si="24"/>
        <v>7</v>
      </c>
      <c r="BP12" s="55">
        <v>4</v>
      </c>
      <c r="BQ12" s="54" t="s">
        <v>252</v>
      </c>
      <c r="BR12" s="55">
        <f t="shared" si="25"/>
        <v>4</v>
      </c>
      <c r="BS12" s="40">
        <f t="shared" si="26"/>
        <v>8</v>
      </c>
      <c r="BT12" s="52">
        <f t="shared" si="27"/>
        <v>38</v>
      </c>
      <c r="BU12" s="57">
        <v>4</v>
      </c>
      <c r="BV12" s="55">
        <v>4</v>
      </c>
      <c r="BW12" s="40">
        <f t="shared" si="28"/>
        <v>8</v>
      </c>
      <c r="BX12" s="54" t="s">
        <v>252</v>
      </c>
      <c r="BY12" s="55">
        <f t="shared" si="29"/>
        <v>4</v>
      </c>
      <c r="BZ12" s="55">
        <v>4</v>
      </c>
      <c r="CA12" s="55">
        <v>4</v>
      </c>
      <c r="CB12" s="40">
        <f t="shared" si="30"/>
        <v>12</v>
      </c>
      <c r="CC12" s="54" t="s">
        <v>252</v>
      </c>
      <c r="CD12" s="55">
        <f t="shared" si="31"/>
        <v>4</v>
      </c>
      <c r="CE12" s="55">
        <v>4</v>
      </c>
      <c r="CF12" s="54" t="s">
        <v>252</v>
      </c>
      <c r="CG12" s="55">
        <f t="shared" si="32"/>
        <v>4</v>
      </c>
      <c r="CH12" s="40">
        <f t="shared" si="33"/>
        <v>12</v>
      </c>
      <c r="CI12" s="54" t="s">
        <v>252</v>
      </c>
      <c r="CJ12" s="55">
        <f t="shared" si="34"/>
        <v>4</v>
      </c>
      <c r="CK12" s="55">
        <v>3</v>
      </c>
      <c r="CL12" s="40">
        <f t="shared" si="35"/>
        <v>7</v>
      </c>
      <c r="CM12" s="52">
        <f t="shared" si="36"/>
        <v>39</v>
      </c>
      <c r="CN12" s="57">
        <v>4</v>
      </c>
      <c r="CO12" s="54" t="s">
        <v>252</v>
      </c>
      <c r="CP12" s="55">
        <f t="shared" si="37"/>
        <v>4</v>
      </c>
      <c r="CQ12" s="95">
        <f t="shared" si="38"/>
        <v>8</v>
      </c>
      <c r="CR12" s="96">
        <v>4</v>
      </c>
      <c r="CS12" s="97" t="s">
        <v>252</v>
      </c>
      <c r="CT12" s="96">
        <f t="shared" si="39"/>
        <v>4</v>
      </c>
      <c r="CU12" s="95">
        <f t="shared" si="40"/>
        <v>8</v>
      </c>
      <c r="CV12" s="97">
        <v>2</v>
      </c>
      <c r="CW12" s="96">
        <f t="shared" si="41"/>
        <v>4</v>
      </c>
      <c r="CX12" s="96">
        <v>4</v>
      </c>
      <c r="CY12" s="96">
        <v>2</v>
      </c>
      <c r="CZ12" s="95">
        <f t="shared" si="42"/>
        <v>10</v>
      </c>
      <c r="DA12" s="97">
        <v>4</v>
      </c>
      <c r="DB12" s="96">
        <f t="shared" si="43"/>
        <v>2</v>
      </c>
      <c r="DC12" s="97">
        <v>2</v>
      </c>
      <c r="DD12" s="96">
        <f t="shared" si="44"/>
        <v>4</v>
      </c>
      <c r="DE12" s="97">
        <v>3</v>
      </c>
      <c r="DF12" s="96">
        <f t="shared" si="45"/>
        <v>3</v>
      </c>
      <c r="DG12" s="95">
        <f t="shared" si="46"/>
        <v>9</v>
      </c>
      <c r="DH12" s="98">
        <f t="shared" si="47"/>
        <v>35</v>
      </c>
      <c r="DI12" s="99">
        <v>2</v>
      </c>
      <c r="DJ12" s="100">
        <f t="shared" si="48"/>
        <v>4</v>
      </c>
      <c r="DK12" s="96">
        <v>4</v>
      </c>
      <c r="DL12" s="95">
        <f t="shared" si="49"/>
        <v>8</v>
      </c>
      <c r="DM12" s="96">
        <v>4</v>
      </c>
      <c r="DN12" s="97">
        <v>2</v>
      </c>
      <c r="DO12" s="101">
        <f t="shared" si="50"/>
        <v>4</v>
      </c>
      <c r="DP12" s="95">
        <f t="shared" si="51"/>
        <v>8</v>
      </c>
      <c r="DQ12" s="96">
        <v>4</v>
      </c>
      <c r="DR12" s="96">
        <v>4</v>
      </c>
      <c r="DS12" s="97">
        <v>2</v>
      </c>
      <c r="DT12" s="101">
        <f t="shared" si="52"/>
        <v>4</v>
      </c>
      <c r="DU12" s="95">
        <f t="shared" si="53"/>
        <v>12</v>
      </c>
      <c r="DV12" s="97">
        <v>3</v>
      </c>
      <c r="DW12" s="101">
        <f t="shared" si="54"/>
        <v>3</v>
      </c>
      <c r="DX12" s="96">
        <v>3</v>
      </c>
      <c r="DY12" s="97">
        <v>2</v>
      </c>
      <c r="DZ12" s="101">
        <f t="shared" si="55"/>
        <v>4</v>
      </c>
      <c r="EA12" s="95">
        <f t="shared" si="56"/>
        <v>10</v>
      </c>
      <c r="EB12" s="98">
        <f t="shared" si="57"/>
        <v>38</v>
      </c>
      <c r="EC12" s="91">
        <v>6</v>
      </c>
      <c r="ED12" s="92" t="s">
        <v>69</v>
      </c>
      <c r="EE12" s="93">
        <v>1</v>
      </c>
      <c r="EF12" s="93">
        <v>1</v>
      </c>
      <c r="EG12" s="93">
        <v>1</v>
      </c>
      <c r="EH12" s="93">
        <v>1</v>
      </c>
      <c r="EI12" s="93">
        <v>0</v>
      </c>
      <c r="EJ12" s="93">
        <v>1</v>
      </c>
      <c r="EK12" s="93">
        <v>0</v>
      </c>
      <c r="EL12" s="93">
        <v>0</v>
      </c>
      <c r="EM12" s="93">
        <v>0</v>
      </c>
      <c r="EN12" s="93">
        <v>1</v>
      </c>
      <c r="EO12" s="93">
        <v>1</v>
      </c>
      <c r="EP12" s="93">
        <v>0</v>
      </c>
      <c r="EQ12" s="3" t="s">
        <v>380</v>
      </c>
      <c r="ER12" s="90">
        <v>1</v>
      </c>
      <c r="ES12" s="6">
        <v>0</v>
      </c>
      <c r="ET12" s="6">
        <v>0</v>
      </c>
      <c r="EU12" s="6">
        <v>1</v>
      </c>
      <c r="EV12" s="6">
        <v>0</v>
      </c>
      <c r="EW12" s="6">
        <v>1</v>
      </c>
      <c r="EX12" s="6">
        <v>0</v>
      </c>
      <c r="EY12" s="6">
        <v>0</v>
      </c>
      <c r="EZ12" s="6">
        <v>0</v>
      </c>
      <c r="FA12" s="6">
        <v>1</v>
      </c>
      <c r="FB12" s="6">
        <v>1</v>
      </c>
      <c r="FD12" s="3" t="s">
        <v>413</v>
      </c>
      <c r="FF12" s="3">
        <v>3</v>
      </c>
      <c r="FG12" s="3">
        <v>4</v>
      </c>
      <c r="FH12" s="3">
        <v>1</v>
      </c>
      <c r="FI12" s="3">
        <v>2</v>
      </c>
    </row>
    <row r="13" spans="1:165" ht="15.75" customHeight="1">
      <c r="A13" s="7"/>
      <c r="B13" s="8">
        <v>1</v>
      </c>
      <c r="E13" s="8">
        <f>'Form Responses 1'!C11</f>
        <v>44</v>
      </c>
      <c r="F13" s="8"/>
      <c r="G13" s="3" t="s">
        <v>427</v>
      </c>
      <c r="I13" s="3" t="s">
        <v>21</v>
      </c>
      <c r="J13" s="8"/>
      <c r="K13" s="8"/>
      <c r="M13" s="45">
        <f>'Form Responses 1'!I11</f>
        <v>2</v>
      </c>
      <c r="N13" s="30" t="s">
        <v>254</v>
      </c>
      <c r="O13" s="13">
        <f>IF(N13="1R",5,IF(N13="2R",4,IF(N13="3R",3,IF(N13="4R",2,IF(N13="5R",1,"ERROR")))))</f>
        <v>3</v>
      </c>
      <c r="P13" s="13">
        <f>'Form Responses 1'!BE11</f>
        <v>4</v>
      </c>
      <c r="Q13" s="40">
        <f t="shared" si="2"/>
        <v>9</v>
      </c>
      <c r="R13" s="32" t="s">
        <v>253</v>
      </c>
      <c r="S13" s="13">
        <f t="shared" si="3"/>
        <v>2</v>
      </c>
      <c r="T13" s="13">
        <f>'Form Responses 1'!AM11</f>
        <v>2</v>
      </c>
      <c r="U13" s="30" t="s">
        <v>253</v>
      </c>
      <c r="V13" s="13">
        <f t="shared" si="0"/>
        <v>2</v>
      </c>
      <c r="W13" s="40">
        <f t="shared" si="4"/>
        <v>6</v>
      </c>
      <c r="X13" s="12">
        <f>'Form Responses 1'!U11</f>
        <v>1</v>
      </c>
      <c r="Y13" s="30" t="s">
        <v>255</v>
      </c>
      <c r="Z13" s="13">
        <f t="shared" si="5"/>
        <v>1</v>
      </c>
      <c r="AA13" s="40">
        <f t="shared" si="6"/>
        <v>2</v>
      </c>
      <c r="AB13" s="46" t="s">
        <v>253</v>
      </c>
      <c r="AC13" s="47">
        <f t="shared" si="7"/>
        <v>2</v>
      </c>
      <c r="AD13" s="46" t="s">
        <v>253</v>
      </c>
      <c r="AE13" s="48">
        <f t="shared" si="8"/>
        <v>2</v>
      </c>
      <c r="AF13" s="69">
        <f t="shared" si="9"/>
        <v>4</v>
      </c>
      <c r="AG13" s="37">
        <f t="shared" si="1"/>
        <v>21</v>
      </c>
      <c r="AI13" s="47">
        <v>4</v>
      </c>
      <c r="AJ13" s="47">
        <v>2</v>
      </c>
      <c r="AK13" s="46" t="s">
        <v>254</v>
      </c>
      <c r="AL13" s="47">
        <f t="shared" si="10"/>
        <v>3</v>
      </c>
      <c r="AM13" s="40">
        <f t="shared" si="11"/>
        <v>9</v>
      </c>
      <c r="AN13" s="47">
        <v>2</v>
      </c>
      <c r="AO13" s="46" t="s">
        <v>254</v>
      </c>
      <c r="AP13" s="48">
        <f t="shared" si="12"/>
        <v>3</v>
      </c>
      <c r="AQ13" s="40">
        <f t="shared" si="13"/>
        <v>5</v>
      </c>
      <c r="AR13" s="47">
        <v>3</v>
      </c>
      <c r="AS13" s="46">
        <v>4</v>
      </c>
      <c r="AT13" s="47">
        <f t="shared" si="14"/>
        <v>2</v>
      </c>
      <c r="AU13" s="40">
        <f t="shared" si="15"/>
        <v>5</v>
      </c>
      <c r="AV13" s="47">
        <v>2</v>
      </c>
      <c r="AW13" s="47">
        <v>3</v>
      </c>
      <c r="AX13" s="46" t="s">
        <v>254</v>
      </c>
      <c r="AY13" s="47">
        <f t="shared" si="16"/>
        <v>3</v>
      </c>
      <c r="AZ13" s="40">
        <f t="shared" si="17"/>
        <v>8</v>
      </c>
      <c r="BA13" s="52">
        <f t="shared" si="18"/>
        <v>27</v>
      </c>
      <c r="BB13" s="51">
        <v>4</v>
      </c>
      <c r="BC13" s="54" t="s">
        <v>251</v>
      </c>
      <c r="BD13" s="55">
        <f t="shared" si="19"/>
        <v>5</v>
      </c>
      <c r="BE13" s="54" t="s">
        <v>253</v>
      </c>
      <c r="BF13" s="55">
        <f t="shared" si="20"/>
        <v>2</v>
      </c>
      <c r="BG13" s="40">
        <f t="shared" si="21"/>
        <v>11</v>
      </c>
      <c r="BH13" s="54" t="s">
        <v>252</v>
      </c>
      <c r="BI13" s="55">
        <f t="shared" si="22"/>
        <v>4</v>
      </c>
      <c r="BJ13" s="55">
        <v>4</v>
      </c>
      <c r="BK13" s="55">
        <v>4</v>
      </c>
      <c r="BL13" s="40">
        <f t="shared" si="23"/>
        <v>12</v>
      </c>
      <c r="BM13" s="55">
        <v>4</v>
      </c>
      <c r="BN13" s="55">
        <v>4</v>
      </c>
      <c r="BO13" s="40">
        <f t="shared" si="24"/>
        <v>8</v>
      </c>
      <c r="BP13" s="55">
        <v>3</v>
      </c>
      <c r="BQ13" s="54" t="s">
        <v>253</v>
      </c>
      <c r="BR13" s="55">
        <f t="shared" si="25"/>
        <v>2</v>
      </c>
      <c r="BS13" s="40">
        <f t="shared" si="26"/>
        <v>5</v>
      </c>
      <c r="BT13" s="52">
        <f t="shared" si="27"/>
        <v>36</v>
      </c>
      <c r="BU13" s="57">
        <v>2</v>
      </c>
      <c r="BV13" s="55">
        <v>3</v>
      </c>
      <c r="BW13" s="40">
        <f t="shared" si="28"/>
        <v>5</v>
      </c>
      <c r="BX13" s="54" t="s">
        <v>253</v>
      </c>
      <c r="BY13" s="55">
        <f t="shared" si="29"/>
        <v>2</v>
      </c>
      <c r="BZ13" s="55">
        <v>3</v>
      </c>
      <c r="CA13" s="55">
        <v>3</v>
      </c>
      <c r="CB13" s="40">
        <f t="shared" si="30"/>
        <v>8</v>
      </c>
      <c r="CC13" s="54" t="s">
        <v>253</v>
      </c>
      <c r="CD13" s="55">
        <f t="shared" si="31"/>
        <v>2</v>
      </c>
      <c r="CE13" s="55">
        <v>2</v>
      </c>
      <c r="CF13" s="54" t="s">
        <v>254</v>
      </c>
      <c r="CG13" s="55">
        <f t="shared" si="32"/>
        <v>3</v>
      </c>
      <c r="CH13" s="40">
        <f t="shared" si="33"/>
        <v>7</v>
      </c>
      <c r="CI13" s="54" t="s">
        <v>251</v>
      </c>
      <c r="CJ13" s="55">
        <f t="shared" si="34"/>
        <v>5</v>
      </c>
      <c r="CK13" s="55">
        <v>3</v>
      </c>
      <c r="CL13" s="40">
        <f t="shared" si="35"/>
        <v>8</v>
      </c>
      <c r="CM13" s="52">
        <f t="shared" si="36"/>
        <v>28</v>
      </c>
      <c r="CN13" s="57">
        <v>4</v>
      </c>
      <c r="CO13" s="54" t="s">
        <v>253</v>
      </c>
      <c r="CP13" s="55">
        <f t="shared" si="37"/>
        <v>2</v>
      </c>
      <c r="CQ13" s="95">
        <f t="shared" si="38"/>
        <v>6</v>
      </c>
      <c r="CR13" s="96">
        <v>4</v>
      </c>
      <c r="CS13" s="97" t="s">
        <v>252</v>
      </c>
      <c r="CT13" s="96">
        <f t="shared" si="39"/>
        <v>4</v>
      </c>
      <c r="CU13" s="95">
        <f t="shared" si="40"/>
        <v>8</v>
      </c>
      <c r="CV13" s="97">
        <v>3</v>
      </c>
      <c r="CW13" s="96">
        <f t="shared" si="41"/>
        <v>3</v>
      </c>
      <c r="CX13" s="96">
        <v>4</v>
      </c>
      <c r="CY13" s="96">
        <v>2</v>
      </c>
      <c r="CZ13" s="95">
        <f t="shared" si="42"/>
        <v>9</v>
      </c>
      <c r="DA13" s="97">
        <v>2</v>
      </c>
      <c r="DB13" s="96">
        <f t="shared" si="43"/>
        <v>4</v>
      </c>
      <c r="DC13" s="97">
        <v>4</v>
      </c>
      <c r="DD13" s="96">
        <f t="shared" si="44"/>
        <v>2</v>
      </c>
      <c r="DE13" s="97">
        <v>4</v>
      </c>
      <c r="DF13" s="96">
        <f t="shared" si="45"/>
        <v>2</v>
      </c>
      <c r="DG13" s="95">
        <f t="shared" si="46"/>
        <v>8</v>
      </c>
      <c r="DH13" s="98">
        <f t="shared" si="47"/>
        <v>31</v>
      </c>
      <c r="DI13" s="99">
        <v>2</v>
      </c>
      <c r="DJ13" s="100">
        <f t="shared" si="48"/>
        <v>4</v>
      </c>
      <c r="DK13" s="96">
        <v>3</v>
      </c>
      <c r="DL13" s="95">
        <f t="shared" si="49"/>
        <v>7</v>
      </c>
      <c r="DM13" s="96">
        <v>2</v>
      </c>
      <c r="DN13" s="97">
        <v>1</v>
      </c>
      <c r="DO13" s="101">
        <f t="shared" si="50"/>
        <v>5</v>
      </c>
      <c r="DP13" s="95">
        <f t="shared" si="51"/>
        <v>7</v>
      </c>
      <c r="DQ13" s="96">
        <v>4</v>
      </c>
      <c r="DR13" s="96">
        <v>5</v>
      </c>
      <c r="DS13" s="97">
        <v>3</v>
      </c>
      <c r="DT13" s="101">
        <f t="shared" si="52"/>
        <v>3</v>
      </c>
      <c r="DU13" s="95">
        <f t="shared" si="53"/>
        <v>12</v>
      </c>
      <c r="DV13" s="97">
        <v>2</v>
      </c>
      <c r="DW13" s="101">
        <f t="shared" si="54"/>
        <v>4</v>
      </c>
      <c r="DX13" s="96">
        <v>3</v>
      </c>
      <c r="DY13" s="97">
        <v>3</v>
      </c>
      <c r="DZ13" s="101">
        <f t="shared" si="55"/>
        <v>3</v>
      </c>
      <c r="EA13" s="95">
        <f t="shared" si="56"/>
        <v>10</v>
      </c>
      <c r="EB13" s="98">
        <f t="shared" si="57"/>
        <v>36</v>
      </c>
      <c r="EC13" s="91">
        <v>7</v>
      </c>
      <c r="ED13" s="92" t="s">
        <v>73</v>
      </c>
      <c r="EE13" s="93">
        <v>1</v>
      </c>
      <c r="EF13" s="93">
        <v>1</v>
      </c>
      <c r="EG13" s="93">
        <v>1</v>
      </c>
      <c r="EH13" s="93">
        <v>1</v>
      </c>
      <c r="EI13" s="93">
        <v>1</v>
      </c>
      <c r="EJ13" s="93">
        <v>1</v>
      </c>
      <c r="EK13" s="93">
        <v>1</v>
      </c>
      <c r="EL13" s="93">
        <v>0</v>
      </c>
      <c r="EM13" s="93">
        <v>0</v>
      </c>
      <c r="EN13" s="93">
        <v>0</v>
      </c>
      <c r="EO13" s="93">
        <v>1</v>
      </c>
      <c r="EP13" s="93">
        <v>0</v>
      </c>
      <c r="EQ13" s="3" t="s">
        <v>381</v>
      </c>
      <c r="ER13" s="90">
        <v>1</v>
      </c>
      <c r="ES13" s="6">
        <v>1</v>
      </c>
      <c r="ET13" s="6">
        <v>0</v>
      </c>
      <c r="EU13" s="6">
        <v>1</v>
      </c>
      <c r="EV13" s="6">
        <v>1</v>
      </c>
      <c r="EW13" s="6">
        <v>1</v>
      </c>
      <c r="EX13" s="6">
        <v>0</v>
      </c>
      <c r="EY13" s="6">
        <v>0</v>
      </c>
      <c r="EZ13" s="6">
        <v>0</v>
      </c>
      <c r="FA13" s="6">
        <v>0</v>
      </c>
      <c r="FB13" s="6">
        <v>1</v>
      </c>
      <c r="FD13" s="3" t="s">
        <v>410</v>
      </c>
      <c r="FF13" s="3">
        <v>2</v>
      </c>
      <c r="FG13" s="3">
        <v>3</v>
      </c>
      <c r="FH13" s="3">
        <v>4</v>
      </c>
      <c r="FI13" s="3">
        <v>1</v>
      </c>
    </row>
    <row r="14" spans="1:165" ht="15.75" customHeight="1">
      <c r="A14" s="7"/>
      <c r="B14" s="8">
        <v>1</v>
      </c>
      <c r="E14" s="8">
        <f>'Form Responses 1'!C12</f>
        <v>35</v>
      </c>
      <c r="F14" s="8"/>
      <c r="G14" s="3" t="s">
        <v>425</v>
      </c>
      <c r="I14" s="3" t="s">
        <v>21</v>
      </c>
      <c r="J14" s="8"/>
      <c r="K14" s="8"/>
      <c r="M14" s="45">
        <f>'Form Responses 1'!I12</f>
        <v>4</v>
      </c>
      <c r="N14" s="30" t="s">
        <v>252</v>
      </c>
      <c r="O14" s="13">
        <f>IF(N14="1R",5,IF(N14="2R",4,IF(N14="3R",3,IF(N14="4R",2,IF(N14="5R",1,"ERROR")))))</f>
        <v>4</v>
      </c>
      <c r="P14" s="13">
        <f>'Form Responses 1'!BE12</f>
        <v>4</v>
      </c>
      <c r="Q14" s="40">
        <f t="shared" si="2"/>
        <v>12</v>
      </c>
      <c r="R14" s="32" t="s">
        <v>255</v>
      </c>
      <c r="S14" s="13">
        <f t="shared" si="3"/>
        <v>1</v>
      </c>
      <c r="T14" s="13">
        <f>'Form Responses 1'!AM12</f>
        <v>2</v>
      </c>
      <c r="U14" s="30" t="s">
        <v>253</v>
      </c>
      <c r="V14" s="13">
        <f t="shared" si="0"/>
        <v>2</v>
      </c>
      <c r="W14" s="40">
        <f t="shared" si="4"/>
        <v>5</v>
      </c>
      <c r="X14" s="12">
        <f>'Form Responses 1'!U12</f>
        <v>3</v>
      </c>
      <c r="Y14" s="30" t="s">
        <v>254</v>
      </c>
      <c r="Z14" s="13">
        <f t="shared" si="5"/>
        <v>3</v>
      </c>
      <c r="AA14" s="40">
        <f t="shared" si="6"/>
        <v>6</v>
      </c>
      <c r="AB14" s="46" t="s">
        <v>253</v>
      </c>
      <c r="AC14" s="47">
        <f t="shared" si="7"/>
        <v>2</v>
      </c>
      <c r="AD14" s="46" t="s">
        <v>254</v>
      </c>
      <c r="AE14" s="48">
        <f t="shared" si="8"/>
        <v>3</v>
      </c>
      <c r="AF14" s="69">
        <f t="shared" si="9"/>
        <v>5</v>
      </c>
      <c r="AG14" s="37">
        <f t="shared" si="1"/>
        <v>28</v>
      </c>
      <c r="AI14" s="47">
        <v>4</v>
      </c>
      <c r="AJ14" s="47">
        <v>2</v>
      </c>
      <c r="AK14" s="46" t="s">
        <v>253</v>
      </c>
      <c r="AL14" s="47">
        <f t="shared" si="10"/>
        <v>2</v>
      </c>
      <c r="AM14" s="40">
        <f t="shared" si="11"/>
        <v>8</v>
      </c>
      <c r="AN14" s="47">
        <v>4</v>
      </c>
      <c r="AO14" s="46" t="s">
        <v>254</v>
      </c>
      <c r="AP14" s="48">
        <f t="shared" si="12"/>
        <v>3</v>
      </c>
      <c r="AQ14" s="40">
        <f t="shared" si="13"/>
        <v>7</v>
      </c>
      <c r="AR14" s="47">
        <v>2</v>
      </c>
      <c r="AS14" s="46">
        <v>4</v>
      </c>
      <c r="AT14" s="47">
        <f t="shared" si="14"/>
        <v>2</v>
      </c>
      <c r="AU14" s="40">
        <f t="shared" si="15"/>
        <v>4</v>
      </c>
      <c r="AV14" s="47">
        <v>2</v>
      </c>
      <c r="AW14" s="47">
        <v>4</v>
      </c>
      <c r="AX14" s="46" t="s">
        <v>253</v>
      </c>
      <c r="AY14" s="47">
        <f t="shared" si="16"/>
        <v>2</v>
      </c>
      <c r="AZ14" s="40">
        <f t="shared" si="17"/>
        <v>8</v>
      </c>
      <c r="BA14" s="52">
        <f t="shared" si="18"/>
        <v>27</v>
      </c>
      <c r="BB14" s="51">
        <v>1</v>
      </c>
      <c r="BC14" s="54" t="s">
        <v>253</v>
      </c>
      <c r="BD14" s="55">
        <f t="shared" si="19"/>
        <v>2</v>
      </c>
      <c r="BE14" s="54" t="s">
        <v>254</v>
      </c>
      <c r="BF14" s="55">
        <f t="shared" si="20"/>
        <v>3</v>
      </c>
      <c r="BG14" s="40">
        <f t="shared" si="21"/>
        <v>6</v>
      </c>
      <c r="BH14" s="54" t="s">
        <v>253</v>
      </c>
      <c r="BI14" s="55">
        <f t="shared" si="22"/>
        <v>2</v>
      </c>
      <c r="BJ14" s="55">
        <v>2</v>
      </c>
      <c r="BK14" s="55">
        <v>3</v>
      </c>
      <c r="BL14" s="40">
        <f t="shared" si="23"/>
        <v>7</v>
      </c>
      <c r="BM14" s="55">
        <v>2</v>
      </c>
      <c r="BN14" s="55">
        <v>1</v>
      </c>
      <c r="BO14" s="40">
        <f t="shared" si="24"/>
        <v>3</v>
      </c>
      <c r="BP14" s="55">
        <v>1</v>
      </c>
      <c r="BQ14" s="54" t="s">
        <v>253</v>
      </c>
      <c r="BR14" s="55">
        <f t="shared" si="25"/>
        <v>2</v>
      </c>
      <c r="BS14" s="40">
        <f t="shared" si="26"/>
        <v>3</v>
      </c>
      <c r="BT14" s="52">
        <f t="shared" si="27"/>
        <v>19</v>
      </c>
      <c r="BU14" s="57">
        <v>1</v>
      </c>
      <c r="BV14" s="55">
        <v>1</v>
      </c>
      <c r="BW14" s="40">
        <f t="shared" si="28"/>
        <v>2</v>
      </c>
      <c r="BX14" s="54" t="s">
        <v>253</v>
      </c>
      <c r="BY14" s="55">
        <f t="shared" si="29"/>
        <v>2</v>
      </c>
      <c r="BZ14" s="55">
        <v>3</v>
      </c>
      <c r="CA14" s="55">
        <v>3</v>
      </c>
      <c r="CB14" s="40">
        <f t="shared" si="30"/>
        <v>8</v>
      </c>
      <c r="CC14" s="54" t="s">
        <v>253</v>
      </c>
      <c r="CD14" s="55">
        <f t="shared" si="31"/>
        <v>2</v>
      </c>
      <c r="CE14" s="55">
        <v>3</v>
      </c>
      <c r="CF14" s="54" t="s">
        <v>253</v>
      </c>
      <c r="CG14" s="55">
        <f t="shared" si="32"/>
        <v>2</v>
      </c>
      <c r="CH14" s="40">
        <f t="shared" si="33"/>
        <v>7</v>
      </c>
      <c r="CI14" s="54" t="s">
        <v>254</v>
      </c>
      <c r="CJ14" s="55">
        <f t="shared" si="34"/>
        <v>3</v>
      </c>
      <c r="CK14" s="55">
        <v>3</v>
      </c>
      <c r="CL14" s="40">
        <f t="shared" si="35"/>
        <v>6</v>
      </c>
      <c r="CM14" s="52">
        <f t="shared" si="36"/>
        <v>23</v>
      </c>
      <c r="CN14" s="57">
        <v>4</v>
      </c>
      <c r="CO14" s="54" t="s">
        <v>252</v>
      </c>
      <c r="CP14" s="55">
        <f t="shared" si="37"/>
        <v>4</v>
      </c>
      <c r="CQ14" s="95">
        <f t="shared" si="38"/>
        <v>8</v>
      </c>
      <c r="CR14" s="96">
        <v>3</v>
      </c>
      <c r="CS14" s="97" t="s">
        <v>254</v>
      </c>
      <c r="CT14" s="96">
        <f t="shared" si="39"/>
        <v>3</v>
      </c>
      <c r="CU14" s="95">
        <f t="shared" si="40"/>
        <v>6</v>
      </c>
      <c r="CV14" s="97">
        <v>3</v>
      </c>
      <c r="CW14" s="96">
        <f t="shared" si="41"/>
        <v>3</v>
      </c>
      <c r="CX14" s="96">
        <v>4</v>
      </c>
      <c r="CY14" s="96">
        <v>4</v>
      </c>
      <c r="CZ14" s="95">
        <f t="shared" si="42"/>
        <v>11</v>
      </c>
      <c r="DA14" s="97">
        <v>2</v>
      </c>
      <c r="DB14" s="96">
        <f t="shared" si="43"/>
        <v>4</v>
      </c>
      <c r="DC14" s="97">
        <v>3</v>
      </c>
      <c r="DD14" s="96">
        <f t="shared" si="44"/>
        <v>3</v>
      </c>
      <c r="DE14" s="97">
        <v>2</v>
      </c>
      <c r="DF14" s="96">
        <f t="shared" si="45"/>
        <v>4</v>
      </c>
      <c r="DG14" s="95">
        <f t="shared" si="46"/>
        <v>11</v>
      </c>
      <c r="DH14" s="98">
        <f t="shared" si="47"/>
        <v>36</v>
      </c>
      <c r="DI14" s="99">
        <v>3</v>
      </c>
      <c r="DJ14" s="100">
        <f t="shared" si="48"/>
        <v>3</v>
      </c>
      <c r="DK14" s="96">
        <v>3</v>
      </c>
      <c r="DL14" s="95">
        <f t="shared" si="49"/>
        <v>6</v>
      </c>
      <c r="DM14" s="96">
        <v>5</v>
      </c>
      <c r="DN14" s="97">
        <v>1</v>
      </c>
      <c r="DO14" s="101">
        <f t="shared" si="50"/>
        <v>5</v>
      </c>
      <c r="DP14" s="95">
        <f t="shared" si="51"/>
        <v>10</v>
      </c>
      <c r="DQ14" s="96">
        <v>4</v>
      </c>
      <c r="DR14" s="96">
        <v>3</v>
      </c>
      <c r="DS14" s="97">
        <v>4</v>
      </c>
      <c r="DT14" s="101">
        <f t="shared" si="52"/>
        <v>2</v>
      </c>
      <c r="DU14" s="95">
        <f t="shared" si="53"/>
        <v>9</v>
      </c>
      <c r="DV14" s="97">
        <v>2</v>
      </c>
      <c r="DW14" s="101">
        <f t="shared" si="54"/>
        <v>4</v>
      </c>
      <c r="DX14" s="96">
        <v>3</v>
      </c>
      <c r="DY14" s="97">
        <v>2</v>
      </c>
      <c r="DZ14" s="101">
        <f t="shared" si="55"/>
        <v>4</v>
      </c>
      <c r="EA14" s="95">
        <f t="shared" si="56"/>
        <v>11</v>
      </c>
      <c r="EB14" s="98">
        <f t="shared" si="57"/>
        <v>36</v>
      </c>
      <c r="EC14" s="91">
        <v>6</v>
      </c>
      <c r="ED14" s="92" t="s">
        <v>79</v>
      </c>
      <c r="EE14" s="93">
        <v>1</v>
      </c>
      <c r="EF14" s="93">
        <v>0</v>
      </c>
      <c r="EG14" s="93">
        <v>1</v>
      </c>
      <c r="EH14" s="93">
        <v>0</v>
      </c>
      <c r="EI14" s="93">
        <v>0</v>
      </c>
      <c r="EJ14" s="93">
        <v>1</v>
      </c>
      <c r="EK14" s="93">
        <v>1</v>
      </c>
      <c r="EL14" s="93">
        <v>0</v>
      </c>
      <c r="EM14" s="93">
        <v>1</v>
      </c>
      <c r="EN14" s="93">
        <v>0</v>
      </c>
      <c r="EO14" s="93">
        <v>0</v>
      </c>
      <c r="EP14" s="93">
        <v>0</v>
      </c>
      <c r="EQ14" s="3" t="s">
        <v>384</v>
      </c>
      <c r="ER14" s="90">
        <v>1</v>
      </c>
      <c r="ES14" s="6">
        <v>1</v>
      </c>
      <c r="ET14" s="6">
        <v>1</v>
      </c>
      <c r="EU14" s="6">
        <v>1</v>
      </c>
      <c r="EV14" s="6">
        <v>1</v>
      </c>
      <c r="EW14" s="6">
        <v>0</v>
      </c>
      <c r="EX14" s="6">
        <v>0</v>
      </c>
      <c r="EY14" s="6">
        <v>1</v>
      </c>
      <c r="EZ14" s="6">
        <v>0</v>
      </c>
      <c r="FA14" s="6">
        <v>0</v>
      </c>
      <c r="FB14" s="6">
        <v>1</v>
      </c>
      <c r="FD14" s="3" t="s">
        <v>410</v>
      </c>
      <c r="FF14" s="3">
        <v>4</v>
      </c>
      <c r="FG14" s="3">
        <v>3</v>
      </c>
      <c r="FH14" s="3">
        <v>2</v>
      </c>
      <c r="FI14" s="3">
        <v>1</v>
      </c>
    </row>
    <row r="15" spans="1:165" ht="15.75" customHeight="1">
      <c r="A15" s="7"/>
      <c r="B15" s="8">
        <v>1</v>
      </c>
      <c r="E15" s="8">
        <f>'Form Responses 1'!C13</f>
        <v>25</v>
      </c>
      <c r="F15" s="8"/>
      <c r="G15" s="3" t="s">
        <v>424</v>
      </c>
      <c r="I15" s="3" t="s">
        <v>47</v>
      </c>
      <c r="J15" s="8"/>
      <c r="K15" s="8"/>
      <c r="M15" s="45">
        <f>'Form Responses 1'!I13</f>
        <v>4</v>
      </c>
      <c r="N15" s="30" t="s">
        <v>252</v>
      </c>
      <c r="O15" s="13">
        <f>IF(N15="1R",5,IF(N15="2R",4,IF(N15="3R",3,IF(N15="4R",2,IF(N15="5R",1,"ERROR")))))</f>
        <v>4</v>
      </c>
      <c r="P15" s="13">
        <f>'Form Responses 1'!BE13</f>
        <v>4</v>
      </c>
      <c r="Q15" s="40">
        <f t="shared" si="2"/>
        <v>12</v>
      </c>
      <c r="R15" s="32" t="s">
        <v>252</v>
      </c>
      <c r="S15" s="13">
        <f t="shared" si="3"/>
        <v>4</v>
      </c>
      <c r="T15" s="13">
        <f>'Form Responses 1'!AM13</f>
        <v>4</v>
      </c>
      <c r="U15" s="30" t="s">
        <v>251</v>
      </c>
      <c r="V15" s="13">
        <f t="shared" si="0"/>
        <v>5</v>
      </c>
      <c r="W15" s="40">
        <f t="shared" si="4"/>
        <v>13</v>
      </c>
      <c r="X15" s="12">
        <f>'Form Responses 1'!U13</f>
        <v>4</v>
      </c>
      <c r="Y15" s="30" t="s">
        <v>252</v>
      </c>
      <c r="Z15" s="13">
        <f t="shared" si="5"/>
        <v>4</v>
      </c>
      <c r="AA15" s="40">
        <f t="shared" si="6"/>
        <v>8</v>
      </c>
      <c r="AB15" s="46" t="s">
        <v>251</v>
      </c>
      <c r="AC15" s="47">
        <f t="shared" si="7"/>
        <v>5</v>
      </c>
      <c r="AD15" s="46" t="s">
        <v>251</v>
      </c>
      <c r="AE15" s="48">
        <f t="shared" si="8"/>
        <v>5</v>
      </c>
      <c r="AF15" s="69">
        <f t="shared" si="9"/>
        <v>10</v>
      </c>
      <c r="AG15" s="37">
        <f t="shared" si="1"/>
        <v>43</v>
      </c>
      <c r="AI15" s="47">
        <v>2</v>
      </c>
      <c r="AJ15" s="47">
        <v>3</v>
      </c>
      <c r="AK15" s="46" t="s">
        <v>253</v>
      </c>
      <c r="AL15" s="47">
        <f t="shared" si="10"/>
        <v>2</v>
      </c>
      <c r="AM15" s="40">
        <f t="shared" si="11"/>
        <v>7</v>
      </c>
      <c r="AN15" s="47">
        <v>4</v>
      </c>
      <c r="AO15" s="46" t="s">
        <v>254</v>
      </c>
      <c r="AP15" s="48">
        <f t="shared" si="12"/>
        <v>3</v>
      </c>
      <c r="AQ15" s="40">
        <f t="shared" si="13"/>
        <v>7</v>
      </c>
      <c r="AR15" s="47">
        <v>2</v>
      </c>
      <c r="AS15" s="46">
        <v>3</v>
      </c>
      <c r="AT15" s="47">
        <f t="shared" si="14"/>
        <v>3</v>
      </c>
      <c r="AU15" s="40">
        <f t="shared" si="15"/>
        <v>5</v>
      </c>
      <c r="AV15" s="47">
        <v>2</v>
      </c>
      <c r="AW15" s="47">
        <v>5</v>
      </c>
      <c r="AX15" s="46" t="s">
        <v>252</v>
      </c>
      <c r="AY15" s="47">
        <f t="shared" si="16"/>
        <v>4</v>
      </c>
      <c r="AZ15" s="40">
        <f t="shared" si="17"/>
        <v>11</v>
      </c>
      <c r="BA15" s="52">
        <f t="shared" si="18"/>
        <v>30</v>
      </c>
      <c r="BB15" s="51">
        <v>1</v>
      </c>
      <c r="BC15" s="54" t="s">
        <v>254</v>
      </c>
      <c r="BD15" s="55">
        <f t="shared" si="19"/>
        <v>3</v>
      </c>
      <c r="BE15" s="54" t="s">
        <v>255</v>
      </c>
      <c r="BF15" s="55">
        <f t="shared" si="20"/>
        <v>1</v>
      </c>
      <c r="BG15" s="40">
        <f t="shared" si="21"/>
        <v>5</v>
      </c>
      <c r="BH15" s="54" t="s">
        <v>255</v>
      </c>
      <c r="BI15" s="55">
        <f t="shared" si="22"/>
        <v>1</v>
      </c>
      <c r="BJ15" s="55">
        <v>1</v>
      </c>
      <c r="BK15" s="55">
        <v>1</v>
      </c>
      <c r="BL15" s="40">
        <f t="shared" si="23"/>
        <v>3</v>
      </c>
      <c r="BM15" s="55">
        <v>3</v>
      </c>
      <c r="BN15" s="55">
        <v>1</v>
      </c>
      <c r="BO15" s="40">
        <f t="shared" si="24"/>
        <v>4</v>
      </c>
      <c r="BP15" s="55">
        <v>3</v>
      </c>
      <c r="BQ15" s="54" t="s">
        <v>254</v>
      </c>
      <c r="BR15" s="55">
        <f t="shared" si="25"/>
        <v>3</v>
      </c>
      <c r="BS15" s="40">
        <f t="shared" si="26"/>
        <v>6</v>
      </c>
      <c r="BT15" s="52">
        <f t="shared" si="27"/>
        <v>18</v>
      </c>
      <c r="BU15" s="57">
        <v>3</v>
      </c>
      <c r="BV15" s="55">
        <v>3</v>
      </c>
      <c r="BW15" s="40">
        <f t="shared" si="28"/>
        <v>6</v>
      </c>
      <c r="BX15" s="54" t="s">
        <v>252</v>
      </c>
      <c r="BY15" s="55">
        <f t="shared" si="29"/>
        <v>4</v>
      </c>
      <c r="BZ15" s="55">
        <v>3</v>
      </c>
      <c r="CA15" s="55">
        <v>3</v>
      </c>
      <c r="CB15" s="40">
        <f t="shared" si="30"/>
        <v>10</v>
      </c>
      <c r="CC15" s="54" t="s">
        <v>252</v>
      </c>
      <c r="CD15" s="55">
        <f t="shared" si="31"/>
        <v>4</v>
      </c>
      <c r="CE15" s="55">
        <v>5</v>
      </c>
      <c r="CF15" s="54" t="s">
        <v>254</v>
      </c>
      <c r="CG15" s="55">
        <f t="shared" si="32"/>
        <v>3</v>
      </c>
      <c r="CH15" s="40">
        <f t="shared" si="33"/>
        <v>12</v>
      </c>
      <c r="CI15" s="54" t="s">
        <v>252</v>
      </c>
      <c r="CJ15" s="55">
        <f t="shared" si="34"/>
        <v>4</v>
      </c>
      <c r="CK15" s="55">
        <v>3</v>
      </c>
      <c r="CL15" s="40">
        <f t="shared" si="35"/>
        <v>7</v>
      </c>
      <c r="CM15" s="52">
        <f t="shared" si="36"/>
        <v>35</v>
      </c>
      <c r="CN15" s="57">
        <v>2</v>
      </c>
      <c r="CO15" s="54" t="s">
        <v>252</v>
      </c>
      <c r="CP15" s="55">
        <f t="shared" si="37"/>
        <v>4</v>
      </c>
      <c r="CQ15" s="95">
        <f t="shared" si="38"/>
        <v>6</v>
      </c>
      <c r="CR15" s="96">
        <v>3</v>
      </c>
      <c r="CS15" s="97" t="s">
        <v>254</v>
      </c>
      <c r="CT15" s="96">
        <f t="shared" si="39"/>
        <v>3</v>
      </c>
      <c r="CU15" s="95">
        <f t="shared" si="40"/>
        <v>6</v>
      </c>
      <c r="CV15" s="97">
        <v>1</v>
      </c>
      <c r="CW15" s="96">
        <f t="shared" si="41"/>
        <v>5</v>
      </c>
      <c r="CX15" s="96">
        <v>5</v>
      </c>
      <c r="CY15" s="96">
        <v>1</v>
      </c>
      <c r="CZ15" s="95">
        <f t="shared" si="42"/>
        <v>11</v>
      </c>
      <c r="DA15" s="97">
        <v>2</v>
      </c>
      <c r="DB15" s="96">
        <f t="shared" si="43"/>
        <v>4</v>
      </c>
      <c r="DC15" s="97">
        <v>2</v>
      </c>
      <c r="DD15" s="96">
        <f t="shared" si="44"/>
        <v>4</v>
      </c>
      <c r="DE15" s="97">
        <v>2</v>
      </c>
      <c r="DF15" s="96">
        <f t="shared" si="45"/>
        <v>4</v>
      </c>
      <c r="DG15" s="95">
        <f t="shared" si="46"/>
        <v>12</v>
      </c>
      <c r="DH15" s="98">
        <f t="shared" si="47"/>
        <v>35</v>
      </c>
      <c r="DI15" s="99">
        <v>2</v>
      </c>
      <c r="DJ15" s="100">
        <f t="shared" si="48"/>
        <v>4</v>
      </c>
      <c r="DK15" s="96">
        <v>5</v>
      </c>
      <c r="DL15" s="95">
        <f t="shared" si="49"/>
        <v>9</v>
      </c>
      <c r="DM15" s="96">
        <v>3</v>
      </c>
      <c r="DN15" s="97">
        <v>2</v>
      </c>
      <c r="DO15" s="101">
        <f t="shared" si="50"/>
        <v>4</v>
      </c>
      <c r="DP15" s="95">
        <f t="shared" si="51"/>
        <v>7</v>
      </c>
      <c r="DQ15" s="96">
        <v>4</v>
      </c>
      <c r="DR15" s="96">
        <v>5</v>
      </c>
      <c r="DS15" s="97">
        <v>3</v>
      </c>
      <c r="DT15" s="101">
        <f t="shared" si="52"/>
        <v>3</v>
      </c>
      <c r="DU15" s="95">
        <f t="shared" si="53"/>
        <v>12</v>
      </c>
      <c r="DV15" s="97">
        <v>1</v>
      </c>
      <c r="DW15" s="101">
        <f t="shared" si="54"/>
        <v>5</v>
      </c>
      <c r="DX15" s="96">
        <v>3</v>
      </c>
      <c r="DY15" s="97">
        <v>1</v>
      </c>
      <c r="DZ15" s="101">
        <f t="shared" si="55"/>
        <v>5</v>
      </c>
      <c r="EA15" s="95">
        <f t="shared" si="56"/>
        <v>13</v>
      </c>
      <c r="EB15" s="98">
        <f t="shared" si="57"/>
        <v>41</v>
      </c>
      <c r="EC15" s="91">
        <v>5</v>
      </c>
      <c r="ED15" s="92" t="s">
        <v>85</v>
      </c>
      <c r="EE15" s="93">
        <v>1</v>
      </c>
      <c r="EF15" s="93">
        <v>0</v>
      </c>
      <c r="EG15" s="93">
        <v>0</v>
      </c>
      <c r="EH15" s="93">
        <v>0</v>
      </c>
      <c r="EI15" s="93">
        <v>0</v>
      </c>
      <c r="EJ15" s="93">
        <v>1</v>
      </c>
      <c r="EK15" s="93">
        <v>0</v>
      </c>
      <c r="EL15" s="93">
        <v>1</v>
      </c>
      <c r="EM15" s="93">
        <v>0</v>
      </c>
      <c r="EN15" s="93">
        <v>0</v>
      </c>
      <c r="EO15" s="93">
        <v>0</v>
      </c>
      <c r="EP15" s="93">
        <v>0</v>
      </c>
      <c r="EQ15" s="3" t="s">
        <v>388</v>
      </c>
      <c r="ER15" s="90">
        <v>0</v>
      </c>
      <c r="ES15" s="6">
        <f>SEARCH("PERFECTIONIST",EQ15)</f>
        <v>1</v>
      </c>
      <c r="ET15" s="6">
        <v>0</v>
      </c>
      <c r="EU15" s="6">
        <v>0</v>
      </c>
      <c r="EV15" s="6">
        <v>1</v>
      </c>
      <c r="EW15" s="6">
        <v>0</v>
      </c>
      <c r="EX15" s="6">
        <v>0</v>
      </c>
      <c r="EY15" s="6">
        <v>1</v>
      </c>
      <c r="EZ15" s="6">
        <v>1</v>
      </c>
      <c r="FA15" s="6">
        <v>1</v>
      </c>
      <c r="FB15" s="6">
        <v>1</v>
      </c>
      <c r="FD15" s="3" t="s">
        <v>410</v>
      </c>
      <c r="FF15" s="3">
        <v>2</v>
      </c>
      <c r="FG15" s="3">
        <v>3</v>
      </c>
      <c r="FH15" s="3">
        <v>4</v>
      </c>
      <c r="FI15" s="3">
        <v>1</v>
      </c>
    </row>
    <row r="16" spans="1:165" ht="15.75" customHeight="1">
      <c r="A16" s="7"/>
      <c r="B16" s="8">
        <v>1</v>
      </c>
      <c r="E16" s="8">
        <f>'Form Responses 1'!C14</f>
        <v>33</v>
      </c>
      <c r="F16" s="8"/>
      <c r="G16" s="3" t="s">
        <v>430</v>
      </c>
      <c r="I16" s="3" t="s">
        <v>21</v>
      </c>
      <c r="J16" s="8"/>
      <c r="K16" s="8"/>
      <c r="M16" s="45">
        <f>'Form Responses 1'!I14</f>
        <v>3</v>
      </c>
      <c r="N16" s="30" t="s">
        <v>254</v>
      </c>
      <c r="O16" s="13">
        <f>IF(N16="1R",5,IF(N16="2R",4,IF(N16="3R",3,IF(N16="4R",2,IF(N16="5R",1,"ERROR")))))</f>
        <v>3</v>
      </c>
      <c r="P16" s="13">
        <f>'Form Responses 1'!BE14</f>
        <v>3</v>
      </c>
      <c r="Q16" s="40">
        <f t="shared" si="2"/>
        <v>9</v>
      </c>
      <c r="R16" s="32" t="s">
        <v>254</v>
      </c>
      <c r="S16" s="13">
        <f t="shared" si="3"/>
        <v>3</v>
      </c>
      <c r="T16" s="13">
        <f>'Form Responses 1'!AM14</f>
        <v>4</v>
      </c>
      <c r="U16" s="30" t="s">
        <v>251</v>
      </c>
      <c r="V16" s="13">
        <f t="shared" si="0"/>
        <v>5</v>
      </c>
      <c r="W16" s="40">
        <f t="shared" si="4"/>
        <v>12</v>
      </c>
      <c r="X16" s="12">
        <f>'Form Responses 1'!U14</f>
        <v>1</v>
      </c>
      <c r="Y16" s="30" t="s">
        <v>254</v>
      </c>
      <c r="Z16" s="13">
        <f t="shared" si="5"/>
        <v>3</v>
      </c>
      <c r="AA16" s="40">
        <f t="shared" si="6"/>
        <v>4</v>
      </c>
      <c r="AB16" s="46" t="s">
        <v>251</v>
      </c>
      <c r="AC16" s="47">
        <f t="shared" si="7"/>
        <v>5</v>
      </c>
      <c r="AD16" s="46" t="s">
        <v>254</v>
      </c>
      <c r="AE16" s="48">
        <f t="shared" si="8"/>
        <v>3</v>
      </c>
      <c r="AF16" s="69">
        <f t="shared" si="9"/>
        <v>8</v>
      </c>
      <c r="AG16" s="37">
        <f t="shared" si="1"/>
        <v>33</v>
      </c>
      <c r="AI16" s="47">
        <v>4</v>
      </c>
      <c r="AJ16" s="47">
        <v>3</v>
      </c>
      <c r="AK16" s="46" t="s">
        <v>254</v>
      </c>
      <c r="AL16" s="47">
        <f t="shared" si="10"/>
        <v>3</v>
      </c>
      <c r="AM16" s="40">
        <f t="shared" si="11"/>
        <v>10</v>
      </c>
      <c r="AN16" s="47">
        <v>3</v>
      </c>
      <c r="AO16" s="46" t="s">
        <v>252</v>
      </c>
      <c r="AP16" s="48">
        <f t="shared" si="12"/>
        <v>4</v>
      </c>
      <c r="AQ16" s="40">
        <f t="shared" si="13"/>
        <v>7</v>
      </c>
      <c r="AR16" s="47">
        <v>3</v>
      </c>
      <c r="AS16" s="46">
        <v>3</v>
      </c>
      <c r="AT16" s="47">
        <f t="shared" si="14"/>
        <v>3</v>
      </c>
      <c r="AU16" s="40">
        <f t="shared" si="15"/>
        <v>6</v>
      </c>
      <c r="AV16" s="47">
        <v>1</v>
      </c>
      <c r="AW16" s="47">
        <v>4</v>
      </c>
      <c r="AX16" s="46" t="s">
        <v>254</v>
      </c>
      <c r="AY16" s="47">
        <f t="shared" si="16"/>
        <v>3</v>
      </c>
      <c r="AZ16" s="40">
        <f t="shared" si="17"/>
        <v>8</v>
      </c>
      <c r="BA16" s="52">
        <f t="shared" si="18"/>
        <v>31</v>
      </c>
      <c r="BB16" s="51">
        <v>5</v>
      </c>
      <c r="BC16" s="54" t="s">
        <v>251</v>
      </c>
      <c r="BD16" s="55">
        <f t="shared" si="19"/>
        <v>5</v>
      </c>
      <c r="BE16" s="54" t="s">
        <v>251</v>
      </c>
      <c r="BF16" s="55">
        <f t="shared" si="20"/>
        <v>5</v>
      </c>
      <c r="BG16" s="40">
        <f t="shared" si="21"/>
        <v>15</v>
      </c>
      <c r="BH16" s="54" t="s">
        <v>251</v>
      </c>
      <c r="BI16" s="55">
        <f t="shared" si="22"/>
        <v>5</v>
      </c>
      <c r="BJ16" s="55">
        <v>4</v>
      </c>
      <c r="BK16" s="55">
        <v>4</v>
      </c>
      <c r="BL16" s="40">
        <f t="shared" si="23"/>
        <v>13</v>
      </c>
      <c r="BM16" s="55">
        <v>5</v>
      </c>
      <c r="BN16" s="55">
        <v>4</v>
      </c>
      <c r="BO16" s="40">
        <f t="shared" si="24"/>
        <v>9</v>
      </c>
      <c r="BP16" s="55">
        <v>4</v>
      </c>
      <c r="BQ16" s="54" t="s">
        <v>252</v>
      </c>
      <c r="BR16" s="55">
        <f t="shared" si="25"/>
        <v>4</v>
      </c>
      <c r="BS16" s="40">
        <f t="shared" si="26"/>
        <v>8</v>
      </c>
      <c r="BT16" s="52">
        <f t="shared" si="27"/>
        <v>45</v>
      </c>
      <c r="BU16" s="57">
        <v>3</v>
      </c>
      <c r="BV16" s="55">
        <v>3</v>
      </c>
      <c r="BW16" s="40">
        <f t="shared" si="28"/>
        <v>6</v>
      </c>
      <c r="BX16" s="54" t="s">
        <v>251</v>
      </c>
      <c r="BY16" s="55">
        <f t="shared" si="29"/>
        <v>5</v>
      </c>
      <c r="BZ16" s="55">
        <v>3</v>
      </c>
      <c r="CA16" s="55">
        <v>3</v>
      </c>
      <c r="CB16" s="40">
        <f t="shared" si="30"/>
        <v>11</v>
      </c>
      <c r="CC16" s="54" t="s">
        <v>251</v>
      </c>
      <c r="CD16" s="55">
        <f t="shared" si="31"/>
        <v>5</v>
      </c>
      <c r="CE16" s="55">
        <v>4</v>
      </c>
      <c r="CF16" s="54" t="s">
        <v>252</v>
      </c>
      <c r="CG16" s="55">
        <f t="shared" si="32"/>
        <v>4</v>
      </c>
      <c r="CH16" s="40">
        <f t="shared" si="33"/>
        <v>13</v>
      </c>
      <c r="CI16" s="54" t="s">
        <v>251</v>
      </c>
      <c r="CJ16" s="55">
        <f t="shared" si="34"/>
        <v>5</v>
      </c>
      <c r="CK16" s="55">
        <v>4</v>
      </c>
      <c r="CL16" s="40">
        <f t="shared" si="35"/>
        <v>9</v>
      </c>
      <c r="CM16" s="52">
        <f t="shared" si="36"/>
        <v>39</v>
      </c>
      <c r="CN16" s="57">
        <v>5</v>
      </c>
      <c r="CO16" s="54" t="s">
        <v>251</v>
      </c>
      <c r="CP16" s="55">
        <f t="shared" si="37"/>
        <v>5</v>
      </c>
      <c r="CQ16" s="95">
        <f t="shared" si="38"/>
        <v>10</v>
      </c>
      <c r="CR16" s="96">
        <v>5</v>
      </c>
      <c r="CS16" s="97" t="s">
        <v>251</v>
      </c>
      <c r="CT16" s="96">
        <f t="shared" si="39"/>
        <v>5</v>
      </c>
      <c r="CU16" s="95">
        <f t="shared" si="40"/>
        <v>10</v>
      </c>
      <c r="CV16" s="97">
        <v>1</v>
      </c>
      <c r="CW16" s="96">
        <f t="shared" si="41"/>
        <v>5</v>
      </c>
      <c r="CX16" s="96">
        <v>4</v>
      </c>
      <c r="CY16" s="96">
        <v>3</v>
      </c>
      <c r="CZ16" s="95">
        <f t="shared" si="42"/>
        <v>12</v>
      </c>
      <c r="DA16" s="97">
        <v>1</v>
      </c>
      <c r="DB16" s="96">
        <f t="shared" si="43"/>
        <v>5</v>
      </c>
      <c r="DC16" s="97">
        <v>1</v>
      </c>
      <c r="DD16" s="96">
        <f t="shared" si="44"/>
        <v>5</v>
      </c>
      <c r="DE16" s="97">
        <v>1</v>
      </c>
      <c r="DF16" s="96">
        <f t="shared" si="45"/>
        <v>5</v>
      </c>
      <c r="DG16" s="95">
        <f t="shared" si="46"/>
        <v>15</v>
      </c>
      <c r="DH16" s="98">
        <f t="shared" si="47"/>
        <v>47</v>
      </c>
      <c r="DI16" s="99">
        <v>5</v>
      </c>
      <c r="DJ16" s="100">
        <f t="shared" si="48"/>
        <v>1</v>
      </c>
      <c r="DK16" s="96">
        <v>1</v>
      </c>
      <c r="DL16" s="95">
        <f t="shared" si="49"/>
        <v>2</v>
      </c>
      <c r="DM16" s="96">
        <v>3</v>
      </c>
      <c r="DN16" s="97">
        <v>2</v>
      </c>
      <c r="DO16" s="101">
        <f t="shared" si="50"/>
        <v>4</v>
      </c>
      <c r="DP16" s="95">
        <f t="shared" si="51"/>
        <v>7</v>
      </c>
      <c r="DQ16" s="96">
        <v>1</v>
      </c>
      <c r="DR16" s="96">
        <v>3</v>
      </c>
      <c r="DS16" s="97">
        <v>3</v>
      </c>
      <c r="DT16" s="101">
        <f t="shared" si="52"/>
        <v>3</v>
      </c>
      <c r="DU16" s="95">
        <f t="shared" si="53"/>
        <v>7</v>
      </c>
      <c r="DV16" s="97">
        <v>3</v>
      </c>
      <c r="DW16" s="101">
        <f t="shared" si="54"/>
        <v>3</v>
      </c>
      <c r="DX16" s="96">
        <v>3</v>
      </c>
      <c r="DY16" s="97">
        <v>5</v>
      </c>
      <c r="DZ16" s="101">
        <f t="shared" si="55"/>
        <v>1</v>
      </c>
      <c r="EA16" s="95">
        <f t="shared" si="56"/>
        <v>7</v>
      </c>
      <c r="EB16" s="98">
        <f t="shared" si="57"/>
        <v>23</v>
      </c>
      <c r="EC16" s="91">
        <v>7</v>
      </c>
      <c r="ED16" s="92" t="s">
        <v>90</v>
      </c>
      <c r="EE16" s="93">
        <v>1</v>
      </c>
      <c r="EF16" s="93">
        <v>0</v>
      </c>
      <c r="EG16" s="93">
        <v>1</v>
      </c>
      <c r="EH16" s="93">
        <v>1</v>
      </c>
      <c r="EI16" s="93">
        <v>1</v>
      </c>
      <c r="EJ16" s="93">
        <v>1</v>
      </c>
      <c r="EK16" s="93">
        <v>0</v>
      </c>
      <c r="EL16" s="93">
        <v>0</v>
      </c>
      <c r="EM16" s="93">
        <v>0</v>
      </c>
      <c r="EN16" s="93">
        <v>1</v>
      </c>
      <c r="EO16" s="93">
        <v>0</v>
      </c>
      <c r="EP16" s="93">
        <v>1</v>
      </c>
      <c r="EQ16" s="3" t="s">
        <v>389</v>
      </c>
      <c r="ER16" s="90">
        <v>1</v>
      </c>
      <c r="ES16" s="6">
        <v>1</v>
      </c>
      <c r="ET16" s="6">
        <v>0</v>
      </c>
      <c r="EU16" s="6">
        <v>1</v>
      </c>
      <c r="EV16" s="6">
        <v>0</v>
      </c>
      <c r="EW16" s="6">
        <v>0</v>
      </c>
      <c r="EX16" s="6">
        <v>0</v>
      </c>
      <c r="EY16" s="6">
        <v>0</v>
      </c>
      <c r="EZ16" s="6">
        <v>1</v>
      </c>
      <c r="FA16" s="6">
        <v>0</v>
      </c>
      <c r="FB16" s="6">
        <v>0</v>
      </c>
      <c r="FD16" s="3" t="s">
        <v>412</v>
      </c>
      <c r="FF16" s="3">
        <v>4</v>
      </c>
      <c r="FG16" s="3">
        <v>3</v>
      </c>
      <c r="FH16" s="3">
        <v>2</v>
      </c>
      <c r="FI16" s="3">
        <v>1</v>
      </c>
    </row>
    <row r="17" spans="1:165" ht="15.75" customHeight="1">
      <c r="A17" s="7"/>
      <c r="B17" s="8">
        <v>2</v>
      </c>
      <c r="E17" s="8">
        <f>'Form Responses 1'!C15</f>
        <v>27</v>
      </c>
      <c r="F17" s="8"/>
      <c r="G17" s="3" t="s">
        <v>419</v>
      </c>
      <c r="I17" s="3" t="s">
        <v>21</v>
      </c>
      <c r="J17" s="8"/>
      <c r="K17" s="8"/>
      <c r="M17" s="45">
        <f>'Form Responses 1'!I15</f>
        <v>5</v>
      </c>
      <c r="N17" s="30" t="s">
        <v>252</v>
      </c>
      <c r="O17" s="13">
        <f>IF(N17="1R",5,IF(N17="2R",4,IF(N17="3R",3,IF(N17="4R",2,IF(N17="5R",1,"ERROR")))))</f>
        <v>4</v>
      </c>
      <c r="P17" s="13">
        <f>'Form Responses 1'!BE15</f>
        <v>4</v>
      </c>
      <c r="Q17" s="40">
        <f t="shared" si="2"/>
        <v>13</v>
      </c>
      <c r="R17" s="32" t="s">
        <v>255</v>
      </c>
      <c r="S17" s="13">
        <f t="shared" si="3"/>
        <v>1</v>
      </c>
      <c r="T17" s="13">
        <f>'Form Responses 1'!AM15</f>
        <v>4</v>
      </c>
      <c r="U17" s="30" t="s">
        <v>251</v>
      </c>
      <c r="V17" s="13">
        <f t="shared" si="0"/>
        <v>5</v>
      </c>
      <c r="W17" s="40">
        <f t="shared" si="4"/>
        <v>10</v>
      </c>
      <c r="X17" s="12">
        <f>'Form Responses 1'!U15</f>
        <v>2</v>
      </c>
      <c r="Y17" s="30" t="s">
        <v>251</v>
      </c>
      <c r="Z17" s="13">
        <f t="shared" si="5"/>
        <v>5</v>
      </c>
      <c r="AA17" s="40">
        <f t="shared" si="6"/>
        <v>7</v>
      </c>
      <c r="AB17" s="46" t="s">
        <v>252</v>
      </c>
      <c r="AC17" s="47">
        <f t="shared" si="7"/>
        <v>4</v>
      </c>
      <c r="AD17" s="46" t="s">
        <v>251</v>
      </c>
      <c r="AE17" s="48">
        <f t="shared" si="8"/>
        <v>5</v>
      </c>
      <c r="AF17" s="69">
        <f t="shared" si="9"/>
        <v>9</v>
      </c>
      <c r="AG17" s="37">
        <f t="shared" si="1"/>
        <v>39</v>
      </c>
      <c r="AI17" s="47">
        <v>4</v>
      </c>
      <c r="AJ17" s="47">
        <v>4</v>
      </c>
      <c r="AK17" s="46" t="s">
        <v>252</v>
      </c>
      <c r="AL17" s="47">
        <f t="shared" si="10"/>
        <v>4</v>
      </c>
      <c r="AM17" s="40">
        <f t="shared" si="11"/>
        <v>12</v>
      </c>
      <c r="AN17" s="47">
        <v>4</v>
      </c>
      <c r="AO17" s="46" t="s">
        <v>252</v>
      </c>
      <c r="AP17" s="48">
        <f t="shared" si="12"/>
        <v>4</v>
      </c>
      <c r="AQ17" s="40">
        <f t="shared" si="13"/>
        <v>8</v>
      </c>
      <c r="AR17" s="47">
        <v>2</v>
      </c>
      <c r="AS17" s="46">
        <v>4</v>
      </c>
      <c r="AT17" s="47">
        <f t="shared" si="14"/>
        <v>2</v>
      </c>
      <c r="AU17" s="40">
        <f t="shared" si="15"/>
        <v>4</v>
      </c>
      <c r="AV17" s="47">
        <v>4</v>
      </c>
      <c r="AW17" s="47">
        <v>2</v>
      </c>
      <c r="AX17" s="46" t="s">
        <v>251</v>
      </c>
      <c r="AY17" s="47">
        <f t="shared" si="16"/>
        <v>5</v>
      </c>
      <c r="AZ17" s="40">
        <f t="shared" si="17"/>
        <v>11</v>
      </c>
      <c r="BA17" s="52">
        <f t="shared" si="18"/>
        <v>35</v>
      </c>
      <c r="BB17" s="51">
        <v>5</v>
      </c>
      <c r="BC17" s="54" t="s">
        <v>254</v>
      </c>
      <c r="BD17" s="55">
        <f t="shared" si="19"/>
        <v>3</v>
      </c>
      <c r="BE17" s="54" t="s">
        <v>251</v>
      </c>
      <c r="BF17" s="55">
        <f t="shared" si="20"/>
        <v>5</v>
      </c>
      <c r="BG17" s="40">
        <f t="shared" si="21"/>
        <v>13</v>
      </c>
      <c r="BH17" s="54" t="s">
        <v>252</v>
      </c>
      <c r="BI17" s="55">
        <f t="shared" si="22"/>
        <v>4</v>
      </c>
      <c r="BJ17" s="55">
        <v>2</v>
      </c>
      <c r="BK17" s="55">
        <v>4</v>
      </c>
      <c r="BL17" s="40">
        <f t="shared" si="23"/>
        <v>10</v>
      </c>
      <c r="BM17" s="55">
        <v>2</v>
      </c>
      <c r="BN17" s="55">
        <v>4</v>
      </c>
      <c r="BO17" s="40">
        <f t="shared" si="24"/>
        <v>6</v>
      </c>
      <c r="BP17" s="55">
        <v>4</v>
      </c>
      <c r="BQ17" s="54" t="s">
        <v>251</v>
      </c>
      <c r="BR17" s="55">
        <f t="shared" si="25"/>
        <v>5</v>
      </c>
      <c r="BS17" s="40">
        <f t="shared" si="26"/>
        <v>9</v>
      </c>
      <c r="BT17" s="52">
        <f t="shared" si="27"/>
        <v>38</v>
      </c>
      <c r="BU17" s="57">
        <v>2</v>
      </c>
      <c r="BV17" s="55">
        <v>2</v>
      </c>
      <c r="BW17" s="40">
        <f t="shared" si="28"/>
        <v>4</v>
      </c>
      <c r="BX17" s="54" t="s">
        <v>254</v>
      </c>
      <c r="BY17" s="55">
        <f t="shared" si="29"/>
        <v>3</v>
      </c>
      <c r="BZ17" s="55">
        <v>3</v>
      </c>
      <c r="CA17" s="55">
        <v>2</v>
      </c>
      <c r="CB17" s="40">
        <f t="shared" si="30"/>
        <v>8</v>
      </c>
      <c r="CC17" s="54" t="s">
        <v>254</v>
      </c>
      <c r="CD17" s="55">
        <f t="shared" si="31"/>
        <v>3</v>
      </c>
      <c r="CE17" s="55">
        <v>2</v>
      </c>
      <c r="CF17" s="54" t="s">
        <v>253</v>
      </c>
      <c r="CG17" s="55">
        <f t="shared" si="32"/>
        <v>2</v>
      </c>
      <c r="CH17" s="40">
        <f t="shared" si="33"/>
        <v>7</v>
      </c>
      <c r="CI17" s="54" t="s">
        <v>252</v>
      </c>
      <c r="CJ17" s="55">
        <f t="shared" si="34"/>
        <v>4</v>
      </c>
      <c r="CK17" s="55">
        <v>3</v>
      </c>
      <c r="CL17" s="40">
        <f t="shared" si="35"/>
        <v>7</v>
      </c>
      <c r="CM17" s="52">
        <f t="shared" si="36"/>
        <v>26</v>
      </c>
      <c r="CN17" s="57">
        <v>4</v>
      </c>
      <c r="CO17" s="54" t="s">
        <v>252</v>
      </c>
      <c r="CP17" s="55">
        <f t="shared" si="37"/>
        <v>4</v>
      </c>
      <c r="CQ17" s="95">
        <f t="shared" si="38"/>
        <v>8</v>
      </c>
      <c r="CR17" s="96">
        <v>5</v>
      </c>
      <c r="CS17" s="97" t="s">
        <v>251</v>
      </c>
      <c r="CT17" s="96">
        <f t="shared" si="39"/>
        <v>5</v>
      </c>
      <c r="CU17" s="95">
        <f t="shared" si="40"/>
        <v>10</v>
      </c>
      <c r="CV17" s="97">
        <v>2</v>
      </c>
      <c r="CW17" s="96">
        <f t="shared" si="41"/>
        <v>4</v>
      </c>
      <c r="CX17" s="96">
        <v>4</v>
      </c>
      <c r="CY17" s="96">
        <v>4</v>
      </c>
      <c r="CZ17" s="95">
        <f t="shared" si="42"/>
        <v>12</v>
      </c>
      <c r="DA17" s="97">
        <v>2</v>
      </c>
      <c r="DB17" s="96">
        <f t="shared" si="43"/>
        <v>4</v>
      </c>
      <c r="DC17" s="97">
        <v>1</v>
      </c>
      <c r="DD17" s="96">
        <f t="shared" si="44"/>
        <v>5</v>
      </c>
      <c r="DE17" s="97">
        <v>1</v>
      </c>
      <c r="DF17" s="96">
        <f t="shared" si="45"/>
        <v>5</v>
      </c>
      <c r="DG17" s="95">
        <f t="shared" si="46"/>
        <v>14</v>
      </c>
      <c r="DH17" s="98">
        <f t="shared" si="47"/>
        <v>44</v>
      </c>
      <c r="DI17" s="99">
        <v>1</v>
      </c>
      <c r="DJ17" s="100">
        <f t="shared" si="48"/>
        <v>5</v>
      </c>
      <c r="DK17" s="96">
        <v>5</v>
      </c>
      <c r="DL17" s="95">
        <f t="shared" si="49"/>
        <v>10</v>
      </c>
      <c r="DM17" s="96">
        <v>2</v>
      </c>
      <c r="DN17" s="97">
        <v>3</v>
      </c>
      <c r="DO17" s="101">
        <f t="shared" si="50"/>
        <v>3</v>
      </c>
      <c r="DP17" s="95">
        <f t="shared" si="51"/>
        <v>5</v>
      </c>
      <c r="DQ17" s="96">
        <v>4</v>
      </c>
      <c r="DR17" s="96">
        <v>1</v>
      </c>
      <c r="DS17" s="97">
        <v>2</v>
      </c>
      <c r="DT17" s="101">
        <f t="shared" si="52"/>
        <v>4</v>
      </c>
      <c r="DU17" s="95">
        <f t="shared" si="53"/>
        <v>9</v>
      </c>
      <c r="DV17" s="97">
        <v>2</v>
      </c>
      <c r="DW17" s="101">
        <f t="shared" si="54"/>
        <v>4</v>
      </c>
      <c r="DX17" s="96">
        <v>4</v>
      </c>
      <c r="DY17" s="97">
        <v>1</v>
      </c>
      <c r="DZ17" s="101">
        <f t="shared" si="55"/>
        <v>5</v>
      </c>
      <c r="EA17" s="95">
        <f t="shared" si="56"/>
        <v>13</v>
      </c>
      <c r="EB17" s="98">
        <f t="shared" si="57"/>
        <v>37</v>
      </c>
      <c r="EC17" s="91">
        <v>1</v>
      </c>
      <c r="ED17" s="92" t="s">
        <v>96</v>
      </c>
      <c r="EE17" s="93">
        <v>0</v>
      </c>
      <c r="EF17" s="93">
        <v>0</v>
      </c>
      <c r="EG17" s="93">
        <v>0</v>
      </c>
      <c r="EH17" s="93">
        <v>0</v>
      </c>
      <c r="EI17" s="93">
        <v>0</v>
      </c>
      <c r="EJ17" s="93">
        <v>0</v>
      </c>
      <c r="EK17" s="93">
        <v>0</v>
      </c>
      <c r="EL17" s="93">
        <v>0</v>
      </c>
      <c r="EM17" s="93">
        <v>0</v>
      </c>
      <c r="EN17" s="93">
        <v>0</v>
      </c>
      <c r="EO17" s="93">
        <v>1</v>
      </c>
      <c r="EP17" s="93">
        <v>1</v>
      </c>
      <c r="EQ17" s="3" t="s">
        <v>363</v>
      </c>
      <c r="ER17" s="90">
        <v>1</v>
      </c>
      <c r="ES17" s="6">
        <v>0</v>
      </c>
      <c r="ET17" s="6">
        <v>1</v>
      </c>
      <c r="EU17" s="6">
        <v>1</v>
      </c>
      <c r="EV17" s="6">
        <v>0</v>
      </c>
      <c r="EW17" s="6">
        <v>0</v>
      </c>
      <c r="EX17" s="6">
        <v>0</v>
      </c>
      <c r="EY17" s="6">
        <v>0</v>
      </c>
      <c r="EZ17" s="6">
        <v>0</v>
      </c>
      <c r="FA17" s="6">
        <v>0</v>
      </c>
      <c r="FB17" s="6">
        <v>0</v>
      </c>
      <c r="FD17" s="3" t="s">
        <v>411</v>
      </c>
      <c r="FF17" s="3">
        <v>2</v>
      </c>
      <c r="FG17" s="3">
        <v>4</v>
      </c>
      <c r="FH17" s="3">
        <v>3</v>
      </c>
      <c r="FI17" s="3">
        <v>1</v>
      </c>
    </row>
    <row r="18" spans="1:165" ht="15.75" customHeight="1">
      <c r="A18" s="7"/>
      <c r="B18" s="8">
        <v>1</v>
      </c>
      <c r="E18" s="8">
        <f>'Form Responses 1'!C16</f>
        <v>25</v>
      </c>
      <c r="F18" s="8"/>
      <c r="G18" s="3" t="s">
        <v>427</v>
      </c>
      <c r="I18" s="3" t="s">
        <v>47</v>
      </c>
      <c r="J18" s="8"/>
      <c r="K18" s="8"/>
      <c r="M18" s="45">
        <f>'Form Responses 1'!I16</f>
        <v>2</v>
      </c>
      <c r="N18" s="30" t="s">
        <v>252</v>
      </c>
      <c r="O18" s="13">
        <f>IF(N18="1R",5,IF(N18="2R",4,IF(N18="3R",3,IF(N18="4R",2,IF(N18="5R",1,"ERROR")))))</f>
        <v>4</v>
      </c>
      <c r="P18" s="13">
        <f>'Form Responses 1'!BE16</f>
        <v>2</v>
      </c>
      <c r="Q18" s="40">
        <f t="shared" si="2"/>
        <v>8</v>
      </c>
      <c r="R18" s="32" t="s">
        <v>251</v>
      </c>
      <c r="S18" s="13">
        <f t="shared" si="3"/>
        <v>5</v>
      </c>
      <c r="T18" s="13">
        <f>'Form Responses 1'!AM16</f>
        <v>1</v>
      </c>
      <c r="U18" s="30" t="s">
        <v>254</v>
      </c>
      <c r="V18" s="13">
        <f t="shared" si="0"/>
        <v>3</v>
      </c>
      <c r="W18" s="40">
        <f t="shared" si="4"/>
        <v>9</v>
      </c>
      <c r="X18" s="12">
        <f>'Form Responses 1'!U16</f>
        <v>1</v>
      </c>
      <c r="Y18" s="30" t="s">
        <v>253</v>
      </c>
      <c r="Z18" s="13">
        <f t="shared" si="5"/>
        <v>2</v>
      </c>
      <c r="AA18" s="40">
        <f t="shared" si="6"/>
        <v>3</v>
      </c>
      <c r="AB18" s="46" t="s">
        <v>253</v>
      </c>
      <c r="AC18" s="47">
        <f t="shared" si="7"/>
        <v>2</v>
      </c>
      <c r="AD18" s="46" t="s">
        <v>254</v>
      </c>
      <c r="AE18" s="48">
        <f t="shared" si="8"/>
        <v>3</v>
      </c>
      <c r="AF18" s="69">
        <f t="shared" si="9"/>
        <v>5</v>
      </c>
      <c r="AG18" s="37">
        <f t="shared" si="1"/>
        <v>25</v>
      </c>
      <c r="AI18" s="47">
        <v>3</v>
      </c>
      <c r="AJ18" s="47">
        <v>2</v>
      </c>
      <c r="AK18" s="46" t="s">
        <v>254</v>
      </c>
      <c r="AL18" s="47">
        <f t="shared" si="10"/>
        <v>3</v>
      </c>
      <c r="AM18" s="40">
        <f t="shared" si="11"/>
        <v>8</v>
      </c>
      <c r="AN18" s="47">
        <v>2</v>
      </c>
      <c r="AO18" s="46" t="s">
        <v>253</v>
      </c>
      <c r="AP18" s="48">
        <f t="shared" si="12"/>
        <v>2</v>
      </c>
      <c r="AQ18" s="40">
        <f t="shared" si="13"/>
        <v>4</v>
      </c>
      <c r="AR18" s="47">
        <v>1</v>
      </c>
      <c r="AS18" s="46">
        <v>3</v>
      </c>
      <c r="AT18" s="47">
        <f t="shared" si="14"/>
        <v>3</v>
      </c>
      <c r="AU18" s="40">
        <f t="shared" si="15"/>
        <v>4</v>
      </c>
      <c r="AV18" s="47">
        <v>1</v>
      </c>
      <c r="AW18" s="47">
        <v>1</v>
      </c>
      <c r="AX18" s="46" t="s">
        <v>255</v>
      </c>
      <c r="AY18" s="47">
        <f t="shared" si="16"/>
        <v>1</v>
      </c>
      <c r="AZ18" s="40">
        <f t="shared" si="17"/>
        <v>3</v>
      </c>
      <c r="BA18" s="52">
        <f t="shared" si="18"/>
        <v>19</v>
      </c>
      <c r="BB18" s="51">
        <v>3</v>
      </c>
      <c r="BC18" s="54" t="s">
        <v>253</v>
      </c>
      <c r="BD18" s="55">
        <f t="shared" si="19"/>
        <v>2</v>
      </c>
      <c r="BE18" s="54" t="s">
        <v>254</v>
      </c>
      <c r="BF18" s="55">
        <f t="shared" si="20"/>
        <v>3</v>
      </c>
      <c r="BG18" s="40">
        <f t="shared" si="21"/>
        <v>8</v>
      </c>
      <c r="BH18" s="54" t="s">
        <v>252</v>
      </c>
      <c r="BI18" s="55">
        <f t="shared" si="22"/>
        <v>4</v>
      </c>
      <c r="BJ18" s="55">
        <v>1</v>
      </c>
      <c r="BK18" s="55">
        <v>2</v>
      </c>
      <c r="BL18" s="40">
        <f t="shared" si="23"/>
        <v>7</v>
      </c>
      <c r="BM18" s="55">
        <v>3</v>
      </c>
      <c r="BN18" s="55">
        <v>2</v>
      </c>
      <c r="BO18" s="40">
        <f t="shared" si="24"/>
        <v>5</v>
      </c>
      <c r="BP18" s="55">
        <v>1</v>
      </c>
      <c r="BQ18" s="54" t="s">
        <v>251</v>
      </c>
      <c r="BR18" s="55">
        <f t="shared" si="25"/>
        <v>5</v>
      </c>
      <c r="BS18" s="40">
        <f t="shared" si="26"/>
        <v>6</v>
      </c>
      <c r="BT18" s="52">
        <f t="shared" si="27"/>
        <v>26</v>
      </c>
      <c r="BU18" s="57">
        <v>4</v>
      </c>
      <c r="BV18" s="55">
        <v>3</v>
      </c>
      <c r="BW18" s="40">
        <f t="shared" si="28"/>
        <v>7</v>
      </c>
      <c r="BX18" s="54" t="s">
        <v>252</v>
      </c>
      <c r="BY18" s="55">
        <f t="shared" si="29"/>
        <v>4</v>
      </c>
      <c r="BZ18" s="55">
        <v>3</v>
      </c>
      <c r="CA18" s="55">
        <v>1</v>
      </c>
      <c r="CB18" s="40">
        <f t="shared" si="30"/>
        <v>8</v>
      </c>
      <c r="CC18" s="54" t="s">
        <v>252</v>
      </c>
      <c r="CD18" s="55">
        <f t="shared" si="31"/>
        <v>4</v>
      </c>
      <c r="CE18" s="55">
        <v>4</v>
      </c>
      <c r="CF18" s="54" t="s">
        <v>254</v>
      </c>
      <c r="CG18" s="55">
        <f t="shared" si="32"/>
        <v>3</v>
      </c>
      <c r="CH18" s="40">
        <f t="shared" si="33"/>
        <v>11</v>
      </c>
      <c r="CI18" s="54" t="s">
        <v>252</v>
      </c>
      <c r="CJ18" s="55">
        <f t="shared" si="34"/>
        <v>4</v>
      </c>
      <c r="CK18" s="55">
        <v>5</v>
      </c>
      <c r="CL18" s="40">
        <f t="shared" si="35"/>
        <v>9</v>
      </c>
      <c r="CM18" s="52">
        <f t="shared" si="36"/>
        <v>35</v>
      </c>
      <c r="CN18" s="57">
        <v>2</v>
      </c>
      <c r="CO18" s="54" t="s">
        <v>253</v>
      </c>
      <c r="CP18" s="55">
        <f t="shared" si="37"/>
        <v>2</v>
      </c>
      <c r="CQ18" s="95">
        <f t="shared" si="38"/>
        <v>4</v>
      </c>
      <c r="CR18" s="96">
        <v>3</v>
      </c>
      <c r="CS18" s="97" t="s">
        <v>254</v>
      </c>
      <c r="CT18" s="96">
        <f t="shared" si="39"/>
        <v>3</v>
      </c>
      <c r="CU18" s="95">
        <f t="shared" si="40"/>
        <v>6</v>
      </c>
      <c r="CV18" s="97">
        <v>1</v>
      </c>
      <c r="CW18" s="96">
        <f t="shared" si="41"/>
        <v>5</v>
      </c>
      <c r="CX18" s="96">
        <v>2</v>
      </c>
      <c r="CY18" s="96">
        <v>2</v>
      </c>
      <c r="CZ18" s="95">
        <f t="shared" si="42"/>
        <v>9</v>
      </c>
      <c r="DA18" s="97">
        <v>3</v>
      </c>
      <c r="DB18" s="96">
        <f t="shared" si="43"/>
        <v>3</v>
      </c>
      <c r="DC18" s="97">
        <v>2</v>
      </c>
      <c r="DD18" s="96">
        <f t="shared" si="44"/>
        <v>4</v>
      </c>
      <c r="DE18" s="97">
        <v>1</v>
      </c>
      <c r="DF18" s="96">
        <f t="shared" si="45"/>
        <v>5</v>
      </c>
      <c r="DG18" s="95">
        <f t="shared" si="46"/>
        <v>12</v>
      </c>
      <c r="DH18" s="98">
        <f t="shared" si="47"/>
        <v>31</v>
      </c>
      <c r="DI18" s="99">
        <v>2</v>
      </c>
      <c r="DJ18" s="100">
        <f t="shared" si="48"/>
        <v>4</v>
      </c>
      <c r="DK18" s="96">
        <v>4</v>
      </c>
      <c r="DL18" s="95">
        <f t="shared" si="49"/>
        <v>8</v>
      </c>
      <c r="DM18" s="96">
        <v>3</v>
      </c>
      <c r="DN18" s="97">
        <v>2</v>
      </c>
      <c r="DO18" s="101">
        <f t="shared" si="50"/>
        <v>4</v>
      </c>
      <c r="DP18" s="95">
        <f t="shared" si="51"/>
        <v>7</v>
      </c>
      <c r="DQ18" s="96">
        <v>2</v>
      </c>
      <c r="DR18" s="96">
        <v>2</v>
      </c>
      <c r="DS18" s="97">
        <v>4</v>
      </c>
      <c r="DT18" s="101">
        <f t="shared" si="52"/>
        <v>2</v>
      </c>
      <c r="DU18" s="95">
        <f t="shared" si="53"/>
        <v>6</v>
      </c>
      <c r="DV18" s="97">
        <v>1</v>
      </c>
      <c r="DW18" s="101">
        <f t="shared" si="54"/>
        <v>5</v>
      </c>
      <c r="DX18" s="96">
        <v>4</v>
      </c>
      <c r="DY18" s="97">
        <v>2</v>
      </c>
      <c r="DZ18" s="101">
        <f t="shared" si="55"/>
        <v>4</v>
      </c>
      <c r="EA18" s="95">
        <f t="shared" si="56"/>
        <v>13</v>
      </c>
      <c r="EB18" s="98">
        <f t="shared" si="57"/>
        <v>34</v>
      </c>
      <c r="EC18" s="91">
        <v>7</v>
      </c>
      <c r="ED18" s="92" t="s">
        <v>101</v>
      </c>
      <c r="EE18" s="93">
        <v>1</v>
      </c>
      <c r="EF18" s="93">
        <v>0</v>
      </c>
      <c r="EG18" s="93">
        <v>0</v>
      </c>
      <c r="EH18" s="93">
        <v>1</v>
      </c>
      <c r="EI18" s="93">
        <v>1</v>
      </c>
      <c r="EJ18" s="93">
        <v>1</v>
      </c>
      <c r="EK18" s="93">
        <v>1</v>
      </c>
      <c r="EL18" s="93">
        <v>1</v>
      </c>
      <c r="EM18" s="93">
        <v>1</v>
      </c>
      <c r="EN18" s="93">
        <v>1</v>
      </c>
      <c r="EO18" s="93">
        <v>0</v>
      </c>
      <c r="EP18" s="93">
        <v>1</v>
      </c>
      <c r="EQ18" s="3" t="s">
        <v>385</v>
      </c>
      <c r="ER18" s="90">
        <v>0</v>
      </c>
      <c r="ES18" s="6">
        <v>0</v>
      </c>
      <c r="ET18" s="6">
        <f>SEARCH("CORRECTIONIST",EQ18)</f>
        <v>1</v>
      </c>
      <c r="EU18" s="6">
        <v>0</v>
      </c>
      <c r="EV18" s="6">
        <v>0</v>
      </c>
      <c r="EW18" s="6">
        <v>1</v>
      </c>
      <c r="EX18" s="6">
        <v>1</v>
      </c>
      <c r="EY18" s="6">
        <v>1</v>
      </c>
      <c r="EZ18" s="6">
        <v>0</v>
      </c>
      <c r="FA18" s="6">
        <v>0</v>
      </c>
      <c r="FB18" s="6">
        <v>0</v>
      </c>
      <c r="FD18" s="3" t="s">
        <v>412</v>
      </c>
      <c r="FF18" s="3">
        <v>2</v>
      </c>
      <c r="FG18" s="3">
        <v>1</v>
      </c>
      <c r="FH18" s="3">
        <v>3</v>
      </c>
      <c r="FI18" s="3">
        <v>4</v>
      </c>
    </row>
    <row r="19" spans="1:165" ht="18">
      <c r="A19" s="7"/>
      <c r="B19" s="8">
        <v>1</v>
      </c>
      <c r="E19" s="8">
        <f>'Form Responses 1'!C17</f>
        <v>28</v>
      </c>
      <c r="F19" s="8"/>
      <c r="G19" s="3" t="s">
        <v>424</v>
      </c>
      <c r="I19" s="3" t="s">
        <v>47</v>
      </c>
      <c r="J19" s="8"/>
      <c r="K19" s="8"/>
      <c r="M19" s="45">
        <f>'Form Responses 1'!I17</f>
        <v>2</v>
      </c>
      <c r="N19" s="30" t="s">
        <v>252</v>
      </c>
      <c r="O19" s="13">
        <f>IF(N19="1R",5,IF(N19="2R",4,IF(N19="3R",3,IF(N19="4R",2,IF(N19="5R",1,"ERROR")))))</f>
        <v>4</v>
      </c>
      <c r="P19" s="13">
        <f>'Form Responses 1'!BE17</f>
        <v>3</v>
      </c>
      <c r="Q19" s="40">
        <f t="shared" si="2"/>
        <v>9</v>
      </c>
      <c r="R19" s="32" t="s">
        <v>254</v>
      </c>
      <c r="S19" s="13">
        <f t="shared" si="3"/>
        <v>3</v>
      </c>
      <c r="T19" s="13">
        <f>'Form Responses 1'!AM17</f>
        <v>1</v>
      </c>
      <c r="U19" s="30" t="s">
        <v>251</v>
      </c>
      <c r="V19" s="13">
        <f t="shared" si="0"/>
        <v>5</v>
      </c>
      <c r="W19" s="40">
        <f t="shared" si="4"/>
        <v>9</v>
      </c>
      <c r="X19" s="12">
        <f>'Form Responses 1'!U17</f>
        <v>3</v>
      </c>
      <c r="Y19" s="30" t="s">
        <v>251</v>
      </c>
      <c r="Z19" s="13">
        <f t="shared" si="5"/>
        <v>5</v>
      </c>
      <c r="AA19" s="40">
        <f t="shared" si="6"/>
        <v>8</v>
      </c>
      <c r="AB19" s="46" t="s">
        <v>252</v>
      </c>
      <c r="AC19" s="47">
        <f t="shared" si="7"/>
        <v>4</v>
      </c>
      <c r="AD19" s="46" t="s">
        <v>254</v>
      </c>
      <c r="AE19" s="48">
        <f t="shared" si="8"/>
        <v>3</v>
      </c>
      <c r="AF19" s="69">
        <f t="shared" si="9"/>
        <v>7</v>
      </c>
      <c r="AG19" s="37">
        <f t="shared" si="1"/>
        <v>33</v>
      </c>
      <c r="AI19" s="47">
        <v>3</v>
      </c>
      <c r="AJ19" s="47">
        <v>2</v>
      </c>
      <c r="AK19" s="46" t="s">
        <v>253</v>
      </c>
      <c r="AL19" s="47">
        <f t="shared" si="10"/>
        <v>2</v>
      </c>
      <c r="AM19" s="40">
        <f t="shared" si="11"/>
        <v>7</v>
      </c>
      <c r="AN19" s="47">
        <v>3</v>
      </c>
      <c r="AO19" s="46" t="s">
        <v>254</v>
      </c>
      <c r="AP19" s="48">
        <f t="shared" si="12"/>
        <v>3</v>
      </c>
      <c r="AQ19" s="40">
        <f t="shared" si="13"/>
        <v>6</v>
      </c>
      <c r="AR19" s="47">
        <v>2</v>
      </c>
      <c r="AS19" s="46">
        <v>3</v>
      </c>
      <c r="AT19" s="47">
        <f t="shared" si="14"/>
        <v>3</v>
      </c>
      <c r="AU19" s="40">
        <f t="shared" si="15"/>
        <v>5</v>
      </c>
      <c r="AV19" s="47">
        <v>3</v>
      </c>
      <c r="AW19" s="47">
        <v>3</v>
      </c>
      <c r="AX19" s="46" t="s">
        <v>253</v>
      </c>
      <c r="AY19" s="47">
        <f t="shared" si="16"/>
        <v>2</v>
      </c>
      <c r="AZ19" s="40">
        <f t="shared" si="17"/>
        <v>8</v>
      </c>
      <c r="BA19" s="52">
        <f t="shared" si="18"/>
        <v>26</v>
      </c>
      <c r="BB19" s="51">
        <v>4</v>
      </c>
      <c r="BC19" s="54" t="s">
        <v>254</v>
      </c>
      <c r="BD19" s="55">
        <f t="shared" si="19"/>
        <v>3</v>
      </c>
      <c r="BE19" s="54" t="s">
        <v>251</v>
      </c>
      <c r="BF19" s="55">
        <f t="shared" si="20"/>
        <v>5</v>
      </c>
      <c r="BG19" s="40">
        <f t="shared" si="21"/>
        <v>12</v>
      </c>
      <c r="BH19" s="54" t="s">
        <v>252</v>
      </c>
      <c r="BI19" s="55">
        <f t="shared" si="22"/>
        <v>4</v>
      </c>
      <c r="BJ19" s="55">
        <v>3</v>
      </c>
      <c r="BK19" s="55">
        <v>2</v>
      </c>
      <c r="BL19" s="40">
        <f t="shared" si="23"/>
        <v>9</v>
      </c>
      <c r="BM19" s="55">
        <v>5</v>
      </c>
      <c r="BN19" s="55">
        <v>3</v>
      </c>
      <c r="BO19" s="40">
        <f t="shared" si="24"/>
        <v>8</v>
      </c>
      <c r="BP19" s="55">
        <v>1</v>
      </c>
      <c r="BQ19" s="54" t="s">
        <v>251</v>
      </c>
      <c r="BR19" s="55">
        <f t="shared" si="25"/>
        <v>5</v>
      </c>
      <c r="BS19" s="40">
        <f t="shared" si="26"/>
        <v>6</v>
      </c>
      <c r="BT19" s="52">
        <f t="shared" si="27"/>
        <v>35</v>
      </c>
      <c r="BU19" s="57">
        <v>1</v>
      </c>
      <c r="BV19" s="55">
        <v>4</v>
      </c>
      <c r="BW19" s="40">
        <f t="shared" si="28"/>
        <v>5</v>
      </c>
      <c r="BX19" s="54" t="s">
        <v>253</v>
      </c>
      <c r="BY19" s="55">
        <f t="shared" si="29"/>
        <v>2</v>
      </c>
      <c r="BZ19" s="55">
        <v>5</v>
      </c>
      <c r="CA19" s="55">
        <v>5</v>
      </c>
      <c r="CB19" s="40">
        <f t="shared" si="30"/>
        <v>12</v>
      </c>
      <c r="CC19" s="54" t="s">
        <v>253</v>
      </c>
      <c r="CD19" s="55">
        <f t="shared" si="31"/>
        <v>2</v>
      </c>
      <c r="CE19" s="55">
        <v>1</v>
      </c>
      <c r="CF19" s="54" t="s">
        <v>253</v>
      </c>
      <c r="CG19" s="55">
        <f t="shared" si="32"/>
        <v>2</v>
      </c>
      <c r="CH19" s="40">
        <f t="shared" si="33"/>
        <v>5</v>
      </c>
      <c r="CI19" s="54" t="s">
        <v>253</v>
      </c>
      <c r="CJ19" s="55">
        <f t="shared" si="34"/>
        <v>2</v>
      </c>
      <c r="CK19" s="55">
        <v>4</v>
      </c>
      <c r="CL19" s="40">
        <f t="shared" si="35"/>
        <v>6</v>
      </c>
      <c r="CM19" s="52">
        <f t="shared" si="36"/>
        <v>28</v>
      </c>
      <c r="CN19" s="57">
        <v>2</v>
      </c>
      <c r="CO19" s="54" t="s">
        <v>252</v>
      </c>
      <c r="CP19" s="55">
        <f t="shared" si="37"/>
        <v>4</v>
      </c>
      <c r="CQ19" s="95">
        <f t="shared" si="38"/>
        <v>6</v>
      </c>
      <c r="CR19" s="96">
        <v>4</v>
      </c>
      <c r="CS19" s="97" t="s">
        <v>252</v>
      </c>
      <c r="CT19" s="96">
        <f t="shared" si="39"/>
        <v>4</v>
      </c>
      <c r="CU19" s="95">
        <f t="shared" si="40"/>
        <v>8</v>
      </c>
      <c r="CV19" s="97">
        <v>5</v>
      </c>
      <c r="CW19" s="96">
        <f t="shared" si="41"/>
        <v>1</v>
      </c>
      <c r="CX19" s="96">
        <v>4</v>
      </c>
      <c r="CY19" s="96">
        <v>1</v>
      </c>
      <c r="CZ19" s="95">
        <f t="shared" si="42"/>
        <v>6</v>
      </c>
      <c r="DA19" s="97">
        <v>4</v>
      </c>
      <c r="DB19" s="96">
        <f t="shared" si="43"/>
        <v>2</v>
      </c>
      <c r="DC19" s="97">
        <v>5</v>
      </c>
      <c r="DD19" s="96">
        <f t="shared" si="44"/>
        <v>1</v>
      </c>
      <c r="DE19" s="97">
        <v>2</v>
      </c>
      <c r="DF19" s="96">
        <f t="shared" si="45"/>
        <v>4</v>
      </c>
      <c r="DG19" s="95">
        <f t="shared" si="46"/>
        <v>7</v>
      </c>
      <c r="DH19" s="98">
        <f t="shared" si="47"/>
        <v>27</v>
      </c>
      <c r="DI19" s="99">
        <v>4</v>
      </c>
      <c r="DJ19" s="100">
        <f t="shared" si="48"/>
        <v>2</v>
      </c>
      <c r="DK19" s="96">
        <v>5</v>
      </c>
      <c r="DL19" s="95">
        <f t="shared" si="49"/>
        <v>7</v>
      </c>
      <c r="DM19" s="96">
        <v>5</v>
      </c>
      <c r="DN19" s="97">
        <v>3</v>
      </c>
      <c r="DO19" s="101">
        <f t="shared" si="50"/>
        <v>3</v>
      </c>
      <c r="DP19" s="95">
        <f t="shared" si="51"/>
        <v>8</v>
      </c>
      <c r="DQ19" s="96">
        <v>2</v>
      </c>
      <c r="DR19" s="96">
        <v>2</v>
      </c>
      <c r="DS19" s="97">
        <v>2</v>
      </c>
      <c r="DT19" s="101">
        <f t="shared" si="52"/>
        <v>4</v>
      </c>
      <c r="DU19" s="95">
        <f t="shared" si="53"/>
        <v>8</v>
      </c>
      <c r="DV19" s="97">
        <v>1</v>
      </c>
      <c r="DW19" s="101">
        <f t="shared" si="54"/>
        <v>5</v>
      </c>
      <c r="DX19" s="96">
        <v>2</v>
      </c>
      <c r="DY19" s="97">
        <v>3</v>
      </c>
      <c r="DZ19" s="101">
        <f t="shared" si="55"/>
        <v>3</v>
      </c>
      <c r="EA19" s="95">
        <f t="shared" si="56"/>
        <v>10</v>
      </c>
      <c r="EB19" s="98">
        <f t="shared" si="57"/>
        <v>33</v>
      </c>
      <c r="EC19" s="91">
        <v>7</v>
      </c>
      <c r="ED19" s="92" t="s">
        <v>105</v>
      </c>
      <c r="EE19" s="93">
        <v>0</v>
      </c>
      <c r="EF19" s="93">
        <v>0</v>
      </c>
      <c r="EG19" s="93">
        <v>0</v>
      </c>
      <c r="EH19" s="93">
        <v>1</v>
      </c>
      <c r="EI19" s="93">
        <v>0</v>
      </c>
      <c r="EJ19" s="93">
        <v>0</v>
      </c>
      <c r="EK19" s="93">
        <v>0</v>
      </c>
      <c r="EL19" s="93">
        <v>0</v>
      </c>
      <c r="EM19" s="93">
        <v>0</v>
      </c>
      <c r="EN19" s="93">
        <v>0</v>
      </c>
      <c r="EO19" s="93">
        <v>0</v>
      </c>
      <c r="EP19" s="93">
        <v>0</v>
      </c>
      <c r="EQ19" s="3" t="s">
        <v>362</v>
      </c>
      <c r="ER19" s="90">
        <v>0</v>
      </c>
      <c r="ES19" s="6">
        <f>SEARCH("PERFECTIONIST",EQ19)</f>
        <v>1</v>
      </c>
      <c r="ET19" s="6">
        <v>0</v>
      </c>
      <c r="EU19" s="6">
        <v>0</v>
      </c>
      <c r="EV19" s="6">
        <v>0</v>
      </c>
      <c r="EW19" s="6">
        <v>0</v>
      </c>
      <c r="EX19" s="6">
        <v>0</v>
      </c>
      <c r="EY19" s="6">
        <v>0</v>
      </c>
      <c r="EZ19" s="6">
        <v>0</v>
      </c>
      <c r="FA19" s="6">
        <v>0</v>
      </c>
      <c r="FB19" s="6">
        <v>0</v>
      </c>
      <c r="FD19" s="3" t="s">
        <v>414</v>
      </c>
      <c r="FF19" s="3">
        <v>4</v>
      </c>
      <c r="FG19" s="3">
        <v>3</v>
      </c>
      <c r="FH19" s="3">
        <v>2</v>
      </c>
      <c r="FI19" s="3">
        <v>1</v>
      </c>
    </row>
    <row r="20" spans="1:165" ht="15.75" customHeight="1">
      <c r="A20" s="7"/>
      <c r="B20" s="8">
        <v>1</v>
      </c>
      <c r="E20" s="8">
        <f>'Form Responses 1'!C18</f>
        <v>28</v>
      </c>
      <c r="F20" s="8"/>
      <c r="G20" s="3" t="s">
        <v>431</v>
      </c>
      <c r="I20" s="3" t="s">
        <v>21</v>
      </c>
      <c r="J20" s="8"/>
      <c r="K20" s="8"/>
      <c r="M20" s="45">
        <f>'Form Responses 1'!I18</f>
        <v>2</v>
      </c>
      <c r="N20" s="30" t="s">
        <v>252</v>
      </c>
      <c r="O20" s="13">
        <f>IF(N20="1R",5,IF(N20="2R",4,IF(N20="3R",3,IF(N20="4R",2,IF(N20="5R",1,"ERROR")))))</f>
        <v>4</v>
      </c>
      <c r="P20" s="13">
        <f>'Form Responses 1'!BE18</f>
        <v>3</v>
      </c>
      <c r="Q20" s="40">
        <f t="shared" si="2"/>
        <v>9</v>
      </c>
      <c r="R20" s="32" t="s">
        <v>255</v>
      </c>
      <c r="S20" s="13">
        <f t="shared" si="3"/>
        <v>1</v>
      </c>
      <c r="T20" s="13">
        <f>'Form Responses 1'!AM18</f>
        <v>2</v>
      </c>
      <c r="U20" s="30" t="s">
        <v>253</v>
      </c>
      <c r="V20" s="13">
        <f t="shared" si="0"/>
        <v>2</v>
      </c>
      <c r="W20" s="40">
        <f t="shared" si="4"/>
        <v>5</v>
      </c>
      <c r="X20" s="12">
        <f>'Form Responses 1'!U18</f>
        <v>2</v>
      </c>
      <c r="Y20" s="30" t="s">
        <v>254</v>
      </c>
      <c r="Z20" s="13">
        <f t="shared" si="5"/>
        <v>3</v>
      </c>
      <c r="AA20" s="40">
        <f t="shared" si="6"/>
        <v>5</v>
      </c>
      <c r="AB20" s="46" t="s">
        <v>251</v>
      </c>
      <c r="AC20" s="47">
        <f t="shared" si="7"/>
        <v>5</v>
      </c>
      <c r="AD20" s="46" t="s">
        <v>251</v>
      </c>
      <c r="AE20" s="48">
        <f t="shared" si="8"/>
        <v>5</v>
      </c>
      <c r="AF20" s="69">
        <f t="shared" si="9"/>
        <v>10</v>
      </c>
      <c r="AG20" s="37">
        <f t="shared" si="1"/>
        <v>29</v>
      </c>
      <c r="AI20" s="47">
        <v>2</v>
      </c>
      <c r="AJ20" s="47">
        <v>4</v>
      </c>
      <c r="AK20" s="46" t="s">
        <v>252</v>
      </c>
      <c r="AL20" s="47">
        <f t="shared" si="10"/>
        <v>4</v>
      </c>
      <c r="AM20" s="40">
        <f t="shared" si="11"/>
        <v>10</v>
      </c>
      <c r="AN20" s="47">
        <v>4</v>
      </c>
      <c r="AO20" s="46" t="s">
        <v>254</v>
      </c>
      <c r="AP20" s="48">
        <f t="shared" si="12"/>
        <v>3</v>
      </c>
      <c r="AQ20" s="40">
        <f t="shared" si="13"/>
        <v>7</v>
      </c>
      <c r="AR20" s="47">
        <v>3</v>
      </c>
      <c r="AS20" s="46">
        <v>4</v>
      </c>
      <c r="AT20" s="47">
        <f t="shared" si="14"/>
        <v>2</v>
      </c>
      <c r="AU20" s="40">
        <f t="shared" si="15"/>
        <v>5</v>
      </c>
      <c r="AV20" s="47">
        <v>4</v>
      </c>
      <c r="AW20" s="47">
        <v>2</v>
      </c>
      <c r="AX20" s="46" t="s">
        <v>254</v>
      </c>
      <c r="AY20" s="47">
        <f t="shared" si="16"/>
        <v>3</v>
      </c>
      <c r="AZ20" s="40">
        <f t="shared" si="17"/>
        <v>9</v>
      </c>
      <c r="BA20" s="52">
        <f t="shared" si="18"/>
        <v>31</v>
      </c>
      <c r="BB20" s="51">
        <v>4</v>
      </c>
      <c r="BC20" s="54" t="s">
        <v>253</v>
      </c>
      <c r="BD20" s="55">
        <f t="shared" si="19"/>
        <v>2</v>
      </c>
      <c r="BE20" s="54" t="s">
        <v>253</v>
      </c>
      <c r="BF20" s="55">
        <f t="shared" si="20"/>
        <v>2</v>
      </c>
      <c r="BG20" s="40">
        <f t="shared" si="21"/>
        <v>8</v>
      </c>
      <c r="BH20" s="54" t="s">
        <v>255</v>
      </c>
      <c r="BI20" s="55">
        <f t="shared" si="22"/>
        <v>1</v>
      </c>
      <c r="BJ20" s="55">
        <v>1</v>
      </c>
      <c r="BK20" s="55">
        <v>1</v>
      </c>
      <c r="BL20" s="40">
        <f t="shared" si="23"/>
        <v>3</v>
      </c>
      <c r="BM20" s="55">
        <v>1</v>
      </c>
      <c r="BN20" s="55">
        <v>1</v>
      </c>
      <c r="BO20" s="40">
        <f t="shared" si="24"/>
        <v>2</v>
      </c>
      <c r="BP20" s="55">
        <v>3</v>
      </c>
      <c r="BQ20" s="54" t="s">
        <v>253</v>
      </c>
      <c r="BR20" s="55">
        <f t="shared" si="25"/>
        <v>2</v>
      </c>
      <c r="BS20" s="40">
        <f t="shared" si="26"/>
        <v>5</v>
      </c>
      <c r="BT20" s="52">
        <f t="shared" si="27"/>
        <v>18</v>
      </c>
      <c r="BU20" s="57">
        <v>5</v>
      </c>
      <c r="BV20" s="55">
        <v>5</v>
      </c>
      <c r="BW20" s="40">
        <f t="shared" si="28"/>
        <v>10</v>
      </c>
      <c r="BX20" s="54" t="s">
        <v>251</v>
      </c>
      <c r="BY20" s="55">
        <f t="shared" si="29"/>
        <v>5</v>
      </c>
      <c r="BZ20" s="55">
        <v>5</v>
      </c>
      <c r="CA20" s="55">
        <v>4</v>
      </c>
      <c r="CB20" s="40">
        <f t="shared" si="30"/>
        <v>14</v>
      </c>
      <c r="CC20" s="54" t="s">
        <v>253</v>
      </c>
      <c r="CD20" s="55">
        <f t="shared" si="31"/>
        <v>2</v>
      </c>
      <c r="CE20" s="55">
        <v>5</v>
      </c>
      <c r="CF20" s="54" t="s">
        <v>251</v>
      </c>
      <c r="CG20" s="55">
        <f t="shared" si="32"/>
        <v>5</v>
      </c>
      <c r="CH20" s="40">
        <f t="shared" si="33"/>
        <v>12</v>
      </c>
      <c r="CI20" s="54" t="s">
        <v>251</v>
      </c>
      <c r="CJ20" s="55">
        <f t="shared" si="34"/>
        <v>5</v>
      </c>
      <c r="CK20" s="55">
        <v>5</v>
      </c>
      <c r="CL20" s="40">
        <f t="shared" si="35"/>
        <v>10</v>
      </c>
      <c r="CM20" s="52">
        <f t="shared" si="36"/>
        <v>46</v>
      </c>
      <c r="CN20" s="57">
        <v>5</v>
      </c>
      <c r="CO20" s="54" t="s">
        <v>251</v>
      </c>
      <c r="CP20" s="55">
        <f t="shared" si="37"/>
        <v>5</v>
      </c>
      <c r="CQ20" s="95">
        <f t="shared" si="38"/>
        <v>10</v>
      </c>
      <c r="CR20" s="96">
        <v>4</v>
      </c>
      <c r="CS20" s="97" t="s">
        <v>251</v>
      </c>
      <c r="CT20" s="96">
        <f t="shared" si="39"/>
        <v>5</v>
      </c>
      <c r="CU20" s="95">
        <f t="shared" si="40"/>
        <v>9</v>
      </c>
      <c r="CV20" s="97">
        <v>1</v>
      </c>
      <c r="CW20" s="96">
        <f t="shared" si="41"/>
        <v>5</v>
      </c>
      <c r="CX20" s="96">
        <v>5</v>
      </c>
      <c r="CY20" s="96">
        <v>2</v>
      </c>
      <c r="CZ20" s="95">
        <f t="shared" si="42"/>
        <v>12</v>
      </c>
      <c r="DA20" s="97">
        <v>1</v>
      </c>
      <c r="DB20" s="96">
        <f t="shared" si="43"/>
        <v>5</v>
      </c>
      <c r="DC20" s="97">
        <v>1</v>
      </c>
      <c r="DD20" s="96">
        <f t="shared" si="44"/>
        <v>5</v>
      </c>
      <c r="DE20" s="97">
        <v>2</v>
      </c>
      <c r="DF20" s="96">
        <f t="shared" si="45"/>
        <v>4</v>
      </c>
      <c r="DG20" s="95">
        <f t="shared" si="46"/>
        <v>14</v>
      </c>
      <c r="DH20" s="98">
        <f t="shared" si="47"/>
        <v>45</v>
      </c>
      <c r="DI20" s="99">
        <v>4</v>
      </c>
      <c r="DJ20" s="100">
        <f t="shared" si="48"/>
        <v>2</v>
      </c>
      <c r="DK20" s="96">
        <v>2</v>
      </c>
      <c r="DL20" s="95">
        <f t="shared" si="49"/>
        <v>4</v>
      </c>
      <c r="DM20" s="96">
        <v>1</v>
      </c>
      <c r="DN20" s="97">
        <v>2</v>
      </c>
      <c r="DO20" s="101">
        <f t="shared" si="50"/>
        <v>4</v>
      </c>
      <c r="DP20" s="95">
        <f t="shared" si="51"/>
        <v>5</v>
      </c>
      <c r="DQ20" s="96">
        <v>2</v>
      </c>
      <c r="DR20" s="96">
        <v>4</v>
      </c>
      <c r="DS20" s="97">
        <v>5</v>
      </c>
      <c r="DT20" s="101">
        <f t="shared" si="52"/>
        <v>1</v>
      </c>
      <c r="DU20" s="95">
        <f t="shared" si="53"/>
        <v>7</v>
      </c>
      <c r="DV20" s="97">
        <v>2</v>
      </c>
      <c r="DW20" s="101">
        <f t="shared" si="54"/>
        <v>4</v>
      </c>
      <c r="DX20" s="96">
        <v>2</v>
      </c>
      <c r="DY20" s="97">
        <v>5</v>
      </c>
      <c r="DZ20" s="101">
        <f t="shared" si="55"/>
        <v>1</v>
      </c>
      <c r="EA20" s="95">
        <f t="shared" si="56"/>
        <v>7</v>
      </c>
      <c r="EB20" s="98">
        <f t="shared" si="57"/>
        <v>23</v>
      </c>
      <c r="EC20" s="91">
        <v>7</v>
      </c>
      <c r="ED20" s="92" t="s">
        <v>111</v>
      </c>
      <c r="EE20" s="93">
        <v>1</v>
      </c>
      <c r="EF20" s="93">
        <v>1</v>
      </c>
      <c r="EG20" s="93">
        <v>0</v>
      </c>
      <c r="EH20" s="93">
        <v>1</v>
      </c>
      <c r="EI20" s="93">
        <v>1</v>
      </c>
      <c r="EJ20" s="93">
        <v>1</v>
      </c>
      <c r="EK20" s="93">
        <v>0</v>
      </c>
      <c r="EL20" s="93">
        <v>1</v>
      </c>
      <c r="EM20" s="93">
        <v>1</v>
      </c>
      <c r="EN20" s="93">
        <v>0</v>
      </c>
      <c r="EO20" s="93">
        <v>1</v>
      </c>
      <c r="EP20" s="93">
        <v>0</v>
      </c>
      <c r="EQ20" s="3" t="s">
        <v>390</v>
      </c>
      <c r="ER20" s="90">
        <v>1</v>
      </c>
      <c r="ES20" s="6">
        <v>0</v>
      </c>
      <c r="ET20" s="6">
        <v>1</v>
      </c>
      <c r="EU20" s="6">
        <v>1</v>
      </c>
      <c r="EV20" s="6">
        <v>0</v>
      </c>
      <c r="EW20" s="6">
        <v>0</v>
      </c>
      <c r="EX20" s="6">
        <v>0</v>
      </c>
      <c r="EY20" s="6">
        <v>0</v>
      </c>
      <c r="EZ20" s="6">
        <v>1</v>
      </c>
      <c r="FA20" s="6">
        <v>0</v>
      </c>
      <c r="FB20" s="6">
        <v>0</v>
      </c>
      <c r="FD20" s="3" t="s">
        <v>411</v>
      </c>
      <c r="FF20" s="3">
        <v>1</v>
      </c>
      <c r="FG20" s="3">
        <v>4</v>
      </c>
      <c r="FH20" s="3">
        <v>2</v>
      </c>
      <c r="FI20" s="3">
        <v>3</v>
      </c>
    </row>
    <row r="21" spans="1:165" ht="15.75" customHeight="1">
      <c r="A21" s="7"/>
      <c r="B21" s="8">
        <v>1</v>
      </c>
      <c r="E21" s="8">
        <f>'Form Responses 1'!C19</f>
        <v>33</v>
      </c>
      <c r="F21" s="8"/>
      <c r="G21" s="3" t="s">
        <v>429</v>
      </c>
      <c r="I21" s="3" t="s">
        <v>117</v>
      </c>
      <c r="J21" s="8"/>
      <c r="K21" s="8"/>
      <c r="M21" s="45">
        <f>'Form Responses 1'!I19</f>
        <v>4</v>
      </c>
      <c r="N21" s="30" t="s">
        <v>252</v>
      </c>
      <c r="O21" s="13">
        <f>IF(N21="1R",5,IF(N21="2R",4,IF(N21="3R",3,IF(N21="4R",2,IF(N21="5R",1,"ERROR")))))</f>
        <v>4</v>
      </c>
      <c r="P21" s="13">
        <f>'Form Responses 1'!BE19</f>
        <v>4</v>
      </c>
      <c r="Q21" s="40">
        <f t="shared" si="2"/>
        <v>12</v>
      </c>
      <c r="R21" s="32" t="s">
        <v>252</v>
      </c>
      <c r="S21" s="13">
        <f t="shared" si="3"/>
        <v>4</v>
      </c>
      <c r="T21" s="13">
        <f>'Form Responses 1'!AM19</f>
        <v>4</v>
      </c>
      <c r="U21" s="30" t="s">
        <v>252</v>
      </c>
      <c r="V21" s="13">
        <f t="shared" si="0"/>
        <v>4</v>
      </c>
      <c r="W21" s="40">
        <f t="shared" si="4"/>
        <v>12</v>
      </c>
      <c r="X21" s="12">
        <f>'Form Responses 1'!U19</f>
        <v>2</v>
      </c>
      <c r="Y21" s="30" t="s">
        <v>252</v>
      </c>
      <c r="Z21" s="13">
        <f t="shared" si="5"/>
        <v>4</v>
      </c>
      <c r="AA21" s="40">
        <f t="shared" si="6"/>
        <v>6</v>
      </c>
      <c r="AB21" s="46" t="s">
        <v>252</v>
      </c>
      <c r="AC21" s="47">
        <f t="shared" si="7"/>
        <v>4</v>
      </c>
      <c r="AD21" s="46" t="s">
        <v>252</v>
      </c>
      <c r="AE21" s="48">
        <f t="shared" si="8"/>
        <v>4</v>
      </c>
      <c r="AF21" s="69">
        <f t="shared" si="9"/>
        <v>8</v>
      </c>
      <c r="AG21" s="37">
        <f t="shared" si="1"/>
        <v>38</v>
      </c>
      <c r="AI21" s="47">
        <v>2</v>
      </c>
      <c r="AJ21" s="47">
        <v>2</v>
      </c>
      <c r="AK21" s="46" t="s">
        <v>253</v>
      </c>
      <c r="AL21" s="47">
        <f t="shared" si="10"/>
        <v>2</v>
      </c>
      <c r="AM21" s="40">
        <f t="shared" si="11"/>
        <v>6</v>
      </c>
      <c r="AN21" s="47">
        <v>2</v>
      </c>
      <c r="AO21" s="46" t="s">
        <v>253</v>
      </c>
      <c r="AP21" s="48">
        <f t="shared" si="12"/>
        <v>2</v>
      </c>
      <c r="AQ21" s="40">
        <f t="shared" si="13"/>
        <v>4</v>
      </c>
      <c r="AR21" s="47">
        <v>2</v>
      </c>
      <c r="AS21" s="46">
        <v>5</v>
      </c>
      <c r="AT21" s="47">
        <f t="shared" si="14"/>
        <v>1</v>
      </c>
      <c r="AU21" s="40">
        <f t="shared" si="15"/>
        <v>3</v>
      </c>
      <c r="AV21" s="47">
        <v>1</v>
      </c>
      <c r="AW21" s="47">
        <v>2</v>
      </c>
      <c r="AX21" s="46" t="s">
        <v>255</v>
      </c>
      <c r="AY21" s="47">
        <f t="shared" si="16"/>
        <v>1</v>
      </c>
      <c r="AZ21" s="40">
        <f t="shared" si="17"/>
        <v>4</v>
      </c>
      <c r="BA21" s="52">
        <f t="shared" si="18"/>
        <v>17</v>
      </c>
      <c r="BB21" s="51">
        <v>4</v>
      </c>
      <c r="BC21" s="54" t="s">
        <v>253</v>
      </c>
      <c r="BD21" s="55">
        <f t="shared" si="19"/>
        <v>2</v>
      </c>
      <c r="BE21" s="54" t="s">
        <v>251</v>
      </c>
      <c r="BF21" s="55">
        <f t="shared" si="20"/>
        <v>5</v>
      </c>
      <c r="BG21" s="40">
        <f t="shared" si="21"/>
        <v>11</v>
      </c>
      <c r="BH21" s="54" t="s">
        <v>255</v>
      </c>
      <c r="BI21" s="55">
        <f t="shared" si="22"/>
        <v>1</v>
      </c>
      <c r="BJ21" s="55">
        <v>1</v>
      </c>
      <c r="BK21" s="55">
        <v>1</v>
      </c>
      <c r="BL21" s="40">
        <f t="shared" si="23"/>
        <v>3</v>
      </c>
      <c r="BM21" s="55">
        <v>1</v>
      </c>
      <c r="BN21" s="55">
        <v>1</v>
      </c>
      <c r="BO21" s="40">
        <f t="shared" si="24"/>
        <v>2</v>
      </c>
      <c r="BP21" s="55">
        <v>4</v>
      </c>
      <c r="BQ21" s="54" t="s">
        <v>253</v>
      </c>
      <c r="BR21" s="55">
        <f t="shared" si="25"/>
        <v>2</v>
      </c>
      <c r="BS21" s="40">
        <f t="shared" si="26"/>
        <v>6</v>
      </c>
      <c r="BT21" s="52">
        <f t="shared" si="27"/>
        <v>22</v>
      </c>
      <c r="BU21" s="57">
        <v>4</v>
      </c>
      <c r="BV21" s="55">
        <v>4</v>
      </c>
      <c r="BW21" s="40">
        <f t="shared" si="28"/>
        <v>8</v>
      </c>
      <c r="BX21" s="54" t="s">
        <v>253</v>
      </c>
      <c r="BY21" s="55">
        <f t="shared" si="29"/>
        <v>2</v>
      </c>
      <c r="BZ21" s="55">
        <v>2</v>
      </c>
      <c r="CA21" s="55">
        <v>2</v>
      </c>
      <c r="CB21" s="40">
        <f t="shared" si="30"/>
        <v>6</v>
      </c>
      <c r="CC21" s="54" t="s">
        <v>253</v>
      </c>
      <c r="CD21" s="55">
        <f t="shared" si="31"/>
        <v>2</v>
      </c>
      <c r="CE21" s="55">
        <v>4</v>
      </c>
      <c r="CF21" s="54" t="s">
        <v>252</v>
      </c>
      <c r="CG21" s="55">
        <f t="shared" si="32"/>
        <v>4</v>
      </c>
      <c r="CH21" s="40">
        <f t="shared" si="33"/>
        <v>10</v>
      </c>
      <c r="CI21" s="54" t="s">
        <v>252</v>
      </c>
      <c r="CJ21" s="55">
        <f t="shared" si="34"/>
        <v>4</v>
      </c>
      <c r="CK21" s="55">
        <v>4</v>
      </c>
      <c r="CL21" s="40">
        <f t="shared" si="35"/>
        <v>8</v>
      </c>
      <c r="CM21" s="52">
        <f t="shared" si="36"/>
        <v>32</v>
      </c>
      <c r="CN21" s="57">
        <v>5</v>
      </c>
      <c r="CO21" s="54" t="s">
        <v>252</v>
      </c>
      <c r="CP21" s="55">
        <f t="shared" si="37"/>
        <v>4</v>
      </c>
      <c r="CQ21" s="95">
        <f t="shared" si="38"/>
        <v>9</v>
      </c>
      <c r="CR21" s="96">
        <v>2</v>
      </c>
      <c r="CS21" s="97" t="s">
        <v>253</v>
      </c>
      <c r="CT21" s="96">
        <f t="shared" si="39"/>
        <v>2</v>
      </c>
      <c r="CU21" s="95">
        <f t="shared" si="40"/>
        <v>4</v>
      </c>
      <c r="CV21" s="97">
        <v>4</v>
      </c>
      <c r="CW21" s="96">
        <f t="shared" si="41"/>
        <v>2</v>
      </c>
      <c r="CX21" s="96">
        <v>2</v>
      </c>
      <c r="CY21" s="96">
        <v>2</v>
      </c>
      <c r="CZ21" s="95">
        <f t="shared" si="42"/>
        <v>6</v>
      </c>
      <c r="DA21" s="97">
        <v>2</v>
      </c>
      <c r="DB21" s="96">
        <f t="shared" si="43"/>
        <v>4</v>
      </c>
      <c r="DC21" s="97">
        <v>2</v>
      </c>
      <c r="DD21" s="96">
        <f t="shared" si="44"/>
        <v>4</v>
      </c>
      <c r="DE21" s="97">
        <v>2</v>
      </c>
      <c r="DF21" s="96">
        <f t="shared" si="45"/>
        <v>4</v>
      </c>
      <c r="DG21" s="95">
        <f t="shared" si="46"/>
        <v>12</v>
      </c>
      <c r="DH21" s="98">
        <f t="shared" si="47"/>
        <v>31</v>
      </c>
      <c r="DI21" s="99">
        <v>4</v>
      </c>
      <c r="DJ21" s="100">
        <f t="shared" si="48"/>
        <v>2</v>
      </c>
      <c r="DK21" s="96">
        <v>1</v>
      </c>
      <c r="DL21" s="95">
        <f t="shared" si="49"/>
        <v>3</v>
      </c>
      <c r="DM21" s="96">
        <v>1</v>
      </c>
      <c r="DN21" s="97">
        <v>4</v>
      </c>
      <c r="DO21" s="101">
        <f t="shared" si="50"/>
        <v>2</v>
      </c>
      <c r="DP21" s="95">
        <f t="shared" si="51"/>
        <v>3</v>
      </c>
      <c r="DQ21" s="96">
        <v>1</v>
      </c>
      <c r="DR21" s="96">
        <v>2</v>
      </c>
      <c r="DS21" s="97">
        <v>5</v>
      </c>
      <c r="DT21" s="101">
        <f t="shared" si="52"/>
        <v>1</v>
      </c>
      <c r="DU21" s="95">
        <f t="shared" si="53"/>
        <v>4</v>
      </c>
      <c r="DV21" s="97">
        <v>4</v>
      </c>
      <c r="DW21" s="101">
        <f t="shared" si="54"/>
        <v>2</v>
      </c>
      <c r="DX21" s="96">
        <v>2</v>
      </c>
      <c r="DY21" s="97">
        <v>5</v>
      </c>
      <c r="DZ21" s="101">
        <f t="shared" si="55"/>
        <v>1</v>
      </c>
      <c r="EA21" s="95">
        <f t="shared" si="56"/>
        <v>5</v>
      </c>
      <c r="EB21" s="98">
        <f t="shared" si="57"/>
        <v>15</v>
      </c>
      <c r="EC21" s="91">
        <v>7</v>
      </c>
      <c r="ED21" s="92" t="s">
        <v>116</v>
      </c>
      <c r="EE21" s="93">
        <v>0</v>
      </c>
      <c r="EF21" s="93">
        <v>0</v>
      </c>
      <c r="EG21" s="93">
        <v>0</v>
      </c>
      <c r="EH21" s="93">
        <v>1</v>
      </c>
      <c r="EI21" s="93">
        <v>1</v>
      </c>
      <c r="EJ21" s="93">
        <v>0</v>
      </c>
      <c r="EK21" s="93">
        <v>0</v>
      </c>
      <c r="EL21" s="93">
        <v>0</v>
      </c>
      <c r="EM21" s="93">
        <v>0</v>
      </c>
      <c r="EN21" s="93">
        <v>1</v>
      </c>
      <c r="EO21" s="93">
        <v>0</v>
      </c>
      <c r="EP21" s="93">
        <v>0</v>
      </c>
      <c r="EQ21" s="3" t="s">
        <v>382</v>
      </c>
      <c r="ER21" s="90">
        <v>0</v>
      </c>
      <c r="ES21" s="6">
        <f>SEARCH("PERFECTIONIST",EQ21)</f>
        <v>1</v>
      </c>
      <c r="ET21" s="6">
        <v>1</v>
      </c>
      <c r="EU21" s="6">
        <v>0</v>
      </c>
      <c r="EV21" s="6">
        <v>0</v>
      </c>
      <c r="EW21" s="6">
        <v>0</v>
      </c>
      <c r="EX21" s="6">
        <v>0</v>
      </c>
      <c r="EY21" s="6">
        <v>0</v>
      </c>
      <c r="EZ21" s="6">
        <v>0</v>
      </c>
      <c r="FA21" s="6">
        <v>0</v>
      </c>
      <c r="FB21" s="6">
        <v>1</v>
      </c>
      <c r="FD21" s="3" t="s">
        <v>410</v>
      </c>
      <c r="FF21" s="3">
        <v>4</v>
      </c>
      <c r="FG21" s="3">
        <v>3</v>
      </c>
      <c r="FH21" s="3">
        <v>2</v>
      </c>
      <c r="FI21" s="3">
        <v>1</v>
      </c>
    </row>
    <row r="22" spans="1:165" ht="15.75" customHeight="1">
      <c r="A22" s="7"/>
      <c r="B22" s="8">
        <v>1</v>
      </c>
      <c r="E22" s="8">
        <f>'Form Responses 1'!C20</f>
        <v>25</v>
      </c>
      <c r="F22" s="8"/>
      <c r="G22" s="3" t="s">
        <v>427</v>
      </c>
      <c r="I22" s="3" t="s">
        <v>21</v>
      </c>
      <c r="J22" s="8"/>
      <c r="K22" s="8"/>
      <c r="M22" s="45">
        <f>'Form Responses 1'!I20</f>
        <v>1</v>
      </c>
      <c r="N22" s="30" t="s">
        <v>255</v>
      </c>
      <c r="O22" s="13">
        <f>IF(N22="1R",5,IF(N22="2R",4,IF(N22="3R",3,IF(N22="4R",2,IF(N22="5R",1,"ERROR")))))</f>
        <v>1</v>
      </c>
      <c r="P22" s="13">
        <f>'Form Responses 1'!BE20</f>
        <v>1</v>
      </c>
      <c r="Q22" s="40">
        <f t="shared" si="2"/>
        <v>3</v>
      </c>
      <c r="R22" s="32" t="s">
        <v>255</v>
      </c>
      <c r="S22" s="13">
        <f t="shared" si="3"/>
        <v>1</v>
      </c>
      <c r="T22" s="13">
        <f>'Form Responses 1'!AM20</f>
        <v>3</v>
      </c>
      <c r="U22" s="30" t="s">
        <v>253</v>
      </c>
      <c r="V22" s="13">
        <f t="shared" si="0"/>
        <v>2</v>
      </c>
      <c r="W22" s="40">
        <f t="shared" si="4"/>
        <v>6</v>
      </c>
      <c r="X22" s="12">
        <f>'Form Responses 1'!U20</f>
        <v>1</v>
      </c>
      <c r="Y22" s="30" t="s">
        <v>255</v>
      </c>
      <c r="Z22" s="13">
        <f t="shared" si="5"/>
        <v>1</v>
      </c>
      <c r="AA22" s="40">
        <f t="shared" si="6"/>
        <v>2</v>
      </c>
      <c r="AB22" s="46" t="s">
        <v>254</v>
      </c>
      <c r="AC22" s="47">
        <f t="shared" si="7"/>
        <v>3</v>
      </c>
      <c r="AD22" s="46" t="s">
        <v>254</v>
      </c>
      <c r="AE22" s="48">
        <f t="shared" si="8"/>
        <v>3</v>
      </c>
      <c r="AF22" s="69">
        <f t="shared" si="9"/>
        <v>6</v>
      </c>
      <c r="AG22" s="37">
        <f t="shared" si="1"/>
        <v>17</v>
      </c>
      <c r="AI22" s="47">
        <v>5</v>
      </c>
      <c r="AJ22" s="47">
        <v>3</v>
      </c>
      <c r="AK22" s="46" t="s">
        <v>251</v>
      </c>
      <c r="AL22" s="47">
        <f t="shared" si="10"/>
        <v>5</v>
      </c>
      <c r="AM22" s="40">
        <f t="shared" si="11"/>
        <v>13</v>
      </c>
      <c r="AN22" s="47">
        <v>1</v>
      </c>
      <c r="AO22" s="46" t="s">
        <v>255</v>
      </c>
      <c r="AP22" s="48">
        <f t="shared" si="12"/>
        <v>1</v>
      </c>
      <c r="AQ22" s="40">
        <f t="shared" si="13"/>
        <v>2</v>
      </c>
      <c r="AR22" s="47">
        <v>5</v>
      </c>
      <c r="AS22" s="46">
        <v>3</v>
      </c>
      <c r="AT22" s="47">
        <f t="shared" si="14"/>
        <v>3</v>
      </c>
      <c r="AU22" s="40">
        <f t="shared" si="15"/>
        <v>8</v>
      </c>
      <c r="AV22" s="47">
        <v>3</v>
      </c>
      <c r="AW22" s="47">
        <v>5</v>
      </c>
      <c r="AX22" s="46" t="s">
        <v>251</v>
      </c>
      <c r="AY22" s="47">
        <f t="shared" si="16"/>
        <v>5</v>
      </c>
      <c r="AZ22" s="40">
        <f t="shared" si="17"/>
        <v>13</v>
      </c>
      <c r="BA22" s="52">
        <f t="shared" si="18"/>
        <v>36</v>
      </c>
      <c r="BB22" s="51">
        <v>5</v>
      </c>
      <c r="BC22" s="54" t="s">
        <v>251</v>
      </c>
      <c r="BD22" s="55">
        <f t="shared" si="19"/>
        <v>5</v>
      </c>
      <c r="BE22" s="54" t="s">
        <v>251</v>
      </c>
      <c r="BF22" s="55">
        <f t="shared" si="20"/>
        <v>5</v>
      </c>
      <c r="BG22" s="40">
        <f t="shared" si="21"/>
        <v>15</v>
      </c>
      <c r="BH22" s="54" t="s">
        <v>251</v>
      </c>
      <c r="BI22" s="55">
        <f t="shared" si="22"/>
        <v>5</v>
      </c>
      <c r="BJ22" s="55">
        <v>5</v>
      </c>
      <c r="BK22" s="55">
        <v>5</v>
      </c>
      <c r="BL22" s="40">
        <f t="shared" si="23"/>
        <v>15</v>
      </c>
      <c r="BM22" s="55">
        <v>1</v>
      </c>
      <c r="BN22" s="55">
        <v>5</v>
      </c>
      <c r="BO22" s="40">
        <f t="shared" si="24"/>
        <v>6</v>
      </c>
      <c r="BP22" s="55">
        <v>5</v>
      </c>
      <c r="BQ22" s="54" t="s">
        <v>251</v>
      </c>
      <c r="BR22" s="55">
        <f t="shared" si="25"/>
        <v>5</v>
      </c>
      <c r="BS22" s="40">
        <f t="shared" si="26"/>
        <v>10</v>
      </c>
      <c r="BT22" s="52">
        <f t="shared" si="27"/>
        <v>46</v>
      </c>
      <c r="BU22" s="57">
        <v>1</v>
      </c>
      <c r="BV22" s="55">
        <v>1</v>
      </c>
      <c r="BW22" s="40">
        <f t="shared" si="28"/>
        <v>2</v>
      </c>
      <c r="BX22" s="54" t="s">
        <v>251</v>
      </c>
      <c r="BY22" s="55">
        <f t="shared" si="29"/>
        <v>5</v>
      </c>
      <c r="BZ22" s="55">
        <v>5</v>
      </c>
      <c r="CA22" s="55">
        <v>1</v>
      </c>
      <c r="CB22" s="40">
        <f t="shared" si="30"/>
        <v>11</v>
      </c>
      <c r="CC22" s="54" t="s">
        <v>251</v>
      </c>
      <c r="CD22" s="55">
        <f t="shared" si="31"/>
        <v>5</v>
      </c>
      <c r="CE22" s="55">
        <v>3</v>
      </c>
      <c r="CF22" s="54" t="s">
        <v>253</v>
      </c>
      <c r="CG22" s="55">
        <f t="shared" si="32"/>
        <v>2</v>
      </c>
      <c r="CH22" s="40">
        <f t="shared" si="33"/>
        <v>10</v>
      </c>
      <c r="CI22" s="54" t="s">
        <v>251</v>
      </c>
      <c r="CJ22" s="55">
        <f t="shared" si="34"/>
        <v>5</v>
      </c>
      <c r="CK22" s="55">
        <v>5</v>
      </c>
      <c r="CL22" s="40">
        <f t="shared" si="35"/>
        <v>10</v>
      </c>
      <c r="CM22" s="52">
        <f t="shared" si="36"/>
        <v>33</v>
      </c>
      <c r="CN22" s="57">
        <v>5</v>
      </c>
      <c r="CO22" s="54" t="s">
        <v>251</v>
      </c>
      <c r="CP22" s="55">
        <f t="shared" si="37"/>
        <v>5</v>
      </c>
      <c r="CQ22" s="95">
        <f t="shared" si="38"/>
        <v>10</v>
      </c>
      <c r="CR22" s="96">
        <v>5</v>
      </c>
      <c r="CS22" s="97" t="s">
        <v>251</v>
      </c>
      <c r="CT22" s="96">
        <f t="shared" si="39"/>
        <v>5</v>
      </c>
      <c r="CU22" s="95">
        <f t="shared" si="40"/>
        <v>10</v>
      </c>
      <c r="CV22" s="97">
        <v>1</v>
      </c>
      <c r="CW22" s="96">
        <f t="shared" si="41"/>
        <v>5</v>
      </c>
      <c r="CX22" s="96">
        <v>4</v>
      </c>
      <c r="CY22" s="96">
        <v>4</v>
      </c>
      <c r="CZ22" s="95">
        <f t="shared" si="42"/>
        <v>13</v>
      </c>
      <c r="DA22" s="97">
        <v>1</v>
      </c>
      <c r="DB22" s="96">
        <f t="shared" si="43"/>
        <v>5</v>
      </c>
      <c r="DC22" s="97">
        <v>1</v>
      </c>
      <c r="DD22" s="96">
        <f t="shared" si="44"/>
        <v>5</v>
      </c>
      <c r="DE22" s="97">
        <v>3</v>
      </c>
      <c r="DF22" s="96">
        <f t="shared" si="45"/>
        <v>3</v>
      </c>
      <c r="DG22" s="95">
        <f t="shared" si="46"/>
        <v>13</v>
      </c>
      <c r="DH22" s="98">
        <f t="shared" si="47"/>
        <v>46</v>
      </c>
      <c r="DI22" s="99">
        <v>3</v>
      </c>
      <c r="DJ22" s="100">
        <f t="shared" si="48"/>
        <v>3</v>
      </c>
      <c r="DK22" s="96">
        <v>4</v>
      </c>
      <c r="DL22" s="95">
        <f t="shared" si="49"/>
        <v>7</v>
      </c>
      <c r="DM22" s="96">
        <v>1</v>
      </c>
      <c r="DN22" s="97">
        <v>5</v>
      </c>
      <c r="DO22" s="101">
        <f t="shared" si="50"/>
        <v>1</v>
      </c>
      <c r="DP22" s="95">
        <f t="shared" si="51"/>
        <v>2</v>
      </c>
      <c r="DQ22" s="96">
        <v>4</v>
      </c>
      <c r="DR22" s="96">
        <v>5</v>
      </c>
      <c r="DS22" s="97">
        <v>1</v>
      </c>
      <c r="DT22" s="101">
        <f t="shared" si="52"/>
        <v>5</v>
      </c>
      <c r="DU22" s="95">
        <f t="shared" si="53"/>
        <v>14</v>
      </c>
      <c r="DV22" s="97">
        <v>5</v>
      </c>
      <c r="DW22" s="101">
        <f t="shared" si="54"/>
        <v>1</v>
      </c>
      <c r="DX22" s="96">
        <v>4</v>
      </c>
      <c r="DY22" s="97">
        <v>1</v>
      </c>
      <c r="DZ22" s="101">
        <f t="shared" si="55"/>
        <v>5</v>
      </c>
      <c r="EA22" s="95">
        <f t="shared" si="56"/>
        <v>10</v>
      </c>
      <c r="EB22" s="98">
        <f t="shared" si="57"/>
        <v>33</v>
      </c>
      <c r="EC22" s="91">
        <v>7</v>
      </c>
      <c r="ED22" s="92" t="s">
        <v>122</v>
      </c>
      <c r="EE22" s="93">
        <v>1</v>
      </c>
      <c r="EF22" s="93">
        <v>0</v>
      </c>
      <c r="EG22" s="93">
        <v>0</v>
      </c>
      <c r="EH22" s="93">
        <v>1</v>
      </c>
      <c r="EI22" s="93">
        <v>1</v>
      </c>
      <c r="EJ22" s="93">
        <v>1</v>
      </c>
      <c r="EK22" s="93">
        <v>0</v>
      </c>
      <c r="EL22" s="93">
        <v>0</v>
      </c>
      <c r="EM22" s="93">
        <v>0</v>
      </c>
      <c r="EN22" s="93">
        <v>0</v>
      </c>
      <c r="EO22" s="93">
        <v>1</v>
      </c>
      <c r="EP22" s="93">
        <v>0</v>
      </c>
      <c r="EQ22" s="3" t="s">
        <v>391</v>
      </c>
      <c r="ER22" s="90">
        <v>1</v>
      </c>
      <c r="ES22" s="6">
        <v>1</v>
      </c>
      <c r="ET22" s="6">
        <v>1</v>
      </c>
      <c r="EU22" s="6">
        <v>1</v>
      </c>
      <c r="EV22" s="6">
        <v>0</v>
      </c>
      <c r="EW22" s="6">
        <v>1</v>
      </c>
      <c r="EX22" s="6">
        <v>1</v>
      </c>
      <c r="EY22" s="6">
        <v>0</v>
      </c>
      <c r="EZ22" s="6">
        <v>1</v>
      </c>
      <c r="FA22" s="6">
        <v>1</v>
      </c>
      <c r="FB22" s="6">
        <v>0</v>
      </c>
      <c r="FD22" s="3" t="s">
        <v>412</v>
      </c>
      <c r="FF22" s="3">
        <v>1</v>
      </c>
      <c r="FG22" s="3">
        <v>4</v>
      </c>
      <c r="FH22" s="3">
        <v>3</v>
      </c>
      <c r="FI22" s="3">
        <v>2</v>
      </c>
    </row>
    <row r="23" spans="1:165" ht="15.75" customHeight="1">
      <c r="A23" s="7"/>
      <c r="B23" s="8">
        <v>1</v>
      </c>
      <c r="E23" s="8">
        <f>'Form Responses 1'!C21</f>
        <v>29</v>
      </c>
      <c r="F23" s="8"/>
      <c r="G23" s="3" t="s">
        <v>423</v>
      </c>
      <c r="I23" s="3" t="s">
        <v>21</v>
      </c>
      <c r="J23" s="8"/>
      <c r="K23" s="8"/>
      <c r="M23" s="45">
        <f>'Form Responses 1'!I21</f>
        <v>2</v>
      </c>
      <c r="N23" s="30" t="s">
        <v>252</v>
      </c>
      <c r="O23" s="13">
        <f>IF(N23="1R",5,IF(N23="2R",4,IF(N23="3R",3,IF(N23="4R",2,IF(N23="5R",1,"ERROR")))))</f>
        <v>4</v>
      </c>
      <c r="P23" s="13">
        <f>'Form Responses 1'!BE21</f>
        <v>3</v>
      </c>
      <c r="Q23" s="40">
        <f t="shared" si="2"/>
        <v>9</v>
      </c>
      <c r="R23" s="32" t="s">
        <v>252</v>
      </c>
      <c r="S23" s="13">
        <f t="shared" si="3"/>
        <v>4</v>
      </c>
      <c r="T23" s="13">
        <f>'Form Responses 1'!AM21</f>
        <v>2</v>
      </c>
      <c r="U23" s="30" t="s">
        <v>254</v>
      </c>
      <c r="V23" s="13">
        <f t="shared" si="0"/>
        <v>3</v>
      </c>
      <c r="W23" s="40">
        <f t="shared" si="4"/>
        <v>9</v>
      </c>
      <c r="X23" s="12">
        <f>'Form Responses 1'!U21</f>
        <v>3</v>
      </c>
      <c r="Y23" s="30" t="s">
        <v>252</v>
      </c>
      <c r="Z23" s="13">
        <f t="shared" si="5"/>
        <v>4</v>
      </c>
      <c r="AA23" s="40">
        <f t="shared" si="6"/>
        <v>7</v>
      </c>
      <c r="AB23" s="46" t="s">
        <v>252</v>
      </c>
      <c r="AC23" s="47">
        <f t="shared" si="7"/>
        <v>4</v>
      </c>
      <c r="AD23" s="46" t="s">
        <v>252</v>
      </c>
      <c r="AE23" s="48">
        <f t="shared" si="8"/>
        <v>4</v>
      </c>
      <c r="AF23" s="69">
        <f t="shared" si="9"/>
        <v>8</v>
      </c>
      <c r="AG23" s="37">
        <f t="shared" si="1"/>
        <v>33</v>
      </c>
      <c r="AI23" s="47">
        <v>3</v>
      </c>
      <c r="AJ23" s="47">
        <v>2</v>
      </c>
      <c r="AK23" s="46" t="s">
        <v>252</v>
      </c>
      <c r="AL23" s="47">
        <f t="shared" si="10"/>
        <v>4</v>
      </c>
      <c r="AM23" s="40">
        <f t="shared" si="11"/>
        <v>9</v>
      </c>
      <c r="AN23" s="47">
        <v>4</v>
      </c>
      <c r="AO23" s="46" t="s">
        <v>254</v>
      </c>
      <c r="AP23" s="48">
        <f t="shared" si="12"/>
        <v>3</v>
      </c>
      <c r="AQ23" s="40">
        <f t="shared" si="13"/>
        <v>7</v>
      </c>
      <c r="AR23" s="47">
        <v>2</v>
      </c>
      <c r="AS23" s="46">
        <v>2</v>
      </c>
      <c r="AT23" s="47">
        <f t="shared" si="14"/>
        <v>4</v>
      </c>
      <c r="AU23" s="40">
        <f t="shared" si="15"/>
        <v>6</v>
      </c>
      <c r="AV23" s="47">
        <v>4</v>
      </c>
      <c r="AW23" s="47">
        <v>4</v>
      </c>
      <c r="AX23" s="46" t="s">
        <v>253</v>
      </c>
      <c r="AY23" s="47">
        <f t="shared" si="16"/>
        <v>2</v>
      </c>
      <c r="AZ23" s="40">
        <f t="shared" si="17"/>
        <v>10</v>
      </c>
      <c r="BA23" s="52">
        <f t="shared" si="18"/>
        <v>32</v>
      </c>
      <c r="BB23" s="51">
        <v>4</v>
      </c>
      <c r="BC23" s="54" t="s">
        <v>252</v>
      </c>
      <c r="BD23" s="55">
        <f t="shared" si="19"/>
        <v>4</v>
      </c>
      <c r="BE23" s="54" t="s">
        <v>252</v>
      </c>
      <c r="BF23" s="55">
        <f t="shared" si="20"/>
        <v>4</v>
      </c>
      <c r="BG23" s="40">
        <f t="shared" si="21"/>
        <v>12</v>
      </c>
      <c r="BH23" s="54" t="s">
        <v>252</v>
      </c>
      <c r="BI23" s="55">
        <f t="shared" si="22"/>
        <v>4</v>
      </c>
      <c r="BJ23" s="55">
        <v>4</v>
      </c>
      <c r="BK23" s="55">
        <v>5</v>
      </c>
      <c r="BL23" s="40">
        <f t="shared" si="23"/>
        <v>13</v>
      </c>
      <c r="BM23" s="55">
        <v>3</v>
      </c>
      <c r="BN23" s="55">
        <v>5</v>
      </c>
      <c r="BO23" s="40">
        <f t="shared" si="24"/>
        <v>8</v>
      </c>
      <c r="BP23" s="55">
        <v>4</v>
      </c>
      <c r="BQ23" s="54" t="s">
        <v>253</v>
      </c>
      <c r="BR23" s="55">
        <f t="shared" si="25"/>
        <v>2</v>
      </c>
      <c r="BS23" s="40">
        <f t="shared" si="26"/>
        <v>6</v>
      </c>
      <c r="BT23" s="52">
        <f t="shared" si="27"/>
        <v>39</v>
      </c>
      <c r="BU23" s="57">
        <v>2</v>
      </c>
      <c r="BV23" s="55">
        <v>5</v>
      </c>
      <c r="BW23" s="40">
        <f t="shared" si="28"/>
        <v>7</v>
      </c>
      <c r="BX23" s="54" t="s">
        <v>252</v>
      </c>
      <c r="BY23" s="55">
        <f t="shared" si="29"/>
        <v>4</v>
      </c>
      <c r="BZ23" s="55">
        <v>4</v>
      </c>
      <c r="CA23" s="55">
        <v>3</v>
      </c>
      <c r="CB23" s="40">
        <f t="shared" si="30"/>
        <v>11</v>
      </c>
      <c r="CC23" s="54" t="s">
        <v>252</v>
      </c>
      <c r="CD23" s="55">
        <f t="shared" si="31"/>
        <v>4</v>
      </c>
      <c r="CE23" s="55">
        <v>4</v>
      </c>
      <c r="CF23" s="54" t="s">
        <v>252</v>
      </c>
      <c r="CG23" s="55">
        <f t="shared" si="32"/>
        <v>4</v>
      </c>
      <c r="CH23" s="40">
        <f t="shared" si="33"/>
        <v>12</v>
      </c>
      <c r="CI23" s="54" t="s">
        <v>254</v>
      </c>
      <c r="CJ23" s="55">
        <f t="shared" si="34"/>
        <v>3</v>
      </c>
      <c r="CK23" s="55">
        <v>3</v>
      </c>
      <c r="CL23" s="40">
        <f t="shared" si="35"/>
        <v>6</v>
      </c>
      <c r="CM23" s="52">
        <f t="shared" si="36"/>
        <v>36</v>
      </c>
      <c r="CN23" s="57">
        <v>3</v>
      </c>
      <c r="CO23" s="54" t="s">
        <v>254</v>
      </c>
      <c r="CP23" s="55">
        <f t="shared" si="37"/>
        <v>3</v>
      </c>
      <c r="CQ23" s="95">
        <f t="shared" si="38"/>
        <v>6</v>
      </c>
      <c r="CR23" s="96">
        <v>2</v>
      </c>
      <c r="CS23" s="97" t="s">
        <v>252</v>
      </c>
      <c r="CT23" s="96">
        <f t="shared" si="39"/>
        <v>4</v>
      </c>
      <c r="CU23" s="95">
        <f t="shared" si="40"/>
        <v>6</v>
      </c>
      <c r="CV23" s="97">
        <v>3</v>
      </c>
      <c r="CW23" s="96">
        <f t="shared" si="41"/>
        <v>3</v>
      </c>
      <c r="CX23" s="96">
        <v>2</v>
      </c>
      <c r="CY23" s="96">
        <v>4</v>
      </c>
      <c r="CZ23" s="95">
        <f t="shared" si="42"/>
        <v>9</v>
      </c>
      <c r="DA23" s="97">
        <v>2</v>
      </c>
      <c r="DB23" s="96">
        <f t="shared" si="43"/>
        <v>4</v>
      </c>
      <c r="DC23" s="97">
        <v>3</v>
      </c>
      <c r="DD23" s="96">
        <f t="shared" si="44"/>
        <v>3</v>
      </c>
      <c r="DE23" s="97">
        <v>2</v>
      </c>
      <c r="DF23" s="96">
        <f t="shared" si="45"/>
        <v>4</v>
      </c>
      <c r="DG23" s="95">
        <f t="shared" si="46"/>
        <v>11</v>
      </c>
      <c r="DH23" s="98">
        <f t="shared" si="47"/>
        <v>32</v>
      </c>
      <c r="DI23" s="99">
        <v>3</v>
      </c>
      <c r="DJ23" s="100">
        <f t="shared" si="48"/>
        <v>3</v>
      </c>
      <c r="DK23" s="96">
        <v>3</v>
      </c>
      <c r="DL23" s="95">
        <f t="shared" si="49"/>
        <v>6</v>
      </c>
      <c r="DM23" s="96">
        <v>2</v>
      </c>
      <c r="DN23" s="97">
        <v>1</v>
      </c>
      <c r="DO23" s="101">
        <f t="shared" si="50"/>
        <v>5</v>
      </c>
      <c r="DP23" s="95">
        <f t="shared" si="51"/>
        <v>7</v>
      </c>
      <c r="DQ23" s="96">
        <v>3</v>
      </c>
      <c r="DR23" s="96">
        <v>2</v>
      </c>
      <c r="DS23" s="97">
        <v>2</v>
      </c>
      <c r="DT23" s="101">
        <f t="shared" si="52"/>
        <v>4</v>
      </c>
      <c r="DU23" s="95">
        <f t="shared" si="53"/>
        <v>9</v>
      </c>
      <c r="DV23" s="97">
        <v>1</v>
      </c>
      <c r="DW23" s="101">
        <f t="shared" si="54"/>
        <v>5</v>
      </c>
      <c r="DX23" s="96">
        <v>4</v>
      </c>
      <c r="DY23" s="97">
        <v>1</v>
      </c>
      <c r="DZ23" s="101">
        <f t="shared" si="55"/>
        <v>5</v>
      </c>
      <c r="EA23" s="95">
        <f t="shared" si="56"/>
        <v>14</v>
      </c>
      <c r="EB23" s="98">
        <f t="shared" si="57"/>
        <v>36</v>
      </c>
      <c r="EC23" s="91">
        <v>7</v>
      </c>
      <c r="ED23" s="92" t="s">
        <v>127</v>
      </c>
      <c r="EE23" s="93">
        <v>1</v>
      </c>
      <c r="EF23" s="93">
        <v>1</v>
      </c>
      <c r="EG23" s="93">
        <v>0</v>
      </c>
      <c r="EH23" s="93">
        <v>1</v>
      </c>
      <c r="EI23" s="93">
        <v>0</v>
      </c>
      <c r="EJ23" s="93">
        <v>0</v>
      </c>
      <c r="EK23" s="93">
        <v>0</v>
      </c>
      <c r="EL23" s="93">
        <v>0</v>
      </c>
      <c r="EM23" s="93">
        <v>0</v>
      </c>
      <c r="EN23" s="93">
        <v>0</v>
      </c>
      <c r="EO23" s="93">
        <v>0</v>
      </c>
      <c r="EP23" s="93">
        <v>0</v>
      </c>
      <c r="EQ23" s="3" t="s">
        <v>386</v>
      </c>
      <c r="ER23" s="90">
        <v>1</v>
      </c>
      <c r="ES23" s="6">
        <v>1</v>
      </c>
      <c r="ET23" s="6">
        <v>0</v>
      </c>
      <c r="EU23" s="6">
        <v>1</v>
      </c>
      <c r="EV23" s="6">
        <v>0</v>
      </c>
      <c r="EW23" s="6">
        <v>0</v>
      </c>
      <c r="EX23" s="6">
        <v>1</v>
      </c>
      <c r="EY23" s="6">
        <v>1</v>
      </c>
      <c r="EZ23" s="6">
        <v>0</v>
      </c>
      <c r="FA23" s="6">
        <v>0</v>
      </c>
      <c r="FB23" s="6">
        <v>0</v>
      </c>
      <c r="FD23" s="3" t="s">
        <v>410</v>
      </c>
      <c r="FF23" s="3">
        <v>3</v>
      </c>
      <c r="FG23" s="3">
        <v>4</v>
      </c>
      <c r="FH23" s="3">
        <v>1</v>
      </c>
      <c r="FI23" s="3">
        <v>2</v>
      </c>
    </row>
    <row r="24" spans="1:165" ht="15.75" customHeight="1">
      <c r="A24" s="7"/>
      <c r="B24" s="8">
        <v>1</v>
      </c>
      <c r="E24" s="8">
        <f>'Form Responses 1'!C22</f>
        <v>39</v>
      </c>
      <c r="F24" s="8"/>
      <c r="G24" s="3" t="s">
        <v>431</v>
      </c>
      <c r="I24" s="3" t="s">
        <v>21</v>
      </c>
      <c r="J24" s="8"/>
      <c r="K24" s="8"/>
      <c r="M24" s="45">
        <f>'Form Responses 1'!I22</f>
        <v>2</v>
      </c>
      <c r="N24" s="30" t="s">
        <v>253</v>
      </c>
      <c r="O24" s="13">
        <f>IF(N24="1R",5,IF(N24="2R",4,IF(N24="3R",3,IF(N24="4R",2,IF(N24="5R",1,"ERROR")))))</f>
        <v>2</v>
      </c>
      <c r="P24" s="13">
        <f>'Form Responses 1'!BE22</f>
        <v>2</v>
      </c>
      <c r="Q24" s="40">
        <f t="shared" si="2"/>
        <v>6</v>
      </c>
      <c r="R24" s="32" t="s">
        <v>251</v>
      </c>
      <c r="S24" s="13">
        <f t="shared" si="3"/>
        <v>5</v>
      </c>
      <c r="T24" s="13">
        <f>'Form Responses 1'!AM22</f>
        <v>4</v>
      </c>
      <c r="U24" s="30" t="s">
        <v>251</v>
      </c>
      <c r="V24" s="13">
        <f t="shared" si="0"/>
        <v>5</v>
      </c>
      <c r="W24" s="40">
        <f t="shared" si="4"/>
        <v>14</v>
      </c>
      <c r="X24" s="12">
        <f>'Form Responses 1'!U22</f>
        <v>2</v>
      </c>
      <c r="Y24" s="30" t="s">
        <v>255</v>
      </c>
      <c r="Z24" s="13">
        <f t="shared" si="5"/>
        <v>1</v>
      </c>
      <c r="AA24" s="40">
        <f t="shared" si="6"/>
        <v>3</v>
      </c>
      <c r="AB24" s="46" t="s">
        <v>252</v>
      </c>
      <c r="AC24" s="47">
        <f t="shared" si="7"/>
        <v>4</v>
      </c>
      <c r="AD24" s="46" t="s">
        <v>253</v>
      </c>
      <c r="AE24" s="48">
        <f t="shared" si="8"/>
        <v>2</v>
      </c>
      <c r="AF24" s="69">
        <f t="shared" si="9"/>
        <v>6</v>
      </c>
      <c r="AG24" s="37">
        <f t="shared" si="1"/>
        <v>29</v>
      </c>
      <c r="AI24" s="47">
        <v>5</v>
      </c>
      <c r="AJ24" s="47">
        <v>4</v>
      </c>
      <c r="AK24" s="46" t="s">
        <v>252</v>
      </c>
      <c r="AL24" s="47">
        <f t="shared" si="10"/>
        <v>4</v>
      </c>
      <c r="AM24" s="40">
        <f t="shared" si="11"/>
        <v>13</v>
      </c>
      <c r="AN24" s="47">
        <v>3</v>
      </c>
      <c r="AO24" s="46" t="s">
        <v>254</v>
      </c>
      <c r="AP24" s="48">
        <f t="shared" si="12"/>
        <v>3</v>
      </c>
      <c r="AQ24" s="40">
        <f t="shared" si="13"/>
        <v>6</v>
      </c>
      <c r="AR24" s="47">
        <v>3</v>
      </c>
      <c r="AS24" s="46">
        <v>3</v>
      </c>
      <c r="AT24" s="47">
        <f t="shared" si="14"/>
        <v>3</v>
      </c>
      <c r="AU24" s="40">
        <f t="shared" si="15"/>
        <v>6</v>
      </c>
      <c r="AV24" s="47">
        <v>2</v>
      </c>
      <c r="AW24" s="47">
        <v>4</v>
      </c>
      <c r="AX24" s="46" t="s">
        <v>252</v>
      </c>
      <c r="AY24" s="47">
        <f t="shared" si="16"/>
        <v>4</v>
      </c>
      <c r="AZ24" s="40">
        <f t="shared" si="17"/>
        <v>10</v>
      </c>
      <c r="BA24" s="52">
        <f t="shared" si="18"/>
        <v>35</v>
      </c>
      <c r="BB24" s="51">
        <v>4</v>
      </c>
      <c r="BC24" s="54" t="s">
        <v>252</v>
      </c>
      <c r="BD24" s="55">
        <f t="shared" si="19"/>
        <v>4</v>
      </c>
      <c r="BE24" s="54" t="s">
        <v>253</v>
      </c>
      <c r="BF24" s="55">
        <f t="shared" si="20"/>
        <v>2</v>
      </c>
      <c r="BG24" s="40">
        <f t="shared" si="21"/>
        <v>10</v>
      </c>
      <c r="BH24" s="54" t="s">
        <v>252</v>
      </c>
      <c r="BI24" s="55">
        <f t="shared" si="22"/>
        <v>4</v>
      </c>
      <c r="BJ24" s="55">
        <v>2</v>
      </c>
      <c r="BK24" s="55">
        <v>2</v>
      </c>
      <c r="BL24" s="40">
        <f t="shared" si="23"/>
        <v>8</v>
      </c>
      <c r="BM24" s="55">
        <v>2</v>
      </c>
      <c r="BN24" s="55">
        <v>2</v>
      </c>
      <c r="BO24" s="40">
        <f t="shared" si="24"/>
        <v>4</v>
      </c>
      <c r="BP24" s="55">
        <v>4</v>
      </c>
      <c r="BQ24" s="54" t="s">
        <v>252</v>
      </c>
      <c r="BR24" s="55">
        <f t="shared" si="25"/>
        <v>4</v>
      </c>
      <c r="BS24" s="40">
        <f t="shared" si="26"/>
        <v>8</v>
      </c>
      <c r="BT24" s="52">
        <f t="shared" si="27"/>
        <v>30</v>
      </c>
      <c r="BU24" s="57">
        <v>3</v>
      </c>
      <c r="BV24" s="55">
        <v>4</v>
      </c>
      <c r="BW24" s="40">
        <f t="shared" si="28"/>
        <v>7</v>
      </c>
      <c r="BX24" s="54" t="s">
        <v>252</v>
      </c>
      <c r="BY24" s="55">
        <f t="shared" si="29"/>
        <v>4</v>
      </c>
      <c r="BZ24" s="55">
        <v>3</v>
      </c>
      <c r="CA24" s="55">
        <v>3</v>
      </c>
      <c r="CB24" s="40">
        <f t="shared" si="30"/>
        <v>10</v>
      </c>
      <c r="CC24" s="54" t="s">
        <v>252</v>
      </c>
      <c r="CD24" s="55">
        <f t="shared" si="31"/>
        <v>4</v>
      </c>
      <c r="CE24" s="55">
        <v>2</v>
      </c>
      <c r="CF24" s="54" t="s">
        <v>253</v>
      </c>
      <c r="CG24" s="55">
        <f t="shared" si="32"/>
        <v>2</v>
      </c>
      <c r="CH24" s="40">
        <f t="shared" si="33"/>
        <v>8</v>
      </c>
      <c r="CI24" s="54" t="s">
        <v>252</v>
      </c>
      <c r="CJ24" s="55">
        <f t="shared" si="34"/>
        <v>4</v>
      </c>
      <c r="CK24" s="55">
        <v>4</v>
      </c>
      <c r="CL24" s="40">
        <f t="shared" si="35"/>
        <v>8</v>
      </c>
      <c r="CM24" s="52">
        <f t="shared" si="36"/>
        <v>33</v>
      </c>
      <c r="CN24" s="57">
        <v>4</v>
      </c>
      <c r="CO24" s="54" t="s">
        <v>252</v>
      </c>
      <c r="CP24" s="55">
        <f t="shared" si="37"/>
        <v>4</v>
      </c>
      <c r="CQ24" s="95">
        <f t="shared" si="38"/>
        <v>8</v>
      </c>
      <c r="CR24" s="96">
        <v>4</v>
      </c>
      <c r="CS24" s="97" t="s">
        <v>253</v>
      </c>
      <c r="CT24" s="96">
        <f t="shared" si="39"/>
        <v>2</v>
      </c>
      <c r="CU24" s="95">
        <f t="shared" si="40"/>
        <v>6</v>
      </c>
      <c r="CV24" s="97">
        <v>2</v>
      </c>
      <c r="CW24" s="96">
        <f t="shared" si="41"/>
        <v>4</v>
      </c>
      <c r="CX24" s="96">
        <v>4</v>
      </c>
      <c r="CY24" s="96">
        <v>3</v>
      </c>
      <c r="CZ24" s="95">
        <f t="shared" si="42"/>
        <v>11</v>
      </c>
      <c r="DA24" s="97">
        <v>2</v>
      </c>
      <c r="DB24" s="96">
        <f t="shared" si="43"/>
        <v>4</v>
      </c>
      <c r="DC24" s="97">
        <v>3</v>
      </c>
      <c r="DD24" s="96">
        <f t="shared" si="44"/>
        <v>3</v>
      </c>
      <c r="DE24" s="97">
        <v>2</v>
      </c>
      <c r="DF24" s="96">
        <f t="shared" si="45"/>
        <v>4</v>
      </c>
      <c r="DG24" s="95">
        <f t="shared" si="46"/>
        <v>11</v>
      </c>
      <c r="DH24" s="98">
        <f t="shared" si="47"/>
        <v>36</v>
      </c>
      <c r="DI24" s="99">
        <v>5</v>
      </c>
      <c r="DJ24" s="100">
        <f t="shared" si="48"/>
        <v>1</v>
      </c>
      <c r="DK24" s="96">
        <v>1</v>
      </c>
      <c r="DL24" s="95">
        <f t="shared" si="49"/>
        <v>2</v>
      </c>
      <c r="DM24" s="96">
        <v>3</v>
      </c>
      <c r="DN24" s="97">
        <v>2</v>
      </c>
      <c r="DO24" s="101">
        <f t="shared" si="50"/>
        <v>4</v>
      </c>
      <c r="DP24" s="95">
        <f t="shared" si="51"/>
        <v>7</v>
      </c>
      <c r="DQ24" s="96">
        <v>1</v>
      </c>
      <c r="DR24" s="96">
        <v>2</v>
      </c>
      <c r="DS24" s="97">
        <v>4</v>
      </c>
      <c r="DT24" s="101">
        <f t="shared" si="52"/>
        <v>2</v>
      </c>
      <c r="DU24" s="95">
        <f t="shared" si="53"/>
        <v>5</v>
      </c>
      <c r="DV24" s="97">
        <v>3</v>
      </c>
      <c r="DW24" s="101">
        <f t="shared" si="54"/>
        <v>3</v>
      </c>
      <c r="DX24" s="96">
        <v>3</v>
      </c>
      <c r="DY24" s="97">
        <v>5</v>
      </c>
      <c r="DZ24" s="101">
        <f t="shared" si="55"/>
        <v>1</v>
      </c>
      <c r="EA24" s="95">
        <f t="shared" si="56"/>
        <v>7</v>
      </c>
      <c r="EB24" s="98">
        <f t="shared" si="57"/>
        <v>21</v>
      </c>
      <c r="EC24" s="91">
        <v>6</v>
      </c>
      <c r="ED24" s="92" t="s">
        <v>105</v>
      </c>
      <c r="EE24" s="93">
        <v>0</v>
      </c>
      <c r="EF24" s="93">
        <v>0</v>
      </c>
      <c r="EG24" s="93">
        <v>0</v>
      </c>
      <c r="EH24" s="93">
        <v>1</v>
      </c>
      <c r="EI24" s="93">
        <v>0</v>
      </c>
      <c r="EJ24" s="93">
        <v>0</v>
      </c>
      <c r="EK24" s="93">
        <v>0</v>
      </c>
      <c r="EL24" s="93">
        <v>0</v>
      </c>
      <c r="EM24" s="93">
        <v>1</v>
      </c>
      <c r="EN24" s="93">
        <v>0</v>
      </c>
      <c r="EO24" s="93">
        <v>0</v>
      </c>
      <c r="EP24" s="93">
        <v>0</v>
      </c>
      <c r="EQ24" s="3" t="s">
        <v>392</v>
      </c>
      <c r="ER24" s="90">
        <v>1</v>
      </c>
      <c r="ES24" s="6">
        <v>0</v>
      </c>
      <c r="ET24" s="6">
        <v>0</v>
      </c>
      <c r="EU24" s="6">
        <v>0</v>
      </c>
      <c r="EV24" s="6">
        <v>0</v>
      </c>
      <c r="EW24" s="6">
        <v>0</v>
      </c>
      <c r="EX24" s="6">
        <v>0</v>
      </c>
      <c r="EY24" s="6">
        <v>0</v>
      </c>
      <c r="EZ24" s="6">
        <v>1</v>
      </c>
      <c r="FA24" s="6">
        <v>1</v>
      </c>
      <c r="FB24" s="6">
        <v>1</v>
      </c>
      <c r="FD24" s="3" t="s">
        <v>414</v>
      </c>
      <c r="FF24" s="3">
        <v>1</v>
      </c>
      <c r="FG24" s="3">
        <v>2</v>
      </c>
      <c r="FH24" s="3">
        <v>3</v>
      </c>
      <c r="FI24" s="3">
        <v>4</v>
      </c>
    </row>
    <row r="25" spans="1:165" ht="15.75" customHeight="1">
      <c r="A25" s="7"/>
      <c r="B25" s="8">
        <v>1</v>
      </c>
      <c r="E25" s="8">
        <f>'Form Responses 1'!C23</f>
        <v>30</v>
      </c>
      <c r="F25" s="8"/>
      <c r="G25" s="3" t="s">
        <v>428</v>
      </c>
      <c r="I25" s="3" t="s">
        <v>21</v>
      </c>
      <c r="J25" s="8"/>
      <c r="K25" s="8"/>
      <c r="M25" s="45">
        <f>'Form Responses 1'!I23</f>
        <v>3</v>
      </c>
      <c r="N25" s="30" t="s">
        <v>254</v>
      </c>
      <c r="O25" s="13">
        <f>IF(N25="1R",5,IF(N25="2R",4,IF(N25="3R",3,IF(N25="4R",2,IF(N25="5R",1,"ERROR")))))</f>
        <v>3</v>
      </c>
      <c r="P25" s="13">
        <f>'Form Responses 1'!BE23</f>
        <v>3</v>
      </c>
      <c r="Q25" s="40">
        <f t="shared" si="2"/>
        <v>9</v>
      </c>
      <c r="R25" s="32" t="s">
        <v>255</v>
      </c>
      <c r="S25" s="13">
        <f t="shared" si="3"/>
        <v>1</v>
      </c>
      <c r="T25" s="13">
        <f>'Form Responses 1'!AM23</f>
        <v>2</v>
      </c>
      <c r="U25" s="30" t="s">
        <v>255</v>
      </c>
      <c r="V25" s="13">
        <f t="shared" si="0"/>
        <v>1</v>
      </c>
      <c r="W25" s="40">
        <f t="shared" si="4"/>
        <v>4</v>
      </c>
      <c r="X25" s="12">
        <f>'Form Responses 1'!U23</f>
        <v>1</v>
      </c>
      <c r="Y25" s="30" t="s">
        <v>255</v>
      </c>
      <c r="Z25" s="13">
        <f t="shared" si="5"/>
        <v>1</v>
      </c>
      <c r="AA25" s="40">
        <f t="shared" si="6"/>
        <v>2</v>
      </c>
      <c r="AB25" s="46" t="s">
        <v>255</v>
      </c>
      <c r="AC25" s="47">
        <f t="shared" si="7"/>
        <v>1</v>
      </c>
      <c r="AD25" s="46" t="s">
        <v>255</v>
      </c>
      <c r="AE25" s="48">
        <f t="shared" si="8"/>
        <v>1</v>
      </c>
      <c r="AF25" s="69">
        <f t="shared" si="9"/>
        <v>2</v>
      </c>
      <c r="AG25" s="37">
        <f t="shared" si="1"/>
        <v>17</v>
      </c>
      <c r="AI25" s="47">
        <v>4</v>
      </c>
      <c r="AJ25" s="47">
        <v>2</v>
      </c>
      <c r="AK25" s="46" t="s">
        <v>253</v>
      </c>
      <c r="AL25" s="47">
        <f t="shared" si="10"/>
        <v>2</v>
      </c>
      <c r="AM25" s="40">
        <f t="shared" si="11"/>
        <v>8</v>
      </c>
      <c r="AN25" s="47">
        <v>3</v>
      </c>
      <c r="AO25" s="46" t="s">
        <v>252</v>
      </c>
      <c r="AP25" s="48">
        <f t="shared" si="12"/>
        <v>4</v>
      </c>
      <c r="AQ25" s="40">
        <f t="shared" si="13"/>
        <v>7</v>
      </c>
      <c r="AR25" s="47">
        <v>3</v>
      </c>
      <c r="AS25" s="46">
        <v>5</v>
      </c>
      <c r="AT25" s="47">
        <f t="shared" si="14"/>
        <v>1</v>
      </c>
      <c r="AU25" s="40">
        <f t="shared" si="15"/>
        <v>4</v>
      </c>
      <c r="AV25" s="47">
        <v>1</v>
      </c>
      <c r="AW25" s="47">
        <v>2</v>
      </c>
      <c r="AX25" s="46" t="s">
        <v>253</v>
      </c>
      <c r="AY25" s="47">
        <f t="shared" si="16"/>
        <v>2</v>
      </c>
      <c r="AZ25" s="40">
        <f t="shared" si="17"/>
        <v>5</v>
      </c>
      <c r="BA25" s="52">
        <f t="shared" si="18"/>
        <v>24</v>
      </c>
      <c r="BB25" s="51">
        <v>4</v>
      </c>
      <c r="BC25" s="54" t="s">
        <v>252</v>
      </c>
      <c r="BD25" s="55">
        <f t="shared" si="19"/>
        <v>4</v>
      </c>
      <c r="BE25" s="54" t="s">
        <v>252</v>
      </c>
      <c r="BF25" s="55">
        <f t="shared" si="20"/>
        <v>4</v>
      </c>
      <c r="BG25" s="40">
        <f t="shared" si="21"/>
        <v>12</v>
      </c>
      <c r="BH25" s="54" t="s">
        <v>252</v>
      </c>
      <c r="BI25" s="55">
        <f t="shared" si="22"/>
        <v>4</v>
      </c>
      <c r="BJ25" s="55">
        <v>3</v>
      </c>
      <c r="BK25" s="55">
        <v>2</v>
      </c>
      <c r="BL25" s="40">
        <f t="shared" si="23"/>
        <v>9</v>
      </c>
      <c r="BM25" s="55">
        <v>2</v>
      </c>
      <c r="BN25" s="55">
        <v>4</v>
      </c>
      <c r="BO25" s="40">
        <f t="shared" si="24"/>
        <v>6</v>
      </c>
      <c r="BP25" s="55">
        <v>4</v>
      </c>
      <c r="BQ25" s="54" t="s">
        <v>254</v>
      </c>
      <c r="BR25" s="55">
        <f t="shared" si="25"/>
        <v>3</v>
      </c>
      <c r="BS25" s="40">
        <f t="shared" si="26"/>
        <v>7</v>
      </c>
      <c r="BT25" s="52">
        <f t="shared" si="27"/>
        <v>34</v>
      </c>
      <c r="BU25" s="57">
        <v>3</v>
      </c>
      <c r="BV25" s="55">
        <v>2</v>
      </c>
      <c r="BW25" s="40">
        <f t="shared" si="28"/>
        <v>5</v>
      </c>
      <c r="BX25" s="54" t="s">
        <v>252</v>
      </c>
      <c r="BY25" s="55">
        <f t="shared" si="29"/>
        <v>4</v>
      </c>
      <c r="BZ25" s="55">
        <v>3</v>
      </c>
      <c r="CA25" s="55">
        <v>2</v>
      </c>
      <c r="CB25" s="40">
        <f t="shared" si="30"/>
        <v>9</v>
      </c>
      <c r="CC25" s="54" t="s">
        <v>254</v>
      </c>
      <c r="CD25" s="55">
        <f t="shared" si="31"/>
        <v>3</v>
      </c>
      <c r="CE25" s="55">
        <v>4</v>
      </c>
      <c r="CF25" s="54" t="s">
        <v>253</v>
      </c>
      <c r="CG25" s="55">
        <f t="shared" si="32"/>
        <v>2</v>
      </c>
      <c r="CH25" s="40">
        <f t="shared" si="33"/>
        <v>9</v>
      </c>
      <c r="CI25" s="54" t="s">
        <v>252</v>
      </c>
      <c r="CJ25" s="55">
        <f t="shared" si="34"/>
        <v>4</v>
      </c>
      <c r="CK25" s="55">
        <v>4</v>
      </c>
      <c r="CL25" s="40">
        <f t="shared" si="35"/>
        <v>8</v>
      </c>
      <c r="CM25" s="52">
        <f t="shared" si="36"/>
        <v>31</v>
      </c>
      <c r="CN25" s="57">
        <v>4</v>
      </c>
      <c r="CO25" s="54" t="s">
        <v>254</v>
      </c>
      <c r="CP25" s="55">
        <f t="shared" si="37"/>
        <v>3</v>
      </c>
      <c r="CQ25" s="95">
        <f t="shared" si="38"/>
        <v>7</v>
      </c>
      <c r="CR25" s="96">
        <v>4</v>
      </c>
      <c r="CS25" s="97" t="s">
        <v>252</v>
      </c>
      <c r="CT25" s="96">
        <f t="shared" si="39"/>
        <v>4</v>
      </c>
      <c r="CU25" s="95">
        <f t="shared" si="40"/>
        <v>8</v>
      </c>
      <c r="CV25" s="97">
        <v>2</v>
      </c>
      <c r="CW25" s="96">
        <f t="shared" si="41"/>
        <v>4</v>
      </c>
      <c r="CX25" s="96">
        <v>4</v>
      </c>
      <c r="CY25" s="96">
        <v>3</v>
      </c>
      <c r="CZ25" s="95">
        <f t="shared" si="42"/>
        <v>11</v>
      </c>
      <c r="DA25" s="97">
        <v>1</v>
      </c>
      <c r="DB25" s="96">
        <f t="shared" si="43"/>
        <v>5</v>
      </c>
      <c r="DC25" s="97">
        <v>2</v>
      </c>
      <c r="DD25" s="96">
        <f t="shared" si="44"/>
        <v>4</v>
      </c>
      <c r="DE25" s="97">
        <v>1</v>
      </c>
      <c r="DF25" s="96">
        <f t="shared" si="45"/>
        <v>5</v>
      </c>
      <c r="DG25" s="95">
        <f t="shared" si="46"/>
        <v>14</v>
      </c>
      <c r="DH25" s="98">
        <f t="shared" si="47"/>
        <v>40</v>
      </c>
      <c r="DI25" s="99">
        <v>2</v>
      </c>
      <c r="DJ25" s="100">
        <f t="shared" si="48"/>
        <v>4</v>
      </c>
      <c r="DK25" s="96">
        <v>3</v>
      </c>
      <c r="DL25" s="95">
        <f t="shared" si="49"/>
        <v>7</v>
      </c>
      <c r="DM25" s="96">
        <v>4</v>
      </c>
      <c r="DN25" s="97">
        <v>2</v>
      </c>
      <c r="DO25" s="101">
        <f t="shared" si="50"/>
        <v>4</v>
      </c>
      <c r="DP25" s="95">
        <f t="shared" si="51"/>
        <v>8</v>
      </c>
      <c r="DQ25" s="96">
        <v>2</v>
      </c>
      <c r="DR25" s="96">
        <v>5</v>
      </c>
      <c r="DS25" s="97">
        <v>1</v>
      </c>
      <c r="DT25" s="101">
        <f t="shared" si="52"/>
        <v>5</v>
      </c>
      <c r="DU25" s="95">
        <f t="shared" si="53"/>
        <v>12</v>
      </c>
      <c r="DV25" s="97">
        <v>1</v>
      </c>
      <c r="DW25" s="101">
        <f t="shared" si="54"/>
        <v>5</v>
      </c>
      <c r="DX25" s="96">
        <v>3</v>
      </c>
      <c r="DY25" s="97">
        <v>5</v>
      </c>
      <c r="DZ25" s="101">
        <f t="shared" si="55"/>
        <v>1</v>
      </c>
      <c r="EA25" s="95">
        <f t="shared" si="56"/>
        <v>9</v>
      </c>
      <c r="EB25" s="98">
        <f t="shared" si="57"/>
        <v>36</v>
      </c>
      <c r="EC25" s="91">
        <v>7</v>
      </c>
      <c r="ED25" s="92" t="s">
        <v>20</v>
      </c>
      <c r="EE25" s="93">
        <v>1</v>
      </c>
      <c r="EF25" s="93">
        <v>1</v>
      </c>
      <c r="EG25" s="93">
        <v>0</v>
      </c>
      <c r="EH25" s="93">
        <v>1</v>
      </c>
      <c r="EI25" s="93">
        <v>1</v>
      </c>
      <c r="EJ25" s="93">
        <v>1</v>
      </c>
      <c r="EK25" s="93">
        <v>1</v>
      </c>
      <c r="EL25" s="93">
        <v>0</v>
      </c>
      <c r="EM25" s="93">
        <v>0</v>
      </c>
      <c r="EN25" s="93">
        <v>1</v>
      </c>
      <c r="EO25" s="93">
        <v>0</v>
      </c>
      <c r="EP25" s="93">
        <v>0</v>
      </c>
      <c r="EQ25" s="3" t="s">
        <v>372</v>
      </c>
      <c r="ER25" s="90">
        <v>1</v>
      </c>
      <c r="ES25" s="6">
        <v>1</v>
      </c>
      <c r="ET25" s="6">
        <v>0</v>
      </c>
      <c r="EU25" s="6">
        <v>0</v>
      </c>
      <c r="EV25" s="6">
        <v>0</v>
      </c>
      <c r="EW25" s="6">
        <v>1</v>
      </c>
      <c r="EX25" s="6">
        <v>0</v>
      </c>
      <c r="EY25" s="6">
        <v>0</v>
      </c>
      <c r="EZ25" s="6">
        <v>0</v>
      </c>
      <c r="FA25" s="6">
        <v>1</v>
      </c>
      <c r="FB25" s="6">
        <v>0</v>
      </c>
      <c r="FD25" s="3" t="s">
        <v>412</v>
      </c>
      <c r="FF25" s="3">
        <v>1</v>
      </c>
      <c r="FG25" s="3">
        <v>4</v>
      </c>
      <c r="FH25" s="3">
        <v>3</v>
      </c>
      <c r="FI25" s="3">
        <v>2</v>
      </c>
    </row>
    <row r="26" spans="1:165" ht="15.75" customHeight="1">
      <c r="A26" s="7"/>
      <c r="B26" s="8">
        <v>1</v>
      </c>
      <c r="E26" s="8">
        <f>'Form Responses 1'!C24</f>
        <v>30</v>
      </c>
      <c r="F26" s="8"/>
      <c r="G26" s="3" t="s">
        <v>428</v>
      </c>
      <c r="I26" s="3" t="s">
        <v>117</v>
      </c>
      <c r="J26" s="8"/>
      <c r="K26" s="8"/>
      <c r="M26" s="45">
        <f>'Form Responses 1'!I24</f>
        <v>3</v>
      </c>
      <c r="N26" s="30" t="s">
        <v>253</v>
      </c>
      <c r="O26" s="13">
        <f>IF(N26="1R",5,IF(N26="2R",4,IF(N26="3R",3,IF(N26="4R",2,IF(N26="5R",1,"ERROR")))))</f>
        <v>2</v>
      </c>
      <c r="P26" s="13">
        <f>'Form Responses 1'!BE24</f>
        <v>2</v>
      </c>
      <c r="Q26" s="40">
        <f t="shared" si="2"/>
        <v>7</v>
      </c>
      <c r="R26" s="32" t="s">
        <v>253</v>
      </c>
      <c r="S26" s="13">
        <f t="shared" si="3"/>
        <v>2</v>
      </c>
      <c r="T26" s="13">
        <f>'Form Responses 1'!AM24</f>
        <v>2</v>
      </c>
      <c r="U26" s="30" t="s">
        <v>253</v>
      </c>
      <c r="V26" s="13">
        <f t="shared" si="0"/>
        <v>2</v>
      </c>
      <c r="W26" s="40">
        <f t="shared" si="4"/>
        <v>6</v>
      </c>
      <c r="X26" s="12">
        <f>'Form Responses 1'!U24</f>
        <v>2</v>
      </c>
      <c r="Y26" s="30" t="s">
        <v>253</v>
      </c>
      <c r="Z26" s="13">
        <f t="shared" si="5"/>
        <v>2</v>
      </c>
      <c r="AA26" s="40">
        <f t="shared" si="6"/>
        <v>4</v>
      </c>
      <c r="AB26" s="46" t="s">
        <v>252</v>
      </c>
      <c r="AC26" s="47">
        <f t="shared" si="7"/>
        <v>4</v>
      </c>
      <c r="AD26" s="46" t="s">
        <v>254</v>
      </c>
      <c r="AE26" s="48">
        <f t="shared" si="8"/>
        <v>3</v>
      </c>
      <c r="AF26" s="69">
        <f t="shared" si="9"/>
        <v>7</v>
      </c>
      <c r="AG26" s="37">
        <f t="shared" si="1"/>
        <v>24</v>
      </c>
      <c r="AI26" s="47">
        <v>3</v>
      </c>
      <c r="AJ26" s="47">
        <v>3</v>
      </c>
      <c r="AK26" s="46" t="s">
        <v>254</v>
      </c>
      <c r="AL26" s="47">
        <f t="shared" si="10"/>
        <v>3</v>
      </c>
      <c r="AM26" s="40">
        <f t="shared" si="11"/>
        <v>9</v>
      </c>
      <c r="AN26" s="47">
        <v>4</v>
      </c>
      <c r="AO26" s="46" t="s">
        <v>252</v>
      </c>
      <c r="AP26" s="48">
        <f t="shared" si="12"/>
        <v>4</v>
      </c>
      <c r="AQ26" s="40">
        <f t="shared" si="13"/>
        <v>8</v>
      </c>
      <c r="AR26" s="47">
        <v>2</v>
      </c>
      <c r="AS26" s="46">
        <v>3</v>
      </c>
      <c r="AT26" s="47">
        <f t="shared" si="14"/>
        <v>3</v>
      </c>
      <c r="AU26" s="40">
        <f t="shared" si="15"/>
        <v>5</v>
      </c>
      <c r="AV26" s="47">
        <v>2</v>
      </c>
      <c r="AW26" s="47">
        <v>2</v>
      </c>
      <c r="AX26" s="46" t="s">
        <v>252</v>
      </c>
      <c r="AY26" s="47">
        <f t="shared" si="16"/>
        <v>4</v>
      </c>
      <c r="AZ26" s="40">
        <f t="shared" si="17"/>
        <v>8</v>
      </c>
      <c r="BA26" s="52">
        <f t="shared" si="18"/>
        <v>30</v>
      </c>
      <c r="BB26" s="51">
        <v>2</v>
      </c>
      <c r="BC26" s="54" t="s">
        <v>254</v>
      </c>
      <c r="BD26" s="55">
        <f t="shared" si="19"/>
        <v>3</v>
      </c>
      <c r="BE26" s="54" t="s">
        <v>253</v>
      </c>
      <c r="BF26" s="55">
        <f t="shared" si="20"/>
        <v>2</v>
      </c>
      <c r="BG26" s="40">
        <f t="shared" si="21"/>
        <v>7</v>
      </c>
      <c r="BH26" s="54" t="s">
        <v>253</v>
      </c>
      <c r="BI26" s="55">
        <f t="shared" si="22"/>
        <v>2</v>
      </c>
      <c r="BJ26" s="55">
        <v>2</v>
      </c>
      <c r="BK26" s="55">
        <v>2</v>
      </c>
      <c r="BL26" s="40">
        <f t="shared" si="23"/>
        <v>6</v>
      </c>
      <c r="BM26" s="55">
        <v>2</v>
      </c>
      <c r="BN26" s="55">
        <v>2</v>
      </c>
      <c r="BO26" s="40">
        <f t="shared" si="24"/>
        <v>4</v>
      </c>
      <c r="BP26" s="55">
        <v>2</v>
      </c>
      <c r="BQ26" s="54" t="s">
        <v>254</v>
      </c>
      <c r="BR26" s="55">
        <f t="shared" si="25"/>
        <v>3</v>
      </c>
      <c r="BS26" s="40">
        <f t="shared" si="26"/>
        <v>5</v>
      </c>
      <c r="BT26" s="52">
        <f t="shared" si="27"/>
        <v>22</v>
      </c>
      <c r="BU26" s="57">
        <v>4</v>
      </c>
      <c r="BV26" s="55">
        <v>4</v>
      </c>
      <c r="BW26" s="40">
        <f t="shared" si="28"/>
        <v>8</v>
      </c>
      <c r="BX26" s="54" t="s">
        <v>252</v>
      </c>
      <c r="BY26" s="55">
        <f t="shared" si="29"/>
        <v>4</v>
      </c>
      <c r="BZ26" s="55">
        <v>4</v>
      </c>
      <c r="CA26" s="55">
        <v>3</v>
      </c>
      <c r="CB26" s="40">
        <f t="shared" si="30"/>
        <v>11</v>
      </c>
      <c r="CC26" s="54" t="s">
        <v>253</v>
      </c>
      <c r="CD26" s="55">
        <f t="shared" si="31"/>
        <v>2</v>
      </c>
      <c r="CE26" s="55">
        <v>3</v>
      </c>
      <c r="CF26" s="54" t="s">
        <v>253</v>
      </c>
      <c r="CG26" s="55">
        <f t="shared" si="32"/>
        <v>2</v>
      </c>
      <c r="CH26" s="40">
        <f t="shared" si="33"/>
        <v>7</v>
      </c>
      <c r="CI26" s="54" t="s">
        <v>252</v>
      </c>
      <c r="CJ26" s="55">
        <f t="shared" si="34"/>
        <v>4</v>
      </c>
      <c r="CK26" s="55">
        <v>4</v>
      </c>
      <c r="CL26" s="40">
        <f t="shared" si="35"/>
        <v>8</v>
      </c>
      <c r="CM26" s="52">
        <f t="shared" si="36"/>
        <v>34</v>
      </c>
      <c r="CN26" s="57">
        <v>4</v>
      </c>
      <c r="CO26" s="54" t="s">
        <v>254</v>
      </c>
      <c r="CP26" s="55">
        <f t="shared" si="37"/>
        <v>3</v>
      </c>
      <c r="CQ26" s="95">
        <f t="shared" si="38"/>
        <v>7</v>
      </c>
      <c r="CR26" s="96">
        <v>3</v>
      </c>
      <c r="CS26" s="97" t="s">
        <v>252</v>
      </c>
      <c r="CT26" s="96">
        <f t="shared" si="39"/>
        <v>4</v>
      </c>
      <c r="CU26" s="95">
        <f t="shared" si="40"/>
        <v>7</v>
      </c>
      <c r="CV26" s="97">
        <v>2</v>
      </c>
      <c r="CW26" s="96">
        <f t="shared" si="41"/>
        <v>4</v>
      </c>
      <c r="CX26" s="96">
        <v>3</v>
      </c>
      <c r="CY26" s="96">
        <v>3</v>
      </c>
      <c r="CZ26" s="95">
        <f t="shared" si="42"/>
        <v>10</v>
      </c>
      <c r="DA26" s="97">
        <v>2</v>
      </c>
      <c r="DB26" s="96">
        <f t="shared" si="43"/>
        <v>4</v>
      </c>
      <c r="DC26" s="97">
        <v>3</v>
      </c>
      <c r="DD26" s="96">
        <f t="shared" si="44"/>
        <v>3</v>
      </c>
      <c r="DE26" s="97">
        <v>2</v>
      </c>
      <c r="DF26" s="96">
        <f t="shared" si="45"/>
        <v>4</v>
      </c>
      <c r="DG26" s="95">
        <f t="shared" si="46"/>
        <v>11</v>
      </c>
      <c r="DH26" s="98">
        <f t="shared" si="47"/>
        <v>35</v>
      </c>
      <c r="DI26" s="99">
        <v>4</v>
      </c>
      <c r="DJ26" s="100">
        <f t="shared" si="48"/>
        <v>2</v>
      </c>
      <c r="DK26" s="96">
        <v>2</v>
      </c>
      <c r="DL26" s="95">
        <f t="shared" si="49"/>
        <v>4</v>
      </c>
      <c r="DM26" s="96">
        <v>2</v>
      </c>
      <c r="DN26" s="97">
        <v>3</v>
      </c>
      <c r="DO26" s="101">
        <f t="shared" si="50"/>
        <v>3</v>
      </c>
      <c r="DP26" s="95">
        <f t="shared" si="51"/>
        <v>5</v>
      </c>
      <c r="DQ26" s="96">
        <v>2</v>
      </c>
      <c r="DR26" s="96">
        <v>3</v>
      </c>
      <c r="DS26" s="97">
        <v>4</v>
      </c>
      <c r="DT26" s="101">
        <f t="shared" si="52"/>
        <v>2</v>
      </c>
      <c r="DU26" s="95">
        <f t="shared" si="53"/>
        <v>7</v>
      </c>
      <c r="DV26" s="97">
        <v>2</v>
      </c>
      <c r="DW26" s="101">
        <f t="shared" si="54"/>
        <v>4</v>
      </c>
      <c r="DX26" s="96">
        <v>4</v>
      </c>
      <c r="DY26" s="97">
        <v>3</v>
      </c>
      <c r="DZ26" s="101">
        <f t="shared" si="55"/>
        <v>3</v>
      </c>
      <c r="EA26" s="95">
        <f t="shared" si="56"/>
        <v>11</v>
      </c>
      <c r="EB26" s="98">
        <f t="shared" si="57"/>
        <v>27</v>
      </c>
      <c r="EC26" s="91">
        <v>6</v>
      </c>
      <c r="ED26" s="92" t="s">
        <v>137</v>
      </c>
      <c r="EE26" s="93">
        <v>1</v>
      </c>
      <c r="EF26" s="93">
        <v>0</v>
      </c>
      <c r="EG26" s="93">
        <v>1</v>
      </c>
      <c r="EH26" s="93">
        <v>1</v>
      </c>
      <c r="EI26" s="93">
        <v>0</v>
      </c>
      <c r="EJ26" s="93">
        <v>0</v>
      </c>
      <c r="EK26" s="93">
        <v>1</v>
      </c>
      <c r="EL26" s="93">
        <v>0</v>
      </c>
      <c r="EM26" s="93">
        <v>1</v>
      </c>
      <c r="EN26" s="93">
        <v>0</v>
      </c>
      <c r="EO26" s="93">
        <v>0</v>
      </c>
      <c r="EP26" s="93">
        <v>0</v>
      </c>
      <c r="EQ26" s="3" t="s">
        <v>393</v>
      </c>
      <c r="ER26" s="90">
        <v>0</v>
      </c>
      <c r="ES26" s="6">
        <f>SEARCH("PERFECTIONIST",EQ26)</f>
        <v>1</v>
      </c>
      <c r="ET26" s="6">
        <v>0</v>
      </c>
      <c r="EU26" s="6">
        <v>0</v>
      </c>
      <c r="EV26" s="6">
        <v>0</v>
      </c>
      <c r="EW26" s="6">
        <v>0</v>
      </c>
      <c r="EX26" s="6">
        <v>0</v>
      </c>
      <c r="EY26" s="6">
        <v>1</v>
      </c>
      <c r="EZ26" s="6">
        <v>1</v>
      </c>
      <c r="FA26" s="6">
        <v>1</v>
      </c>
      <c r="FB26" s="6">
        <v>0</v>
      </c>
      <c r="FD26" s="3" t="s">
        <v>412</v>
      </c>
      <c r="FF26" s="3">
        <v>4</v>
      </c>
      <c r="FG26" s="3">
        <v>2</v>
      </c>
      <c r="FH26" s="3">
        <v>3</v>
      </c>
      <c r="FI26" s="3">
        <v>1</v>
      </c>
    </row>
    <row r="27" spans="1:165" ht="15.75" customHeight="1">
      <c r="A27" s="7"/>
      <c r="B27" s="8">
        <v>1</v>
      </c>
      <c r="E27" s="8">
        <f>'Form Responses 1'!C25</f>
        <v>29</v>
      </c>
      <c r="F27" s="8"/>
      <c r="G27" s="3" t="s">
        <v>423</v>
      </c>
      <c r="I27" s="3" t="s">
        <v>21</v>
      </c>
      <c r="J27" s="8"/>
      <c r="K27" s="8"/>
      <c r="M27" s="45">
        <f>'Form Responses 1'!I25</f>
        <v>4</v>
      </c>
      <c r="N27" s="30" t="s">
        <v>252</v>
      </c>
      <c r="O27" s="13">
        <f>IF(N27="1R",5,IF(N27="2R",4,IF(N27="3R",3,IF(N27="4R",2,IF(N27="5R",1,"ERROR")))))</f>
        <v>4</v>
      </c>
      <c r="P27" s="13">
        <f>'Form Responses 1'!BE25</f>
        <v>4</v>
      </c>
      <c r="Q27" s="40">
        <f t="shared" si="2"/>
        <v>12</v>
      </c>
      <c r="R27" s="32" t="s">
        <v>252</v>
      </c>
      <c r="S27" s="13">
        <f t="shared" si="3"/>
        <v>4</v>
      </c>
      <c r="T27" s="13">
        <f>'Form Responses 1'!AM25</f>
        <v>4</v>
      </c>
      <c r="U27" s="30" t="s">
        <v>252</v>
      </c>
      <c r="V27" s="13">
        <f t="shared" si="0"/>
        <v>4</v>
      </c>
      <c r="W27" s="40">
        <f t="shared" si="4"/>
        <v>12</v>
      </c>
      <c r="X27" s="12">
        <f>'Form Responses 1'!U25</f>
        <v>4</v>
      </c>
      <c r="Y27" s="30" t="s">
        <v>252</v>
      </c>
      <c r="Z27" s="13">
        <f t="shared" si="5"/>
        <v>4</v>
      </c>
      <c r="AA27" s="40">
        <f t="shared" si="6"/>
        <v>8</v>
      </c>
      <c r="AB27" s="46" t="s">
        <v>251</v>
      </c>
      <c r="AC27" s="47">
        <f t="shared" si="7"/>
        <v>5</v>
      </c>
      <c r="AD27" s="46" t="s">
        <v>251</v>
      </c>
      <c r="AE27" s="48">
        <f t="shared" si="8"/>
        <v>5</v>
      </c>
      <c r="AF27" s="69">
        <f t="shared" si="9"/>
        <v>10</v>
      </c>
      <c r="AG27" s="37">
        <f t="shared" si="1"/>
        <v>42</v>
      </c>
      <c r="AI27" s="47">
        <v>1</v>
      </c>
      <c r="AJ27" s="47">
        <v>5</v>
      </c>
      <c r="AK27" s="46" t="s">
        <v>251</v>
      </c>
      <c r="AL27" s="47">
        <f t="shared" si="10"/>
        <v>5</v>
      </c>
      <c r="AM27" s="40">
        <f t="shared" si="11"/>
        <v>11</v>
      </c>
      <c r="AN27" s="47">
        <v>4</v>
      </c>
      <c r="AO27" s="46" t="s">
        <v>251</v>
      </c>
      <c r="AP27" s="48">
        <f t="shared" si="12"/>
        <v>5</v>
      </c>
      <c r="AQ27" s="40">
        <f t="shared" si="13"/>
        <v>9</v>
      </c>
      <c r="AR27" s="47">
        <v>3</v>
      </c>
      <c r="AS27" s="46">
        <v>3</v>
      </c>
      <c r="AT27" s="47">
        <f t="shared" si="14"/>
        <v>3</v>
      </c>
      <c r="AU27" s="40">
        <f t="shared" si="15"/>
        <v>6</v>
      </c>
      <c r="AV27" s="47">
        <v>3</v>
      </c>
      <c r="AW27" s="47">
        <v>3</v>
      </c>
      <c r="AX27" s="46" t="s">
        <v>252</v>
      </c>
      <c r="AY27" s="47">
        <f t="shared" si="16"/>
        <v>4</v>
      </c>
      <c r="AZ27" s="40">
        <f t="shared" si="17"/>
        <v>10</v>
      </c>
      <c r="BA27" s="52">
        <f t="shared" si="18"/>
        <v>36</v>
      </c>
      <c r="BB27" s="51">
        <v>2</v>
      </c>
      <c r="BC27" s="54" t="s">
        <v>253</v>
      </c>
      <c r="BD27" s="55">
        <f t="shared" si="19"/>
        <v>2</v>
      </c>
      <c r="BE27" s="54" t="s">
        <v>255</v>
      </c>
      <c r="BF27" s="55">
        <f t="shared" si="20"/>
        <v>1</v>
      </c>
      <c r="BG27" s="40">
        <f t="shared" si="21"/>
        <v>5</v>
      </c>
      <c r="BH27" s="54" t="s">
        <v>255</v>
      </c>
      <c r="BI27" s="55">
        <f t="shared" si="22"/>
        <v>1</v>
      </c>
      <c r="BJ27" s="55">
        <v>1</v>
      </c>
      <c r="BK27" s="55">
        <v>1</v>
      </c>
      <c r="BL27" s="40">
        <f t="shared" si="23"/>
        <v>3</v>
      </c>
      <c r="BM27" s="55">
        <v>1</v>
      </c>
      <c r="BN27" s="55">
        <v>3</v>
      </c>
      <c r="BO27" s="40">
        <f t="shared" si="24"/>
        <v>4</v>
      </c>
      <c r="BP27" s="55">
        <v>1</v>
      </c>
      <c r="BQ27" s="54" t="s">
        <v>255</v>
      </c>
      <c r="BR27" s="55">
        <f t="shared" si="25"/>
        <v>1</v>
      </c>
      <c r="BS27" s="40">
        <f t="shared" si="26"/>
        <v>2</v>
      </c>
      <c r="BT27" s="52">
        <f t="shared" si="27"/>
        <v>14</v>
      </c>
      <c r="BU27" s="57">
        <v>2</v>
      </c>
      <c r="BV27" s="55">
        <v>2</v>
      </c>
      <c r="BW27" s="40">
        <f t="shared" si="28"/>
        <v>4</v>
      </c>
      <c r="BX27" s="54" t="s">
        <v>253</v>
      </c>
      <c r="BY27" s="55">
        <f t="shared" si="29"/>
        <v>2</v>
      </c>
      <c r="BZ27" s="55">
        <v>2</v>
      </c>
      <c r="CA27" s="55">
        <v>2</v>
      </c>
      <c r="CB27" s="40">
        <f t="shared" si="30"/>
        <v>6</v>
      </c>
      <c r="CC27" s="54" t="s">
        <v>253</v>
      </c>
      <c r="CD27" s="55">
        <f t="shared" si="31"/>
        <v>2</v>
      </c>
      <c r="CE27" s="55">
        <v>4</v>
      </c>
      <c r="CF27" s="54" t="s">
        <v>252</v>
      </c>
      <c r="CG27" s="55">
        <f t="shared" si="32"/>
        <v>4</v>
      </c>
      <c r="CH27" s="40">
        <f t="shared" si="33"/>
        <v>10</v>
      </c>
      <c r="CI27" s="54" t="s">
        <v>254</v>
      </c>
      <c r="CJ27" s="55">
        <f t="shared" si="34"/>
        <v>3</v>
      </c>
      <c r="CK27" s="55">
        <v>2</v>
      </c>
      <c r="CL27" s="40">
        <f t="shared" si="35"/>
        <v>5</v>
      </c>
      <c r="CM27" s="52">
        <f t="shared" si="36"/>
        <v>25</v>
      </c>
      <c r="CN27" s="57">
        <v>4</v>
      </c>
      <c r="CO27" s="54" t="s">
        <v>252</v>
      </c>
      <c r="CP27" s="55">
        <f t="shared" si="37"/>
        <v>4</v>
      </c>
      <c r="CQ27" s="95">
        <f t="shared" si="38"/>
        <v>8</v>
      </c>
      <c r="CR27" s="96">
        <v>3</v>
      </c>
      <c r="CS27" s="97" t="s">
        <v>252</v>
      </c>
      <c r="CT27" s="96">
        <f t="shared" si="39"/>
        <v>4</v>
      </c>
      <c r="CU27" s="95">
        <f t="shared" si="40"/>
        <v>7</v>
      </c>
      <c r="CV27" s="97">
        <v>2</v>
      </c>
      <c r="CW27" s="96">
        <f t="shared" si="41"/>
        <v>4</v>
      </c>
      <c r="CX27" s="96">
        <v>4</v>
      </c>
      <c r="CY27" s="96">
        <v>4</v>
      </c>
      <c r="CZ27" s="95">
        <f t="shared" si="42"/>
        <v>12</v>
      </c>
      <c r="DA27" s="97">
        <v>1</v>
      </c>
      <c r="DB27" s="96">
        <f t="shared" si="43"/>
        <v>5</v>
      </c>
      <c r="DC27" s="97">
        <v>1</v>
      </c>
      <c r="DD27" s="96">
        <f t="shared" si="44"/>
        <v>5</v>
      </c>
      <c r="DE27" s="97">
        <v>1</v>
      </c>
      <c r="DF27" s="96">
        <f t="shared" si="45"/>
        <v>5</v>
      </c>
      <c r="DG27" s="95">
        <f t="shared" si="46"/>
        <v>15</v>
      </c>
      <c r="DH27" s="98">
        <f t="shared" si="47"/>
        <v>42</v>
      </c>
      <c r="DI27" s="99">
        <v>2</v>
      </c>
      <c r="DJ27" s="100">
        <f t="shared" si="48"/>
        <v>4</v>
      </c>
      <c r="DK27" s="96">
        <v>3</v>
      </c>
      <c r="DL27" s="95">
        <f t="shared" si="49"/>
        <v>7</v>
      </c>
      <c r="DM27" s="96">
        <v>4</v>
      </c>
      <c r="DN27" s="97">
        <v>2</v>
      </c>
      <c r="DO27" s="101">
        <f t="shared" si="50"/>
        <v>4</v>
      </c>
      <c r="DP27" s="95">
        <f t="shared" si="51"/>
        <v>8</v>
      </c>
      <c r="DQ27" s="96">
        <v>3</v>
      </c>
      <c r="DR27" s="96">
        <v>2</v>
      </c>
      <c r="DS27" s="97">
        <v>4</v>
      </c>
      <c r="DT27" s="101">
        <f t="shared" si="52"/>
        <v>2</v>
      </c>
      <c r="DU27" s="95">
        <f t="shared" si="53"/>
        <v>7</v>
      </c>
      <c r="DV27" s="97">
        <v>1</v>
      </c>
      <c r="DW27" s="101">
        <f t="shared" si="54"/>
        <v>5</v>
      </c>
      <c r="DX27" s="96">
        <v>3</v>
      </c>
      <c r="DY27" s="97">
        <v>3</v>
      </c>
      <c r="DZ27" s="101">
        <f t="shared" si="55"/>
        <v>3</v>
      </c>
      <c r="EA27" s="95">
        <f t="shared" si="56"/>
        <v>11</v>
      </c>
      <c r="EB27" s="98">
        <f t="shared" si="57"/>
        <v>33</v>
      </c>
      <c r="EC27" s="91">
        <v>6</v>
      </c>
      <c r="ED27" s="92" t="s">
        <v>141</v>
      </c>
      <c r="EE27" s="93">
        <v>1</v>
      </c>
      <c r="EF27" s="93">
        <v>0</v>
      </c>
      <c r="EG27" s="93">
        <v>1</v>
      </c>
      <c r="EH27" s="93">
        <v>1</v>
      </c>
      <c r="EI27" s="93">
        <v>1</v>
      </c>
      <c r="EJ27" s="93">
        <v>1</v>
      </c>
      <c r="EK27" s="93">
        <v>0</v>
      </c>
      <c r="EL27" s="93">
        <v>0</v>
      </c>
      <c r="EM27" s="93">
        <v>1</v>
      </c>
      <c r="EN27" s="93">
        <v>0</v>
      </c>
      <c r="EO27" s="93">
        <v>1</v>
      </c>
      <c r="EP27" s="93">
        <v>1</v>
      </c>
      <c r="EQ27" s="3" t="s">
        <v>373</v>
      </c>
      <c r="ER27" s="90">
        <v>1</v>
      </c>
      <c r="ES27" s="6">
        <v>1</v>
      </c>
      <c r="ET27" s="6">
        <v>1</v>
      </c>
      <c r="EU27" s="6">
        <v>0</v>
      </c>
      <c r="EV27" s="6">
        <v>1</v>
      </c>
      <c r="EW27" s="6">
        <v>0</v>
      </c>
      <c r="EX27" s="6">
        <v>0</v>
      </c>
      <c r="EY27" s="6">
        <v>0</v>
      </c>
      <c r="EZ27" s="6">
        <v>0</v>
      </c>
      <c r="FA27" s="6">
        <v>1</v>
      </c>
      <c r="FB27" s="6">
        <v>0</v>
      </c>
      <c r="FD27" s="3" t="s">
        <v>411</v>
      </c>
      <c r="FF27" s="3">
        <v>1</v>
      </c>
      <c r="FG27" s="3">
        <v>4</v>
      </c>
      <c r="FH27" s="3">
        <v>3</v>
      </c>
      <c r="FI27" s="3">
        <v>2</v>
      </c>
    </row>
    <row r="28" spans="1:165" ht="15.75" customHeight="1">
      <c r="A28" s="7"/>
      <c r="B28" s="8">
        <v>1</v>
      </c>
      <c r="E28" s="8">
        <f>'Form Responses 1'!C26</f>
        <v>34</v>
      </c>
      <c r="F28" s="8"/>
      <c r="G28" s="3" t="s">
        <v>428</v>
      </c>
      <c r="I28" s="3" t="s">
        <v>21</v>
      </c>
      <c r="J28" s="8"/>
      <c r="K28" s="8"/>
      <c r="M28" s="45">
        <f>'Form Responses 1'!I26</f>
        <v>4</v>
      </c>
      <c r="N28" s="30" t="s">
        <v>252</v>
      </c>
      <c r="O28" s="13">
        <f>IF(N28="1R",5,IF(N28="2R",4,IF(N28="3R",3,IF(N28="4R",2,IF(N28="5R",1,"ERROR")))))</f>
        <v>4</v>
      </c>
      <c r="P28" s="13">
        <f>'Form Responses 1'!BE26</f>
        <v>2</v>
      </c>
      <c r="Q28" s="40">
        <f t="shared" si="2"/>
        <v>10</v>
      </c>
      <c r="R28" s="32" t="s">
        <v>253</v>
      </c>
      <c r="S28" s="13">
        <f t="shared" si="3"/>
        <v>2</v>
      </c>
      <c r="T28" s="13">
        <f>'Form Responses 1'!AM26</f>
        <v>3</v>
      </c>
      <c r="U28" s="30" t="s">
        <v>254</v>
      </c>
      <c r="V28" s="13">
        <f t="shared" si="0"/>
        <v>3</v>
      </c>
      <c r="W28" s="40">
        <f t="shared" si="4"/>
        <v>8</v>
      </c>
      <c r="X28" s="12">
        <f>'Form Responses 1'!U26</f>
        <v>4</v>
      </c>
      <c r="Y28" s="30" t="s">
        <v>252</v>
      </c>
      <c r="Z28" s="13">
        <f t="shared" si="5"/>
        <v>4</v>
      </c>
      <c r="AA28" s="40">
        <f t="shared" si="6"/>
        <v>8</v>
      </c>
      <c r="AB28" s="46" t="s">
        <v>252</v>
      </c>
      <c r="AC28" s="47">
        <f t="shared" si="7"/>
        <v>4</v>
      </c>
      <c r="AD28" s="46" t="s">
        <v>252</v>
      </c>
      <c r="AE28" s="48">
        <f t="shared" si="8"/>
        <v>4</v>
      </c>
      <c r="AF28" s="69">
        <f t="shared" si="9"/>
        <v>8</v>
      </c>
      <c r="AG28" s="37">
        <f t="shared" si="1"/>
        <v>34</v>
      </c>
      <c r="AI28" s="47">
        <v>4</v>
      </c>
      <c r="AJ28" s="47">
        <v>2</v>
      </c>
      <c r="AK28" s="46" t="s">
        <v>255</v>
      </c>
      <c r="AL28" s="47">
        <f t="shared" si="10"/>
        <v>1</v>
      </c>
      <c r="AM28" s="40">
        <f t="shared" si="11"/>
        <v>7</v>
      </c>
      <c r="AN28" s="47">
        <v>4</v>
      </c>
      <c r="AO28" s="46" t="s">
        <v>254</v>
      </c>
      <c r="AP28" s="48">
        <f t="shared" si="12"/>
        <v>3</v>
      </c>
      <c r="AQ28" s="40">
        <f t="shared" si="13"/>
        <v>7</v>
      </c>
      <c r="AR28" s="47">
        <v>1</v>
      </c>
      <c r="AS28" s="46">
        <v>4</v>
      </c>
      <c r="AT28" s="47">
        <f t="shared" si="14"/>
        <v>2</v>
      </c>
      <c r="AU28" s="40">
        <f t="shared" si="15"/>
        <v>3</v>
      </c>
      <c r="AV28" s="47">
        <v>2</v>
      </c>
      <c r="AW28" s="47">
        <v>2</v>
      </c>
      <c r="AX28" s="46" t="s">
        <v>255</v>
      </c>
      <c r="AY28" s="47">
        <f t="shared" si="16"/>
        <v>1</v>
      </c>
      <c r="AZ28" s="40">
        <f t="shared" si="17"/>
        <v>5</v>
      </c>
      <c r="BA28" s="52">
        <f t="shared" si="18"/>
        <v>22</v>
      </c>
      <c r="BB28" s="51">
        <v>3</v>
      </c>
      <c r="BC28" s="54" t="s">
        <v>254</v>
      </c>
      <c r="BD28" s="55">
        <f t="shared" si="19"/>
        <v>3</v>
      </c>
      <c r="BE28" s="54" t="s">
        <v>254</v>
      </c>
      <c r="BF28" s="55">
        <f t="shared" si="20"/>
        <v>3</v>
      </c>
      <c r="BG28" s="40">
        <f t="shared" si="21"/>
        <v>9</v>
      </c>
      <c r="BH28" s="54" t="s">
        <v>255</v>
      </c>
      <c r="BI28" s="55">
        <f t="shared" si="22"/>
        <v>1</v>
      </c>
      <c r="BJ28" s="55">
        <v>2</v>
      </c>
      <c r="BK28" s="55">
        <v>2</v>
      </c>
      <c r="BL28" s="40">
        <f t="shared" si="23"/>
        <v>5</v>
      </c>
      <c r="BM28" s="55">
        <v>2</v>
      </c>
      <c r="BN28" s="55">
        <v>2</v>
      </c>
      <c r="BO28" s="40">
        <f t="shared" si="24"/>
        <v>4</v>
      </c>
      <c r="BP28" s="55">
        <v>3</v>
      </c>
      <c r="BQ28" s="54" t="s">
        <v>254</v>
      </c>
      <c r="BR28" s="55">
        <f t="shared" si="25"/>
        <v>3</v>
      </c>
      <c r="BS28" s="40">
        <f t="shared" si="26"/>
        <v>6</v>
      </c>
      <c r="BT28" s="52">
        <f t="shared" si="27"/>
        <v>24</v>
      </c>
      <c r="BU28" s="57">
        <v>4</v>
      </c>
      <c r="BV28" s="55">
        <v>4</v>
      </c>
      <c r="BW28" s="40">
        <f t="shared" si="28"/>
        <v>8</v>
      </c>
      <c r="BX28" s="54" t="s">
        <v>254</v>
      </c>
      <c r="BY28" s="55">
        <f t="shared" si="29"/>
        <v>3</v>
      </c>
      <c r="BZ28" s="55">
        <v>3</v>
      </c>
      <c r="CA28" s="55">
        <v>3</v>
      </c>
      <c r="CB28" s="40">
        <f t="shared" si="30"/>
        <v>9</v>
      </c>
      <c r="CC28" s="54" t="s">
        <v>254</v>
      </c>
      <c r="CD28" s="55">
        <f t="shared" si="31"/>
        <v>3</v>
      </c>
      <c r="CE28" s="55">
        <v>2</v>
      </c>
      <c r="CF28" s="54" t="s">
        <v>252</v>
      </c>
      <c r="CG28" s="55">
        <f t="shared" si="32"/>
        <v>4</v>
      </c>
      <c r="CH28" s="40">
        <f t="shared" si="33"/>
        <v>9</v>
      </c>
      <c r="CI28" s="54" t="s">
        <v>251</v>
      </c>
      <c r="CJ28" s="55">
        <f t="shared" si="34"/>
        <v>5</v>
      </c>
      <c r="CK28" s="55">
        <v>5</v>
      </c>
      <c r="CL28" s="40">
        <f t="shared" si="35"/>
        <v>10</v>
      </c>
      <c r="CM28" s="52">
        <f t="shared" si="36"/>
        <v>36</v>
      </c>
      <c r="CN28" s="57">
        <v>3</v>
      </c>
      <c r="CO28" s="54" t="s">
        <v>251</v>
      </c>
      <c r="CP28" s="55">
        <f t="shared" si="37"/>
        <v>5</v>
      </c>
      <c r="CQ28" s="95">
        <f t="shared" si="38"/>
        <v>8</v>
      </c>
      <c r="CR28" s="96">
        <v>3</v>
      </c>
      <c r="CS28" s="97" t="s">
        <v>252</v>
      </c>
      <c r="CT28" s="96">
        <f t="shared" si="39"/>
        <v>4</v>
      </c>
      <c r="CU28" s="95">
        <f t="shared" si="40"/>
        <v>7</v>
      </c>
      <c r="CV28" s="97">
        <v>2</v>
      </c>
      <c r="CW28" s="96">
        <f t="shared" si="41"/>
        <v>4</v>
      </c>
      <c r="CX28" s="96">
        <v>4</v>
      </c>
      <c r="CY28" s="96">
        <v>5</v>
      </c>
      <c r="CZ28" s="95">
        <f t="shared" si="42"/>
        <v>13</v>
      </c>
      <c r="DA28" s="97">
        <v>2</v>
      </c>
      <c r="DB28" s="96">
        <f t="shared" si="43"/>
        <v>4</v>
      </c>
      <c r="DC28" s="97">
        <v>2</v>
      </c>
      <c r="DD28" s="96">
        <f t="shared" si="44"/>
        <v>4</v>
      </c>
      <c r="DE28" s="97">
        <v>4</v>
      </c>
      <c r="DF28" s="96">
        <f t="shared" si="45"/>
        <v>2</v>
      </c>
      <c r="DG28" s="95">
        <f t="shared" si="46"/>
        <v>10</v>
      </c>
      <c r="DH28" s="98">
        <f t="shared" si="47"/>
        <v>38</v>
      </c>
      <c r="DI28" s="99">
        <v>2</v>
      </c>
      <c r="DJ28" s="100">
        <f t="shared" si="48"/>
        <v>4</v>
      </c>
      <c r="DK28" s="96">
        <v>4</v>
      </c>
      <c r="DL28" s="95">
        <f t="shared" si="49"/>
        <v>8</v>
      </c>
      <c r="DM28" s="96">
        <v>3</v>
      </c>
      <c r="DN28" s="97">
        <v>1</v>
      </c>
      <c r="DO28" s="101">
        <f t="shared" si="50"/>
        <v>5</v>
      </c>
      <c r="DP28" s="95">
        <f t="shared" si="51"/>
        <v>8</v>
      </c>
      <c r="DQ28" s="96">
        <v>4</v>
      </c>
      <c r="DR28" s="96">
        <v>3</v>
      </c>
      <c r="DS28" s="97">
        <v>2</v>
      </c>
      <c r="DT28" s="101">
        <f t="shared" si="52"/>
        <v>4</v>
      </c>
      <c r="DU28" s="95">
        <f t="shared" si="53"/>
        <v>11</v>
      </c>
      <c r="DV28" s="97">
        <v>2</v>
      </c>
      <c r="DW28" s="101">
        <f t="shared" si="54"/>
        <v>4</v>
      </c>
      <c r="DX28" s="96">
        <v>4</v>
      </c>
      <c r="DY28" s="97">
        <v>2</v>
      </c>
      <c r="DZ28" s="101">
        <f t="shared" si="55"/>
        <v>4</v>
      </c>
      <c r="EA28" s="95">
        <f t="shared" si="56"/>
        <v>12</v>
      </c>
      <c r="EB28" s="98">
        <f t="shared" si="57"/>
        <v>39</v>
      </c>
      <c r="EC28" s="91">
        <v>6</v>
      </c>
      <c r="ED28" s="92" t="s">
        <v>146</v>
      </c>
      <c r="EE28" s="93">
        <v>1</v>
      </c>
      <c r="EF28" s="93">
        <v>1</v>
      </c>
      <c r="EG28" s="93">
        <v>0</v>
      </c>
      <c r="EH28" s="93">
        <v>1</v>
      </c>
      <c r="EI28" s="93">
        <v>1</v>
      </c>
      <c r="EJ28" s="93">
        <v>1</v>
      </c>
      <c r="EK28" s="93">
        <v>1</v>
      </c>
      <c r="EL28" s="93">
        <v>0</v>
      </c>
      <c r="EM28" s="93">
        <v>1</v>
      </c>
      <c r="EN28" s="93">
        <v>1</v>
      </c>
      <c r="EO28" s="93">
        <v>0</v>
      </c>
      <c r="EP28" s="93">
        <v>1</v>
      </c>
      <c r="EQ28" s="3" t="s">
        <v>369</v>
      </c>
      <c r="ER28" s="90">
        <v>1</v>
      </c>
      <c r="ES28" s="6">
        <v>0</v>
      </c>
      <c r="ET28" s="6">
        <v>1</v>
      </c>
      <c r="EU28" s="6">
        <v>1</v>
      </c>
      <c r="EV28" s="6">
        <v>1</v>
      </c>
      <c r="EW28" s="6">
        <v>0</v>
      </c>
      <c r="EX28" s="6">
        <v>0</v>
      </c>
      <c r="EY28" s="6">
        <v>0</v>
      </c>
      <c r="EZ28" s="6">
        <v>0</v>
      </c>
      <c r="FA28" s="6">
        <v>1</v>
      </c>
      <c r="FB28" s="6">
        <v>0</v>
      </c>
      <c r="FD28" s="3" t="s">
        <v>410</v>
      </c>
      <c r="FF28" s="3">
        <v>1</v>
      </c>
      <c r="FG28" s="3">
        <v>3</v>
      </c>
      <c r="FH28" s="3">
        <v>4</v>
      </c>
      <c r="FI28" s="3">
        <v>2</v>
      </c>
    </row>
    <row r="29" spans="1:165" ht="15.75" customHeight="1">
      <c r="A29" s="7"/>
      <c r="B29" s="8">
        <v>2</v>
      </c>
      <c r="E29" s="8">
        <f>'Form Responses 1'!C27</f>
        <v>45</v>
      </c>
      <c r="F29" s="8"/>
      <c r="G29" s="3" t="s">
        <v>428</v>
      </c>
      <c r="I29" s="3" t="s">
        <v>21</v>
      </c>
      <c r="J29" s="8"/>
      <c r="K29" s="8"/>
      <c r="M29" s="45">
        <f>'Form Responses 1'!I27</f>
        <v>5</v>
      </c>
      <c r="N29" s="30" t="s">
        <v>251</v>
      </c>
      <c r="O29" s="13">
        <f>IF(N29="1R",5,IF(N29="2R",4,IF(N29="3R",3,IF(N29="4R",2,IF(N29="5R",1,"ERROR")))))</f>
        <v>5</v>
      </c>
      <c r="P29" s="13">
        <f>'Form Responses 1'!BE27</f>
        <v>4</v>
      </c>
      <c r="Q29" s="40">
        <f t="shared" si="2"/>
        <v>14</v>
      </c>
      <c r="R29" s="32" t="s">
        <v>251</v>
      </c>
      <c r="S29" s="13">
        <f t="shared" si="3"/>
        <v>5</v>
      </c>
      <c r="T29" s="13">
        <f>'Form Responses 1'!AM27</f>
        <v>5</v>
      </c>
      <c r="U29" s="30" t="s">
        <v>251</v>
      </c>
      <c r="V29" s="13">
        <f t="shared" si="0"/>
        <v>5</v>
      </c>
      <c r="W29" s="40">
        <f t="shared" si="4"/>
        <v>15</v>
      </c>
      <c r="X29" s="12">
        <f>'Form Responses 1'!U27</f>
        <v>2</v>
      </c>
      <c r="Y29" s="30" t="s">
        <v>255</v>
      </c>
      <c r="Z29" s="13">
        <f t="shared" si="5"/>
        <v>1</v>
      </c>
      <c r="AA29" s="40">
        <f t="shared" si="6"/>
        <v>3</v>
      </c>
      <c r="AB29" s="46" t="s">
        <v>254</v>
      </c>
      <c r="AC29" s="47">
        <f t="shared" si="7"/>
        <v>3</v>
      </c>
      <c r="AD29" s="46" t="s">
        <v>253</v>
      </c>
      <c r="AE29" s="48">
        <f t="shared" si="8"/>
        <v>2</v>
      </c>
      <c r="AF29" s="69">
        <f t="shared" si="9"/>
        <v>5</v>
      </c>
      <c r="AG29" s="37">
        <f t="shared" si="1"/>
        <v>37</v>
      </c>
      <c r="AI29" s="47">
        <v>1</v>
      </c>
      <c r="AJ29" s="47">
        <v>5</v>
      </c>
      <c r="AK29" s="46" t="s">
        <v>252</v>
      </c>
      <c r="AL29" s="47">
        <f t="shared" si="10"/>
        <v>4</v>
      </c>
      <c r="AM29" s="40">
        <f t="shared" si="11"/>
        <v>10</v>
      </c>
      <c r="AN29" s="47">
        <v>4</v>
      </c>
      <c r="AO29" s="46" t="s">
        <v>251</v>
      </c>
      <c r="AP29" s="48">
        <f t="shared" si="12"/>
        <v>5</v>
      </c>
      <c r="AQ29" s="40">
        <f t="shared" si="13"/>
        <v>9</v>
      </c>
      <c r="AR29" s="47">
        <v>4</v>
      </c>
      <c r="AS29" s="46">
        <v>2</v>
      </c>
      <c r="AT29" s="47">
        <f t="shared" si="14"/>
        <v>4</v>
      </c>
      <c r="AU29" s="40">
        <f t="shared" si="15"/>
        <v>8</v>
      </c>
      <c r="AV29" s="47">
        <v>2</v>
      </c>
      <c r="AW29" s="47">
        <v>5</v>
      </c>
      <c r="AX29" s="46" t="s">
        <v>252</v>
      </c>
      <c r="AY29" s="47">
        <f t="shared" si="16"/>
        <v>4</v>
      </c>
      <c r="AZ29" s="40">
        <f t="shared" si="17"/>
        <v>11</v>
      </c>
      <c r="BA29" s="52">
        <f t="shared" si="18"/>
        <v>38</v>
      </c>
      <c r="BB29" s="51">
        <v>4</v>
      </c>
      <c r="BC29" s="54" t="s">
        <v>251</v>
      </c>
      <c r="BD29" s="55">
        <f t="shared" si="19"/>
        <v>5</v>
      </c>
      <c r="BE29" s="54" t="s">
        <v>251</v>
      </c>
      <c r="BF29" s="55">
        <f t="shared" si="20"/>
        <v>5</v>
      </c>
      <c r="BG29" s="40">
        <f t="shared" si="21"/>
        <v>14</v>
      </c>
      <c r="BH29" s="54" t="s">
        <v>251</v>
      </c>
      <c r="BI29" s="55">
        <f t="shared" si="22"/>
        <v>5</v>
      </c>
      <c r="BJ29" s="55">
        <v>5</v>
      </c>
      <c r="BK29" s="55">
        <v>5</v>
      </c>
      <c r="BL29" s="40">
        <f t="shared" si="23"/>
        <v>15</v>
      </c>
      <c r="BM29" s="55">
        <v>3</v>
      </c>
      <c r="BN29" s="55">
        <v>5</v>
      </c>
      <c r="BO29" s="40">
        <f t="shared" si="24"/>
        <v>8</v>
      </c>
      <c r="BP29" s="55">
        <v>3</v>
      </c>
      <c r="BQ29" s="54" t="s">
        <v>251</v>
      </c>
      <c r="BR29" s="55">
        <f t="shared" si="25"/>
        <v>5</v>
      </c>
      <c r="BS29" s="40">
        <f t="shared" si="26"/>
        <v>8</v>
      </c>
      <c r="BT29" s="52">
        <f t="shared" si="27"/>
        <v>45</v>
      </c>
      <c r="BU29" s="57">
        <v>4</v>
      </c>
      <c r="BV29" s="55">
        <v>4</v>
      </c>
      <c r="BW29" s="40">
        <f t="shared" si="28"/>
        <v>8</v>
      </c>
      <c r="BX29" s="54" t="s">
        <v>253</v>
      </c>
      <c r="BY29" s="55">
        <f t="shared" si="29"/>
        <v>2</v>
      </c>
      <c r="BZ29" s="55">
        <v>2</v>
      </c>
      <c r="CA29" s="55">
        <v>2</v>
      </c>
      <c r="CB29" s="40">
        <f t="shared" si="30"/>
        <v>6</v>
      </c>
      <c r="CC29" s="54" t="s">
        <v>253</v>
      </c>
      <c r="CD29" s="55">
        <f t="shared" si="31"/>
        <v>2</v>
      </c>
      <c r="CE29" s="55">
        <v>1</v>
      </c>
      <c r="CF29" s="54" t="s">
        <v>255</v>
      </c>
      <c r="CG29" s="55">
        <f t="shared" si="32"/>
        <v>1</v>
      </c>
      <c r="CH29" s="40">
        <f t="shared" si="33"/>
        <v>4</v>
      </c>
      <c r="CI29" s="54" t="s">
        <v>254</v>
      </c>
      <c r="CJ29" s="55">
        <f t="shared" si="34"/>
        <v>3</v>
      </c>
      <c r="CK29" s="55">
        <v>2</v>
      </c>
      <c r="CL29" s="40">
        <f t="shared" si="35"/>
        <v>5</v>
      </c>
      <c r="CM29" s="52">
        <f t="shared" si="36"/>
        <v>23</v>
      </c>
      <c r="CN29" s="57">
        <v>5</v>
      </c>
      <c r="CO29" s="54" t="s">
        <v>251</v>
      </c>
      <c r="CP29" s="55">
        <f t="shared" si="37"/>
        <v>5</v>
      </c>
      <c r="CQ29" s="95">
        <f t="shared" si="38"/>
        <v>10</v>
      </c>
      <c r="CR29" s="96">
        <v>5</v>
      </c>
      <c r="CS29" s="97" t="s">
        <v>251</v>
      </c>
      <c r="CT29" s="96">
        <f t="shared" si="39"/>
        <v>5</v>
      </c>
      <c r="CU29" s="95">
        <f t="shared" si="40"/>
        <v>10</v>
      </c>
      <c r="CV29" s="97">
        <v>2</v>
      </c>
      <c r="CW29" s="96">
        <f t="shared" si="41"/>
        <v>4</v>
      </c>
      <c r="CX29" s="96">
        <v>3</v>
      </c>
      <c r="CY29" s="96">
        <v>2</v>
      </c>
      <c r="CZ29" s="95">
        <f t="shared" si="42"/>
        <v>9</v>
      </c>
      <c r="DA29" s="97">
        <v>1</v>
      </c>
      <c r="DB29" s="96">
        <f t="shared" si="43"/>
        <v>5</v>
      </c>
      <c r="DC29" s="97">
        <v>1</v>
      </c>
      <c r="DD29" s="96">
        <f t="shared" si="44"/>
        <v>5</v>
      </c>
      <c r="DE29" s="97">
        <v>2</v>
      </c>
      <c r="DF29" s="96">
        <f t="shared" si="45"/>
        <v>4</v>
      </c>
      <c r="DG29" s="95">
        <f t="shared" si="46"/>
        <v>14</v>
      </c>
      <c r="DH29" s="98">
        <f t="shared" si="47"/>
        <v>43</v>
      </c>
      <c r="DI29" s="99">
        <v>1</v>
      </c>
      <c r="DJ29" s="100">
        <f t="shared" si="48"/>
        <v>5</v>
      </c>
      <c r="DK29" s="96">
        <v>5</v>
      </c>
      <c r="DL29" s="95">
        <f t="shared" si="49"/>
        <v>10</v>
      </c>
      <c r="DM29" s="96">
        <v>4</v>
      </c>
      <c r="DN29" s="97">
        <v>5</v>
      </c>
      <c r="DO29" s="101">
        <f t="shared" si="50"/>
        <v>1</v>
      </c>
      <c r="DP29" s="95">
        <f t="shared" si="51"/>
        <v>5</v>
      </c>
      <c r="DQ29" s="96">
        <v>1</v>
      </c>
      <c r="DR29" s="96">
        <v>4</v>
      </c>
      <c r="DS29" s="97">
        <v>3</v>
      </c>
      <c r="DT29" s="101">
        <f t="shared" si="52"/>
        <v>3</v>
      </c>
      <c r="DU29" s="95">
        <f t="shared" si="53"/>
        <v>8</v>
      </c>
      <c r="DV29" s="97">
        <v>3</v>
      </c>
      <c r="DW29" s="101">
        <f t="shared" si="54"/>
        <v>3</v>
      </c>
      <c r="DX29" s="96">
        <v>3</v>
      </c>
      <c r="DY29" s="97">
        <v>2</v>
      </c>
      <c r="DZ29" s="101">
        <f t="shared" si="55"/>
        <v>4</v>
      </c>
      <c r="EA29" s="95">
        <f t="shared" si="56"/>
        <v>10</v>
      </c>
      <c r="EB29" s="98">
        <f t="shared" si="57"/>
        <v>33</v>
      </c>
      <c r="EC29" s="91">
        <v>6</v>
      </c>
      <c r="ED29" s="92" t="s">
        <v>150</v>
      </c>
      <c r="EE29" s="93">
        <v>1</v>
      </c>
      <c r="EF29" s="93">
        <v>1</v>
      </c>
      <c r="EG29" s="93">
        <v>1</v>
      </c>
      <c r="EH29" s="93">
        <v>0</v>
      </c>
      <c r="EI29" s="93">
        <v>0</v>
      </c>
      <c r="EJ29" s="93">
        <v>0</v>
      </c>
      <c r="EK29" s="93">
        <v>1</v>
      </c>
      <c r="EL29" s="93">
        <v>0</v>
      </c>
      <c r="EM29" s="93">
        <v>0</v>
      </c>
      <c r="EN29" s="93">
        <v>0</v>
      </c>
      <c r="EO29" s="93">
        <v>1</v>
      </c>
      <c r="EP29" s="93">
        <v>0</v>
      </c>
      <c r="EQ29" s="3" t="s">
        <v>374</v>
      </c>
      <c r="ER29" s="90">
        <v>1</v>
      </c>
      <c r="ES29" s="6">
        <v>1</v>
      </c>
      <c r="ET29" s="6">
        <v>1</v>
      </c>
      <c r="EU29" s="6">
        <v>1</v>
      </c>
      <c r="EV29" s="6">
        <v>1</v>
      </c>
      <c r="EW29" s="6">
        <v>1</v>
      </c>
      <c r="EX29" s="6">
        <v>1</v>
      </c>
      <c r="EY29" s="6">
        <v>0</v>
      </c>
      <c r="EZ29" s="6">
        <v>0</v>
      </c>
      <c r="FA29" s="6">
        <v>1</v>
      </c>
      <c r="FB29" s="6">
        <v>0</v>
      </c>
      <c r="FD29" s="3" t="s">
        <v>412</v>
      </c>
      <c r="FF29" s="3">
        <v>4</v>
      </c>
      <c r="FG29" s="3">
        <v>3</v>
      </c>
      <c r="FH29" s="3">
        <v>1</v>
      </c>
      <c r="FI29" s="3">
        <v>2</v>
      </c>
    </row>
    <row r="30" spans="1:165" ht="15.75" customHeight="1">
      <c r="A30" s="7"/>
      <c r="B30" s="8">
        <v>2</v>
      </c>
      <c r="E30" s="8">
        <f>'Form Responses 1'!C28</f>
        <v>25</v>
      </c>
      <c r="F30" s="8"/>
      <c r="G30" s="3" t="s">
        <v>419</v>
      </c>
      <c r="I30" s="3" t="s">
        <v>21</v>
      </c>
      <c r="J30" s="8"/>
      <c r="K30" s="8"/>
      <c r="M30" s="45">
        <f>'Form Responses 1'!I28</f>
        <v>3</v>
      </c>
      <c r="N30" s="30" t="s">
        <v>254</v>
      </c>
      <c r="O30" s="13">
        <f>IF(N30="1R",5,IF(N30="2R",4,IF(N30="3R",3,IF(N30="4R",2,IF(N30="5R",1,"ERROR")))))</f>
        <v>3</v>
      </c>
      <c r="P30" s="13">
        <f>'Form Responses 1'!BE28</f>
        <v>3</v>
      </c>
      <c r="Q30" s="40">
        <f t="shared" si="2"/>
        <v>9</v>
      </c>
      <c r="R30" s="32" t="s">
        <v>252</v>
      </c>
      <c r="S30" s="13">
        <f t="shared" si="3"/>
        <v>4</v>
      </c>
      <c r="T30" s="13">
        <f>'Form Responses 1'!AM28</f>
        <v>4</v>
      </c>
      <c r="U30" s="30" t="s">
        <v>251</v>
      </c>
      <c r="V30" s="13">
        <f t="shared" si="0"/>
        <v>5</v>
      </c>
      <c r="W30" s="40">
        <f t="shared" si="4"/>
        <v>13</v>
      </c>
      <c r="X30" s="12">
        <f>'Form Responses 1'!U28</f>
        <v>3</v>
      </c>
      <c r="Y30" s="30" t="s">
        <v>252</v>
      </c>
      <c r="Z30" s="13">
        <f t="shared" si="5"/>
        <v>4</v>
      </c>
      <c r="AA30" s="40">
        <f t="shared" si="6"/>
        <v>7</v>
      </c>
      <c r="AB30" s="46" t="s">
        <v>252</v>
      </c>
      <c r="AC30" s="47">
        <f t="shared" si="7"/>
        <v>4</v>
      </c>
      <c r="AD30" s="46" t="s">
        <v>251</v>
      </c>
      <c r="AE30" s="48">
        <f t="shared" si="8"/>
        <v>5</v>
      </c>
      <c r="AF30" s="69">
        <f t="shared" si="9"/>
        <v>9</v>
      </c>
      <c r="AG30" s="37">
        <f t="shared" si="1"/>
        <v>38</v>
      </c>
      <c r="AI30" s="47">
        <v>4</v>
      </c>
      <c r="AJ30" s="47">
        <v>3</v>
      </c>
      <c r="AK30" s="46" t="s">
        <v>253</v>
      </c>
      <c r="AL30" s="47">
        <f t="shared" si="10"/>
        <v>2</v>
      </c>
      <c r="AM30" s="40">
        <f t="shared" si="11"/>
        <v>9</v>
      </c>
      <c r="AN30" s="47">
        <v>5</v>
      </c>
      <c r="AO30" s="46" t="s">
        <v>252</v>
      </c>
      <c r="AP30" s="48">
        <f t="shared" si="12"/>
        <v>4</v>
      </c>
      <c r="AQ30" s="40">
        <f t="shared" si="13"/>
        <v>9</v>
      </c>
      <c r="AR30" s="47">
        <v>3</v>
      </c>
      <c r="AS30" s="46">
        <v>4</v>
      </c>
      <c r="AT30" s="47">
        <f t="shared" si="14"/>
        <v>2</v>
      </c>
      <c r="AU30" s="40">
        <f t="shared" si="15"/>
        <v>5</v>
      </c>
      <c r="AV30" s="47">
        <v>3</v>
      </c>
      <c r="AW30" s="47">
        <v>4</v>
      </c>
      <c r="AX30" s="46" t="s">
        <v>254</v>
      </c>
      <c r="AY30" s="47">
        <f t="shared" si="16"/>
        <v>3</v>
      </c>
      <c r="AZ30" s="40">
        <f t="shared" si="17"/>
        <v>10</v>
      </c>
      <c r="BA30" s="52">
        <f t="shared" si="18"/>
        <v>33</v>
      </c>
      <c r="BB30" s="51">
        <v>4</v>
      </c>
      <c r="BC30" s="54" t="s">
        <v>252</v>
      </c>
      <c r="BD30" s="55">
        <f t="shared" si="19"/>
        <v>4</v>
      </c>
      <c r="BE30" s="54" t="s">
        <v>251</v>
      </c>
      <c r="BF30" s="55">
        <f t="shared" si="20"/>
        <v>5</v>
      </c>
      <c r="BG30" s="40">
        <f t="shared" si="21"/>
        <v>13</v>
      </c>
      <c r="BH30" s="54" t="s">
        <v>253</v>
      </c>
      <c r="BI30" s="55">
        <f t="shared" si="22"/>
        <v>2</v>
      </c>
      <c r="BJ30" s="55">
        <v>4</v>
      </c>
      <c r="BK30" s="55">
        <v>3</v>
      </c>
      <c r="BL30" s="40">
        <f t="shared" si="23"/>
        <v>9</v>
      </c>
      <c r="BM30" s="55">
        <v>4</v>
      </c>
      <c r="BN30" s="55">
        <v>4</v>
      </c>
      <c r="BO30" s="40">
        <f t="shared" si="24"/>
        <v>8</v>
      </c>
      <c r="BP30" s="55">
        <v>4</v>
      </c>
      <c r="BQ30" s="54" t="s">
        <v>252</v>
      </c>
      <c r="BR30" s="55">
        <f t="shared" si="25"/>
        <v>4</v>
      </c>
      <c r="BS30" s="40">
        <f t="shared" si="26"/>
        <v>8</v>
      </c>
      <c r="BT30" s="52">
        <f t="shared" si="27"/>
        <v>38</v>
      </c>
      <c r="BU30" s="57">
        <v>3</v>
      </c>
      <c r="BV30" s="55">
        <v>3</v>
      </c>
      <c r="BW30" s="40">
        <f t="shared" si="28"/>
        <v>6</v>
      </c>
      <c r="BX30" s="54" t="s">
        <v>254</v>
      </c>
      <c r="BY30" s="55">
        <f t="shared" si="29"/>
        <v>3</v>
      </c>
      <c r="BZ30" s="55">
        <v>3</v>
      </c>
      <c r="CA30" s="55">
        <v>3</v>
      </c>
      <c r="CB30" s="40">
        <f t="shared" si="30"/>
        <v>9</v>
      </c>
      <c r="CC30" s="54" t="s">
        <v>254</v>
      </c>
      <c r="CD30" s="55">
        <f t="shared" si="31"/>
        <v>3</v>
      </c>
      <c r="CE30" s="55">
        <v>3</v>
      </c>
      <c r="CF30" s="54" t="s">
        <v>254</v>
      </c>
      <c r="CG30" s="55">
        <f t="shared" si="32"/>
        <v>3</v>
      </c>
      <c r="CH30" s="40">
        <f t="shared" si="33"/>
        <v>9</v>
      </c>
      <c r="CI30" s="54" t="s">
        <v>252</v>
      </c>
      <c r="CJ30" s="55">
        <f t="shared" si="34"/>
        <v>4</v>
      </c>
      <c r="CK30" s="55">
        <v>4</v>
      </c>
      <c r="CL30" s="40">
        <f t="shared" si="35"/>
        <v>8</v>
      </c>
      <c r="CM30" s="52">
        <f t="shared" si="36"/>
        <v>32</v>
      </c>
      <c r="CN30" s="57">
        <v>4</v>
      </c>
      <c r="CO30" s="54" t="s">
        <v>252</v>
      </c>
      <c r="CP30" s="55">
        <f t="shared" si="37"/>
        <v>4</v>
      </c>
      <c r="CQ30" s="95">
        <f t="shared" si="38"/>
        <v>8</v>
      </c>
      <c r="CR30" s="96">
        <v>5</v>
      </c>
      <c r="CS30" s="97" t="s">
        <v>251</v>
      </c>
      <c r="CT30" s="96">
        <f t="shared" si="39"/>
        <v>5</v>
      </c>
      <c r="CU30" s="95">
        <f t="shared" si="40"/>
        <v>10</v>
      </c>
      <c r="CV30" s="97">
        <v>2</v>
      </c>
      <c r="CW30" s="96">
        <f t="shared" si="41"/>
        <v>4</v>
      </c>
      <c r="CX30" s="96">
        <v>3</v>
      </c>
      <c r="CY30" s="96">
        <v>2</v>
      </c>
      <c r="CZ30" s="95">
        <f t="shared" si="42"/>
        <v>9</v>
      </c>
      <c r="DA30" s="97">
        <v>3</v>
      </c>
      <c r="DB30" s="96">
        <f t="shared" si="43"/>
        <v>3</v>
      </c>
      <c r="DC30" s="97">
        <v>2</v>
      </c>
      <c r="DD30" s="96">
        <f t="shared" si="44"/>
        <v>4</v>
      </c>
      <c r="DE30" s="97">
        <v>3</v>
      </c>
      <c r="DF30" s="96">
        <f t="shared" si="45"/>
        <v>3</v>
      </c>
      <c r="DG30" s="95">
        <f t="shared" si="46"/>
        <v>10</v>
      </c>
      <c r="DH30" s="98">
        <f t="shared" si="47"/>
        <v>37</v>
      </c>
      <c r="DI30" s="99">
        <v>2</v>
      </c>
      <c r="DJ30" s="100">
        <f t="shared" si="48"/>
        <v>4</v>
      </c>
      <c r="DK30" s="96">
        <v>5</v>
      </c>
      <c r="DL30" s="95">
        <f t="shared" si="49"/>
        <v>9</v>
      </c>
      <c r="DM30" s="96">
        <v>4</v>
      </c>
      <c r="DN30" s="97">
        <v>4</v>
      </c>
      <c r="DO30" s="101">
        <f t="shared" si="50"/>
        <v>2</v>
      </c>
      <c r="DP30" s="95">
        <f t="shared" si="51"/>
        <v>6</v>
      </c>
      <c r="DQ30" s="96">
        <v>5</v>
      </c>
      <c r="DR30" s="96">
        <v>4</v>
      </c>
      <c r="DS30" s="97">
        <v>2</v>
      </c>
      <c r="DT30" s="101">
        <f t="shared" si="52"/>
        <v>4</v>
      </c>
      <c r="DU30" s="95">
        <f t="shared" si="53"/>
        <v>13</v>
      </c>
      <c r="DV30" s="97">
        <v>2</v>
      </c>
      <c r="DW30" s="101">
        <f t="shared" si="54"/>
        <v>4</v>
      </c>
      <c r="DX30" s="96">
        <v>4</v>
      </c>
      <c r="DY30" s="97">
        <v>2</v>
      </c>
      <c r="DZ30" s="101">
        <f t="shared" si="55"/>
        <v>4</v>
      </c>
      <c r="EA30" s="95">
        <f t="shared" si="56"/>
        <v>12</v>
      </c>
      <c r="EB30" s="98">
        <f t="shared" si="57"/>
        <v>40</v>
      </c>
      <c r="EC30" s="91">
        <v>4</v>
      </c>
      <c r="ED30" s="92" t="s">
        <v>154</v>
      </c>
      <c r="EE30" s="93">
        <v>0</v>
      </c>
      <c r="EF30" s="93">
        <v>1</v>
      </c>
      <c r="EG30" s="93">
        <v>0</v>
      </c>
      <c r="EH30" s="93">
        <v>0</v>
      </c>
      <c r="EI30" s="93">
        <v>0</v>
      </c>
      <c r="EJ30" s="93">
        <v>0</v>
      </c>
      <c r="EK30" s="93">
        <v>0</v>
      </c>
      <c r="EL30" s="93">
        <v>0</v>
      </c>
      <c r="EM30" s="93">
        <v>0</v>
      </c>
      <c r="EN30" s="93">
        <v>0</v>
      </c>
      <c r="EO30" s="93">
        <v>1</v>
      </c>
      <c r="EP30" s="93">
        <v>0</v>
      </c>
      <c r="EQ30" s="3" t="s">
        <v>394</v>
      </c>
      <c r="ER30" s="90">
        <v>0</v>
      </c>
      <c r="ES30" s="6">
        <v>0</v>
      </c>
      <c r="ET30" s="6">
        <v>1</v>
      </c>
      <c r="EU30" s="6">
        <v>0</v>
      </c>
      <c r="EV30" s="6">
        <v>0</v>
      </c>
      <c r="EW30" s="6">
        <v>0</v>
      </c>
      <c r="EX30" s="6">
        <v>0</v>
      </c>
      <c r="EY30" s="6">
        <v>0</v>
      </c>
      <c r="EZ30" s="6">
        <v>1</v>
      </c>
      <c r="FA30" s="6">
        <v>0</v>
      </c>
      <c r="FB30" s="6">
        <v>0</v>
      </c>
      <c r="FD30" s="3" t="s">
        <v>411</v>
      </c>
      <c r="FF30" s="3">
        <v>3</v>
      </c>
      <c r="FG30" s="3">
        <v>2</v>
      </c>
      <c r="FH30" s="3">
        <v>4</v>
      </c>
      <c r="FI30" s="3">
        <v>1</v>
      </c>
    </row>
    <row r="31" spans="1:165" ht="15.75" customHeight="1">
      <c r="A31" s="7"/>
      <c r="B31" s="8">
        <v>1</v>
      </c>
      <c r="E31" s="8">
        <f>'Form Responses 1'!C29</f>
        <v>29</v>
      </c>
      <c r="F31" s="8"/>
      <c r="G31" s="3" t="s">
        <v>428</v>
      </c>
      <c r="I31" s="3" t="s">
        <v>21</v>
      </c>
      <c r="J31" s="8"/>
      <c r="K31" s="8"/>
      <c r="M31" s="45">
        <f>'Form Responses 1'!I29</f>
        <v>4</v>
      </c>
      <c r="N31" s="30" t="s">
        <v>252</v>
      </c>
      <c r="O31" s="13">
        <f>IF(N31="1R",5,IF(N31="2R",4,IF(N31="3R",3,IF(N31="4R",2,IF(N31="5R",1,"ERROR")))))</f>
        <v>4</v>
      </c>
      <c r="P31" s="13">
        <f>'Form Responses 1'!BE29</f>
        <v>4</v>
      </c>
      <c r="Q31" s="40">
        <f t="shared" si="2"/>
        <v>12</v>
      </c>
      <c r="R31" s="32" t="s">
        <v>254</v>
      </c>
      <c r="S31" s="13">
        <f t="shared" si="3"/>
        <v>3</v>
      </c>
      <c r="T31" s="13">
        <f>'Form Responses 1'!AM29</f>
        <v>2</v>
      </c>
      <c r="U31" s="30" t="s">
        <v>254</v>
      </c>
      <c r="V31" s="13">
        <f t="shared" si="0"/>
        <v>3</v>
      </c>
      <c r="W31" s="40">
        <f t="shared" si="4"/>
        <v>8</v>
      </c>
      <c r="X31" s="12">
        <f>'Form Responses 1'!U29</f>
        <v>2</v>
      </c>
      <c r="Y31" s="30" t="s">
        <v>253</v>
      </c>
      <c r="Z31" s="13">
        <f t="shared" si="5"/>
        <v>2</v>
      </c>
      <c r="AA31" s="40">
        <f t="shared" si="6"/>
        <v>4</v>
      </c>
      <c r="AB31" s="46" t="s">
        <v>253</v>
      </c>
      <c r="AC31" s="47">
        <f t="shared" si="7"/>
        <v>2</v>
      </c>
      <c r="AD31" s="46" t="s">
        <v>251</v>
      </c>
      <c r="AE31" s="48">
        <f t="shared" si="8"/>
        <v>5</v>
      </c>
      <c r="AF31" s="69">
        <f t="shared" si="9"/>
        <v>7</v>
      </c>
      <c r="AG31" s="37">
        <f t="shared" si="1"/>
        <v>31</v>
      </c>
      <c r="AI31" s="47">
        <v>3</v>
      </c>
      <c r="AJ31" s="47">
        <v>3</v>
      </c>
      <c r="AK31" s="46" t="s">
        <v>253</v>
      </c>
      <c r="AL31" s="47">
        <f t="shared" si="10"/>
        <v>2</v>
      </c>
      <c r="AM31" s="40">
        <f t="shared" si="11"/>
        <v>8</v>
      </c>
      <c r="AN31" s="47">
        <v>2</v>
      </c>
      <c r="AO31" s="46" t="s">
        <v>251</v>
      </c>
      <c r="AP31" s="48">
        <f t="shared" si="12"/>
        <v>5</v>
      </c>
      <c r="AQ31" s="40">
        <f t="shared" si="13"/>
        <v>7</v>
      </c>
      <c r="AR31" s="47">
        <v>1</v>
      </c>
      <c r="AS31" s="46">
        <v>3</v>
      </c>
      <c r="AT31" s="47">
        <f t="shared" si="14"/>
        <v>3</v>
      </c>
      <c r="AU31" s="40">
        <f t="shared" si="15"/>
        <v>4</v>
      </c>
      <c r="AV31" s="47">
        <v>2</v>
      </c>
      <c r="AW31" s="47">
        <v>3</v>
      </c>
      <c r="AX31" s="46" t="s">
        <v>251</v>
      </c>
      <c r="AY31" s="47">
        <f t="shared" si="16"/>
        <v>5</v>
      </c>
      <c r="AZ31" s="40">
        <f t="shared" si="17"/>
        <v>10</v>
      </c>
      <c r="BA31" s="52">
        <f t="shared" si="18"/>
        <v>29</v>
      </c>
      <c r="BB31" s="51">
        <v>2</v>
      </c>
      <c r="BC31" s="54" t="s">
        <v>254</v>
      </c>
      <c r="BD31" s="55">
        <f t="shared" si="19"/>
        <v>3</v>
      </c>
      <c r="BE31" s="54" t="s">
        <v>254</v>
      </c>
      <c r="BF31" s="55">
        <f t="shared" si="20"/>
        <v>3</v>
      </c>
      <c r="BG31" s="40">
        <f t="shared" si="21"/>
        <v>8</v>
      </c>
      <c r="BH31" s="54" t="s">
        <v>254</v>
      </c>
      <c r="BI31" s="55">
        <f t="shared" si="22"/>
        <v>3</v>
      </c>
      <c r="BJ31" s="55">
        <v>3</v>
      </c>
      <c r="BK31" s="55">
        <v>4</v>
      </c>
      <c r="BL31" s="40">
        <f t="shared" si="23"/>
        <v>10</v>
      </c>
      <c r="BM31" s="55">
        <v>4</v>
      </c>
      <c r="BN31" s="55">
        <v>3</v>
      </c>
      <c r="BO31" s="40">
        <f t="shared" si="24"/>
        <v>7</v>
      </c>
      <c r="BP31" s="55">
        <v>4</v>
      </c>
      <c r="BQ31" s="54" t="s">
        <v>251</v>
      </c>
      <c r="BR31" s="55">
        <f t="shared" si="25"/>
        <v>5</v>
      </c>
      <c r="BS31" s="40">
        <f t="shared" si="26"/>
        <v>9</v>
      </c>
      <c r="BT31" s="52">
        <f t="shared" si="27"/>
        <v>34</v>
      </c>
      <c r="BU31" s="57">
        <v>4</v>
      </c>
      <c r="BV31" s="55">
        <v>5</v>
      </c>
      <c r="BW31" s="40">
        <f t="shared" si="28"/>
        <v>9</v>
      </c>
      <c r="BX31" s="54" t="s">
        <v>253</v>
      </c>
      <c r="BY31" s="55">
        <f t="shared" si="29"/>
        <v>2</v>
      </c>
      <c r="BZ31" s="55">
        <v>4</v>
      </c>
      <c r="CA31" s="55">
        <v>2</v>
      </c>
      <c r="CB31" s="40">
        <f t="shared" si="30"/>
        <v>8</v>
      </c>
      <c r="CC31" s="54" t="s">
        <v>255</v>
      </c>
      <c r="CD31" s="55">
        <f t="shared" si="31"/>
        <v>1</v>
      </c>
      <c r="CE31" s="55">
        <v>1</v>
      </c>
      <c r="CF31" s="54" t="s">
        <v>254</v>
      </c>
      <c r="CG31" s="55">
        <f t="shared" si="32"/>
        <v>3</v>
      </c>
      <c r="CH31" s="40">
        <f t="shared" si="33"/>
        <v>5</v>
      </c>
      <c r="CI31" s="54" t="s">
        <v>253</v>
      </c>
      <c r="CJ31" s="55">
        <f t="shared" si="34"/>
        <v>2</v>
      </c>
      <c r="CK31" s="55">
        <v>4</v>
      </c>
      <c r="CL31" s="40">
        <f t="shared" si="35"/>
        <v>6</v>
      </c>
      <c r="CM31" s="52">
        <f t="shared" si="36"/>
        <v>28</v>
      </c>
      <c r="CN31" s="57">
        <v>1</v>
      </c>
      <c r="CO31" s="54" t="s">
        <v>252</v>
      </c>
      <c r="CP31" s="55">
        <f t="shared" si="37"/>
        <v>4</v>
      </c>
      <c r="CQ31" s="95">
        <f t="shared" si="38"/>
        <v>5</v>
      </c>
      <c r="CR31" s="96">
        <v>1</v>
      </c>
      <c r="CS31" s="97" t="s">
        <v>252</v>
      </c>
      <c r="CT31" s="96">
        <f t="shared" si="39"/>
        <v>4</v>
      </c>
      <c r="CU31" s="95">
        <f t="shared" si="40"/>
        <v>5</v>
      </c>
      <c r="CV31" s="97">
        <v>2</v>
      </c>
      <c r="CW31" s="96">
        <f t="shared" si="41"/>
        <v>4</v>
      </c>
      <c r="CX31" s="96">
        <v>4</v>
      </c>
      <c r="CY31" s="96">
        <v>4</v>
      </c>
      <c r="CZ31" s="95">
        <f t="shared" si="42"/>
        <v>12</v>
      </c>
      <c r="DA31" s="97">
        <v>1</v>
      </c>
      <c r="DB31" s="96">
        <f t="shared" si="43"/>
        <v>5</v>
      </c>
      <c r="DC31" s="97">
        <v>5</v>
      </c>
      <c r="DD31" s="96">
        <f t="shared" si="44"/>
        <v>1</v>
      </c>
      <c r="DE31" s="97">
        <v>3</v>
      </c>
      <c r="DF31" s="96">
        <f t="shared" si="45"/>
        <v>3</v>
      </c>
      <c r="DG31" s="95">
        <f t="shared" si="46"/>
        <v>9</v>
      </c>
      <c r="DH31" s="98">
        <f t="shared" si="47"/>
        <v>31</v>
      </c>
      <c r="DI31" s="99">
        <v>3</v>
      </c>
      <c r="DJ31" s="100">
        <f t="shared" si="48"/>
        <v>3</v>
      </c>
      <c r="DK31" s="96">
        <v>1</v>
      </c>
      <c r="DL31" s="95">
        <f t="shared" si="49"/>
        <v>4</v>
      </c>
      <c r="DM31" s="96">
        <v>2</v>
      </c>
      <c r="DN31" s="97">
        <v>4</v>
      </c>
      <c r="DO31" s="101">
        <f t="shared" si="50"/>
        <v>2</v>
      </c>
      <c r="DP31" s="95">
        <f t="shared" si="51"/>
        <v>4</v>
      </c>
      <c r="DQ31" s="96">
        <v>1</v>
      </c>
      <c r="DR31" s="96">
        <v>5</v>
      </c>
      <c r="DS31" s="97">
        <v>5</v>
      </c>
      <c r="DT31" s="101">
        <f t="shared" si="52"/>
        <v>1</v>
      </c>
      <c r="DU31" s="95">
        <f t="shared" si="53"/>
        <v>7</v>
      </c>
      <c r="DV31" s="97">
        <v>4</v>
      </c>
      <c r="DW31" s="101">
        <f t="shared" si="54"/>
        <v>2</v>
      </c>
      <c r="DX31" s="96">
        <v>2</v>
      </c>
      <c r="DY31" s="97">
        <v>2</v>
      </c>
      <c r="DZ31" s="101">
        <f t="shared" si="55"/>
        <v>4</v>
      </c>
      <c r="EA31" s="95">
        <f t="shared" si="56"/>
        <v>8</v>
      </c>
      <c r="EB31" s="98">
        <f t="shared" si="57"/>
        <v>23</v>
      </c>
      <c r="EC31" s="91">
        <v>7</v>
      </c>
      <c r="ED31" s="92" t="s">
        <v>159</v>
      </c>
      <c r="EE31" s="93">
        <v>1</v>
      </c>
      <c r="EF31" s="93">
        <v>0</v>
      </c>
      <c r="EG31" s="93">
        <v>0</v>
      </c>
      <c r="EH31" s="93">
        <v>1</v>
      </c>
      <c r="EI31" s="93">
        <v>1</v>
      </c>
      <c r="EJ31" s="93">
        <v>0</v>
      </c>
      <c r="EK31" s="93">
        <v>0</v>
      </c>
      <c r="EL31" s="93">
        <v>1</v>
      </c>
      <c r="EM31" s="93">
        <v>0</v>
      </c>
      <c r="EN31" s="93">
        <v>0</v>
      </c>
      <c r="EO31" s="93">
        <v>1</v>
      </c>
      <c r="EP31" s="93">
        <v>0</v>
      </c>
      <c r="EQ31" s="3" t="s">
        <v>375</v>
      </c>
      <c r="ER31" s="90">
        <v>1</v>
      </c>
      <c r="ES31" s="6">
        <v>0</v>
      </c>
      <c r="ET31" s="6">
        <v>0</v>
      </c>
      <c r="EU31" s="6">
        <v>1</v>
      </c>
      <c r="EV31" s="6">
        <v>0</v>
      </c>
      <c r="EW31" s="6">
        <v>0</v>
      </c>
      <c r="EX31" s="6">
        <v>1</v>
      </c>
      <c r="EY31" s="6">
        <v>0</v>
      </c>
      <c r="EZ31" s="6">
        <v>0</v>
      </c>
      <c r="FA31" s="6">
        <v>1</v>
      </c>
      <c r="FB31" s="6">
        <v>0</v>
      </c>
      <c r="FD31" s="3" t="s">
        <v>413</v>
      </c>
      <c r="FF31" s="3">
        <v>4</v>
      </c>
      <c r="FG31" s="3">
        <v>3</v>
      </c>
      <c r="FH31" s="3">
        <v>1</v>
      </c>
      <c r="FI31" s="3">
        <v>2</v>
      </c>
    </row>
    <row r="32" spans="1:165" ht="15.75" customHeight="1">
      <c r="A32" s="7"/>
      <c r="B32" s="8">
        <v>1</v>
      </c>
      <c r="E32" s="8">
        <f>'Form Responses 1'!C30</f>
        <v>28</v>
      </c>
      <c r="F32" s="8"/>
      <c r="G32" s="3" t="s">
        <v>424</v>
      </c>
      <c r="I32" s="3" t="s">
        <v>21</v>
      </c>
      <c r="J32" s="8"/>
      <c r="K32" s="8"/>
      <c r="M32" s="45">
        <f>'Form Responses 1'!I30</f>
        <v>2</v>
      </c>
      <c r="N32" s="30" t="s">
        <v>255</v>
      </c>
      <c r="O32" s="13">
        <f>IF(N32="1R",5,IF(N32="2R",4,IF(N32="3R",3,IF(N32="4R",2,IF(N32="5R",1,"ERROR")))))</f>
        <v>1</v>
      </c>
      <c r="P32" s="13">
        <f>'Form Responses 1'!BE30</f>
        <v>2</v>
      </c>
      <c r="Q32" s="40">
        <f t="shared" si="2"/>
        <v>5</v>
      </c>
      <c r="R32" s="32" t="s">
        <v>252</v>
      </c>
      <c r="S32" s="13">
        <f t="shared" si="3"/>
        <v>4</v>
      </c>
      <c r="T32" s="13">
        <f>'Form Responses 1'!AM30</f>
        <v>2</v>
      </c>
      <c r="U32" s="30" t="s">
        <v>255</v>
      </c>
      <c r="V32" s="13">
        <f t="shared" si="0"/>
        <v>1</v>
      </c>
      <c r="W32" s="40">
        <f t="shared" si="4"/>
        <v>7</v>
      </c>
      <c r="X32" s="12">
        <f>'Form Responses 1'!U30</f>
        <v>2</v>
      </c>
      <c r="Y32" s="30" t="s">
        <v>252</v>
      </c>
      <c r="Z32" s="13">
        <f t="shared" si="5"/>
        <v>4</v>
      </c>
      <c r="AA32" s="40">
        <f t="shared" si="6"/>
        <v>6</v>
      </c>
      <c r="AB32" s="46" t="s">
        <v>251</v>
      </c>
      <c r="AC32" s="47">
        <f t="shared" si="7"/>
        <v>5</v>
      </c>
      <c r="AD32" s="46" t="s">
        <v>251</v>
      </c>
      <c r="AE32" s="48">
        <f t="shared" si="8"/>
        <v>5</v>
      </c>
      <c r="AF32" s="69">
        <f t="shared" si="9"/>
        <v>10</v>
      </c>
      <c r="AG32" s="37">
        <f t="shared" si="1"/>
        <v>28</v>
      </c>
      <c r="AI32" s="47">
        <v>1</v>
      </c>
      <c r="AJ32" s="47">
        <v>4</v>
      </c>
      <c r="AK32" s="46" t="s">
        <v>255</v>
      </c>
      <c r="AL32" s="47">
        <f t="shared" si="10"/>
        <v>1</v>
      </c>
      <c r="AM32" s="40">
        <f t="shared" si="11"/>
        <v>6</v>
      </c>
      <c r="AN32" s="47">
        <v>1</v>
      </c>
      <c r="AO32" s="46" t="s">
        <v>253</v>
      </c>
      <c r="AP32" s="48">
        <f t="shared" si="12"/>
        <v>2</v>
      </c>
      <c r="AQ32" s="40">
        <f t="shared" si="13"/>
        <v>3</v>
      </c>
      <c r="AR32" s="47">
        <v>4</v>
      </c>
      <c r="AS32" s="46">
        <v>2</v>
      </c>
      <c r="AT32" s="47">
        <f t="shared" si="14"/>
        <v>4</v>
      </c>
      <c r="AU32" s="40">
        <f t="shared" si="15"/>
        <v>8</v>
      </c>
      <c r="AV32" s="47">
        <v>1</v>
      </c>
      <c r="AW32" s="47">
        <v>2</v>
      </c>
      <c r="AX32" s="46" t="s">
        <v>255</v>
      </c>
      <c r="AY32" s="47">
        <f t="shared" si="16"/>
        <v>1</v>
      </c>
      <c r="AZ32" s="40">
        <f t="shared" si="17"/>
        <v>4</v>
      </c>
      <c r="BA32" s="52">
        <f t="shared" si="18"/>
        <v>21</v>
      </c>
      <c r="BB32" s="51">
        <v>2</v>
      </c>
      <c r="BC32" s="54" t="s">
        <v>252</v>
      </c>
      <c r="BD32" s="55">
        <f t="shared" si="19"/>
        <v>4</v>
      </c>
      <c r="BE32" s="54" t="s">
        <v>252</v>
      </c>
      <c r="BF32" s="55">
        <f t="shared" si="20"/>
        <v>4</v>
      </c>
      <c r="BG32" s="40">
        <f t="shared" si="21"/>
        <v>10</v>
      </c>
      <c r="BH32" s="54" t="s">
        <v>253</v>
      </c>
      <c r="BI32" s="55">
        <f t="shared" si="22"/>
        <v>2</v>
      </c>
      <c r="BJ32" s="55">
        <v>2</v>
      </c>
      <c r="BK32" s="55">
        <v>4</v>
      </c>
      <c r="BL32" s="40">
        <f t="shared" si="23"/>
        <v>8</v>
      </c>
      <c r="BM32" s="55">
        <v>2</v>
      </c>
      <c r="BN32" s="55">
        <v>2</v>
      </c>
      <c r="BO32" s="40">
        <f t="shared" si="24"/>
        <v>4</v>
      </c>
      <c r="BP32" s="55">
        <v>1</v>
      </c>
      <c r="BQ32" s="54" t="s">
        <v>251</v>
      </c>
      <c r="BR32" s="55">
        <f t="shared" si="25"/>
        <v>5</v>
      </c>
      <c r="BS32" s="40">
        <f t="shared" si="26"/>
        <v>6</v>
      </c>
      <c r="BT32" s="52">
        <f t="shared" si="27"/>
        <v>28</v>
      </c>
      <c r="BU32" s="57">
        <v>4</v>
      </c>
      <c r="BV32" s="55">
        <v>4</v>
      </c>
      <c r="BW32" s="40">
        <f t="shared" si="28"/>
        <v>8</v>
      </c>
      <c r="BX32" s="54" t="s">
        <v>252</v>
      </c>
      <c r="BY32" s="55">
        <f t="shared" si="29"/>
        <v>4</v>
      </c>
      <c r="BZ32" s="55">
        <v>2</v>
      </c>
      <c r="CA32" s="55">
        <v>5</v>
      </c>
      <c r="CB32" s="40">
        <f t="shared" si="30"/>
        <v>11</v>
      </c>
      <c r="CC32" s="54" t="s">
        <v>252</v>
      </c>
      <c r="CD32" s="55">
        <f t="shared" si="31"/>
        <v>4</v>
      </c>
      <c r="CE32" s="55">
        <v>5</v>
      </c>
      <c r="CF32" s="54" t="s">
        <v>252</v>
      </c>
      <c r="CG32" s="55">
        <f t="shared" si="32"/>
        <v>4</v>
      </c>
      <c r="CH32" s="40">
        <f t="shared" si="33"/>
        <v>13</v>
      </c>
      <c r="CI32" s="54" t="s">
        <v>253</v>
      </c>
      <c r="CJ32" s="55">
        <f t="shared" si="34"/>
        <v>2</v>
      </c>
      <c r="CK32" s="55">
        <v>2</v>
      </c>
      <c r="CL32" s="40">
        <f t="shared" si="35"/>
        <v>4</v>
      </c>
      <c r="CM32" s="52">
        <f t="shared" si="36"/>
        <v>36</v>
      </c>
      <c r="CN32" s="57">
        <v>2</v>
      </c>
      <c r="CO32" s="54" t="s">
        <v>252</v>
      </c>
      <c r="CP32" s="55">
        <f t="shared" si="37"/>
        <v>4</v>
      </c>
      <c r="CQ32" s="95">
        <f t="shared" si="38"/>
        <v>6</v>
      </c>
      <c r="CR32" s="96">
        <v>1</v>
      </c>
      <c r="CS32" s="97" t="s">
        <v>252</v>
      </c>
      <c r="CT32" s="96">
        <f t="shared" si="39"/>
        <v>4</v>
      </c>
      <c r="CU32" s="95">
        <f t="shared" si="40"/>
        <v>5</v>
      </c>
      <c r="CV32" s="97">
        <v>5</v>
      </c>
      <c r="CW32" s="96">
        <f t="shared" si="41"/>
        <v>1</v>
      </c>
      <c r="CX32" s="96">
        <v>2</v>
      </c>
      <c r="CY32" s="96">
        <v>2</v>
      </c>
      <c r="CZ32" s="95">
        <f t="shared" si="42"/>
        <v>5</v>
      </c>
      <c r="DA32" s="97">
        <v>2</v>
      </c>
      <c r="DB32" s="96">
        <f t="shared" si="43"/>
        <v>4</v>
      </c>
      <c r="DC32" s="97">
        <v>4</v>
      </c>
      <c r="DD32" s="96">
        <f t="shared" si="44"/>
        <v>2</v>
      </c>
      <c r="DE32" s="97">
        <v>5</v>
      </c>
      <c r="DF32" s="96">
        <f t="shared" si="45"/>
        <v>1</v>
      </c>
      <c r="DG32" s="95">
        <f t="shared" si="46"/>
        <v>7</v>
      </c>
      <c r="DH32" s="98">
        <f t="shared" si="47"/>
        <v>23</v>
      </c>
      <c r="DI32" s="99">
        <v>2</v>
      </c>
      <c r="DJ32" s="100">
        <f t="shared" si="48"/>
        <v>4</v>
      </c>
      <c r="DK32" s="96">
        <v>2</v>
      </c>
      <c r="DL32" s="95">
        <f t="shared" si="49"/>
        <v>6</v>
      </c>
      <c r="DM32" s="96">
        <v>4</v>
      </c>
      <c r="DN32" s="97">
        <v>1</v>
      </c>
      <c r="DO32" s="101">
        <f t="shared" si="50"/>
        <v>5</v>
      </c>
      <c r="DP32" s="95">
        <f t="shared" si="51"/>
        <v>9</v>
      </c>
      <c r="DQ32" s="96">
        <v>2</v>
      </c>
      <c r="DR32" s="96">
        <v>5</v>
      </c>
      <c r="DS32" s="97">
        <v>3</v>
      </c>
      <c r="DT32" s="101">
        <f t="shared" si="52"/>
        <v>3</v>
      </c>
      <c r="DU32" s="95">
        <f t="shared" si="53"/>
        <v>10</v>
      </c>
      <c r="DV32" s="97">
        <v>2</v>
      </c>
      <c r="DW32" s="101">
        <f t="shared" si="54"/>
        <v>4</v>
      </c>
      <c r="DX32" s="96">
        <v>2</v>
      </c>
      <c r="DY32" s="97">
        <v>4</v>
      </c>
      <c r="DZ32" s="101">
        <f t="shared" si="55"/>
        <v>2</v>
      </c>
      <c r="EA32" s="95">
        <f t="shared" si="56"/>
        <v>8</v>
      </c>
      <c r="EB32" s="98">
        <f t="shared" si="57"/>
        <v>33</v>
      </c>
      <c r="EC32" s="91">
        <v>7</v>
      </c>
      <c r="ED32" s="92" t="s">
        <v>163</v>
      </c>
      <c r="EE32" s="93">
        <v>0</v>
      </c>
      <c r="EF32" s="93">
        <v>0</v>
      </c>
      <c r="EG32" s="93">
        <v>0</v>
      </c>
      <c r="EH32" s="93">
        <v>0</v>
      </c>
      <c r="EI32" s="93">
        <v>0</v>
      </c>
      <c r="EJ32" s="93">
        <v>0</v>
      </c>
      <c r="EK32" s="93">
        <v>0</v>
      </c>
      <c r="EL32" s="93">
        <v>0</v>
      </c>
      <c r="EM32" s="93">
        <v>1</v>
      </c>
      <c r="EN32" s="93">
        <v>0</v>
      </c>
      <c r="EO32" s="93">
        <v>0</v>
      </c>
      <c r="EP32" s="93">
        <v>0</v>
      </c>
      <c r="EQ32" s="3" t="s">
        <v>362</v>
      </c>
      <c r="ER32" s="90">
        <v>0</v>
      </c>
      <c r="ES32" s="6">
        <f>SEARCH("PERFECTIONIST",EQ32)</f>
        <v>1</v>
      </c>
      <c r="ET32" s="6">
        <v>0</v>
      </c>
      <c r="EU32" s="6">
        <v>0</v>
      </c>
      <c r="EV32" s="6">
        <v>0</v>
      </c>
      <c r="EW32" s="6">
        <v>0</v>
      </c>
      <c r="EX32" s="6">
        <v>0</v>
      </c>
      <c r="EY32" s="6">
        <v>0</v>
      </c>
      <c r="EZ32" s="6">
        <v>0</v>
      </c>
      <c r="FA32" s="6">
        <v>0</v>
      </c>
      <c r="FB32" s="6">
        <v>0</v>
      </c>
      <c r="FD32" s="3" t="s">
        <v>414</v>
      </c>
      <c r="FF32" s="3">
        <v>2</v>
      </c>
      <c r="FG32" s="3">
        <v>4</v>
      </c>
      <c r="FH32" s="3">
        <v>3</v>
      </c>
      <c r="FI32" s="3">
        <v>1</v>
      </c>
    </row>
    <row r="33" spans="1:165" ht="15.75" customHeight="1">
      <c r="A33" s="7"/>
      <c r="B33" s="8">
        <v>2</v>
      </c>
      <c r="E33" s="8">
        <f>'Form Responses 1'!C31</f>
        <v>23</v>
      </c>
      <c r="F33" s="8"/>
      <c r="G33" s="3" t="s">
        <v>423</v>
      </c>
      <c r="I33" s="3" t="s">
        <v>21</v>
      </c>
      <c r="J33" s="8"/>
      <c r="K33" s="8"/>
      <c r="M33" s="45">
        <f>'Form Responses 1'!I31</f>
        <v>1</v>
      </c>
      <c r="N33" s="30" t="s">
        <v>251</v>
      </c>
      <c r="O33" s="13">
        <f>IF(N33="1R",5,IF(N33="2R",4,IF(N33="3R",3,IF(N33="4R",2,IF(N33="5R",1,"ERROR")))))</f>
        <v>5</v>
      </c>
      <c r="P33" s="13">
        <f>'Form Responses 1'!BE31</f>
        <v>5</v>
      </c>
      <c r="Q33" s="40">
        <f t="shared" si="2"/>
        <v>11</v>
      </c>
      <c r="R33" s="32" t="s">
        <v>251</v>
      </c>
      <c r="S33" s="13">
        <f t="shared" si="3"/>
        <v>5</v>
      </c>
      <c r="T33" s="13">
        <f>'Form Responses 1'!AM31</f>
        <v>4</v>
      </c>
      <c r="U33" s="30" t="s">
        <v>251</v>
      </c>
      <c r="V33" s="13">
        <f t="shared" si="0"/>
        <v>5</v>
      </c>
      <c r="W33" s="40">
        <f t="shared" si="4"/>
        <v>14</v>
      </c>
      <c r="X33" s="12">
        <f>'Form Responses 1'!U31</f>
        <v>2</v>
      </c>
      <c r="Y33" s="30" t="s">
        <v>253</v>
      </c>
      <c r="Z33" s="13">
        <f t="shared" si="5"/>
        <v>2</v>
      </c>
      <c r="AA33" s="40">
        <f t="shared" si="6"/>
        <v>4</v>
      </c>
      <c r="AB33" s="46" t="s">
        <v>251</v>
      </c>
      <c r="AC33" s="47">
        <f t="shared" si="7"/>
        <v>5</v>
      </c>
      <c r="AD33" s="46" t="s">
        <v>251</v>
      </c>
      <c r="AE33" s="48">
        <f t="shared" si="8"/>
        <v>5</v>
      </c>
      <c r="AF33" s="69">
        <f t="shared" si="9"/>
        <v>10</v>
      </c>
      <c r="AG33" s="37">
        <f t="shared" si="1"/>
        <v>39</v>
      </c>
      <c r="AI33" s="47">
        <v>5</v>
      </c>
      <c r="AJ33" s="47">
        <v>1</v>
      </c>
      <c r="AK33" s="46" t="s">
        <v>254</v>
      </c>
      <c r="AL33" s="47">
        <f t="shared" si="10"/>
        <v>3</v>
      </c>
      <c r="AM33" s="40">
        <f t="shared" si="11"/>
        <v>9</v>
      </c>
      <c r="AN33" s="47">
        <v>3</v>
      </c>
      <c r="AO33" s="46" t="s">
        <v>254</v>
      </c>
      <c r="AP33" s="48">
        <f t="shared" si="12"/>
        <v>3</v>
      </c>
      <c r="AQ33" s="40">
        <f t="shared" si="13"/>
        <v>6</v>
      </c>
      <c r="AR33" s="47">
        <v>3</v>
      </c>
      <c r="AS33" s="46">
        <v>5</v>
      </c>
      <c r="AT33" s="47">
        <f t="shared" si="14"/>
        <v>1</v>
      </c>
      <c r="AU33" s="40">
        <f t="shared" si="15"/>
        <v>4</v>
      </c>
      <c r="AV33" s="47">
        <v>5</v>
      </c>
      <c r="AW33" s="47">
        <v>5</v>
      </c>
      <c r="AX33" s="46" t="s">
        <v>254</v>
      </c>
      <c r="AY33" s="47">
        <f t="shared" si="16"/>
        <v>3</v>
      </c>
      <c r="AZ33" s="40">
        <f t="shared" si="17"/>
        <v>13</v>
      </c>
      <c r="BA33" s="52">
        <f t="shared" si="18"/>
        <v>32</v>
      </c>
      <c r="BB33" s="51">
        <v>5</v>
      </c>
      <c r="BC33" s="54" t="s">
        <v>252</v>
      </c>
      <c r="BD33" s="55">
        <f t="shared" si="19"/>
        <v>4</v>
      </c>
      <c r="BE33" s="54" t="s">
        <v>251</v>
      </c>
      <c r="BF33" s="55">
        <f t="shared" si="20"/>
        <v>5</v>
      </c>
      <c r="BG33" s="40">
        <f t="shared" si="21"/>
        <v>14</v>
      </c>
      <c r="BH33" s="54" t="s">
        <v>253</v>
      </c>
      <c r="BI33" s="55">
        <f t="shared" si="22"/>
        <v>2</v>
      </c>
      <c r="BJ33" s="55">
        <v>4</v>
      </c>
      <c r="BK33" s="55">
        <v>4</v>
      </c>
      <c r="BL33" s="40">
        <f t="shared" si="23"/>
        <v>10</v>
      </c>
      <c r="BM33" s="55">
        <v>4</v>
      </c>
      <c r="BN33" s="55">
        <v>5</v>
      </c>
      <c r="BO33" s="40">
        <f t="shared" si="24"/>
        <v>9</v>
      </c>
      <c r="BP33" s="55">
        <v>5</v>
      </c>
      <c r="BQ33" s="54" t="s">
        <v>251</v>
      </c>
      <c r="BR33" s="55">
        <f t="shared" si="25"/>
        <v>5</v>
      </c>
      <c r="BS33" s="40">
        <f t="shared" si="26"/>
        <v>10</v>
      </c>
      <c r="BT33" s="52">
        <f t="shared" si="27"/>
        <v>43</v>
      </c>
      <c r="BU33" s="57">
        <v>5</v>
      </c>
      <c r="BV33" s="55">
        <v>3</v>
      </c>
      <c r="BW33" s="40">
        <f t="shared" si="28"/>
        <v>8</v>
      </c>
      <c r="BX33" s="54" t="s">
        <v>252</v>
      </c>
      <c r="BY33" s="55">
        <f t="shared" si="29"/>
        <v>4</v>
      </c>
      <c r="BZ33" s="55">
        <v>5</v>
      </c>
      <c r="CA33" s="55">
        <v>5</v>
      </c>
      <c r="CB33" s="40">
        <f t="shared" si="30"/>
        <v>14</v>
      </c>
      <c r="CC33" s="54" t="s">
        <v>251</v>
      </c>
      <c r="CD33" s="55">
        <f t="shared" si="31"/>
        <v>5</v>
      </c>
      <c r="CE33" s="55">
        <v>4</v>
      </c>
      <c r="CF33" s="54" t="s">
        <v>252</v>
      </c>
      <c r="CG33" s="55">
        <f t="shared" si="32"/>
        <v>4</v>
      </c>
      <c r="CH33" s="40">
        <f t="shared" si="33"/>
        <v>13</v>
      </c>
      <c r="CI33" s="54" t="s">
        <v>251</v>
      </c>
      <c r="CJ33" s="55">
        <f t="shared" si="34"/>
        <v>5</v>
      </c>
      <c r="CK33" s="55">
        <v>4</v>
      </c>
      <c r="CL33" s="40">
        <f t="shared" si="35"/>
        <v>9</v>
      </c>
      <c r="CM33" s="52">
        <f t="shared" si="36"/>
        <v>44</v>
      </c>
      <c r="CN33" s="57">
        <v>4</v>
      </c>
      <c r="CO33" s="54" t="s">
        <v>251</v>
      </c>
      <c r="CP33" s="55">
        <f t="shared" si="37"/>
        <v>5</v>
      </c>
      <c r="CQ33" s="95">
        <f t="shared" si="38"/>
        <v>9</v>
      </c>
      <c r="CR33" s="96">
        <v>5</v>
      </c>
      <c r="CS33" s="97" t="s">
        <v>251</v>
      </c>
      <c r="CT33" s="96">
        <f t="shared" si="39"/>
        <v>5</v>
      </c>
      <c r="CU33" s="95">
        <f t="shared" si="40"/>
        <v>10</v>
      </c>
      <c r="CV33" s="97">
        <v>1</v>
      </c>
      <c r="CW33" s="96">
        <f t="shared" si="41"/>
        <v>5</v>
      </c>
      <c r="CX33" s="96">
        <v>5</v>
      </c>
      <c r="CY33" s="96">
        <v>3</v>
      </c>
      <c r="CZ33" s="95">
        <f t="shared" si="42"/>
        <v>13</v>
      </c>
      <c r="DA33" s="97">
        <v>3</v>
      </c>
      <c r="DB33" s="96">
        <f t="shared" si="43"/>
        <v>3</v>
      </c>
      <c r="DC33" s="97">
        <v>1</v>
      </c>
      <c r="DD33" s="96">
        <f t="shared" si="44"/>
        <v>5</v>
      </c>
      <c r="DE33" s="97">
        <v>2</v>
      </c>
      <c r="DF33" s="96">
        <f t="shared" si="45"/>
        <v>4</v>
      </c>
      <c r="DG33" s="95">
        <f t="shared" si="46"/>
        <v>12</v>
      </c>
      <c r="DH33" s="98">
        <f t="shared" si="47"/>
        <v>44</v>
      </c>
      <c r="DI33" s="99">
        <v>1</v>
      </c>
      <c r="DJ33" s="100">
        <f t="shared" si="48"/>
        <v>5</v>
      </c>
      <c r="DK33" s="96">
        <v>3</v>
      </c>
      <c r="DL33" s="95">
        <f t="shared" si="49"/>
        <v>8</v>
      </c>
      <c r="DM33" s="96">
        <v>4</v>
      </c>
      <c r="DN33" s="97">
        <v>2</v>
      </c>
      <c r="DO33" s="101">
        <f t="shared" si="50"/>
        <v>4</v>
      </c>
      <c r="DP33" s="95">
        <f t="shared" si="51"/>
        <v>8</v>
      </c>
      <c r="DQ33" s="96">
        <v>4</v>
      </c>
      <c r="DR33" s="96">
        <v>5</v>
      </c>
      <c r="DS33" s="97">
        <v>3</v>
      </c>
      <c r="DT33" s="101">
        <f t="shared" si="52"/>
        <v>3</v>
      </c>
      <c r="DU33" s="95">
        <f t="shared" si="53"/>
        <v>12</v>
      </c>
      <c r="DV33" s="97">
        <v>1</v>
      </c>
      <c r="DW33" s="101">
        <f t="shared" si="54"/>
        <v>5</v>
      </c>
      <c r="DX33" s="96">
        <v>3</v>
      </c>
      <c r="DY33" s="97">
        <v>3</v>
      </c>
      <c r="DZ33" s="101">
        <f t="shared" si="55"/>
        <v>3</v>
      </c>
      <c r="EA33" s="95">
        <f t="shared" si="56"/>
        <v>11</v>
      </c>
      <c r="EB33" s="98">
        <f t="shared" si="57"/>
        <v>39</v>
      </c>
      <c r="EC33" s="91">
        <v>5</v>
      </c>
      <c r="ED33" s="92" t="s">
        <v>167</v>
      </c>
      <c r="EE33" s="93">
        <v>1</v>
      </c>
      <c r="EF33" s="93">
        <v>1</v>
      </c>
      <c r="EG33" s="93">
        <v>0</v>
      </c>
      <c r="EH33" s="93">
        <v>1</v>
      </c>
      <c r="EI33" s="93">
        <v>1</v>
      </c>
      <c r="EJ33" s="93">
        <v>0</v>
      </c>
      <c r="EK33" s="93">
        <v>0</v>
      </c>
      <c r="EL33" s="93">
        <v>0</v>
      </c>
      <c r="EM33" s="93">
        <v>0</v>
      </c>
      <c r="EN33" s="93">
        <v>1</v>
      </c>
      <c r="EO33" s="93">
        <v>1</v>
      </c>
      <c r="EP33" s="93">
        <v>0</v>
      </c>
      <c r="EQ33" s="3" t="s">
        <v>369</v>
      </c>
      <c r="ER33" s="90">
        <v>1</v>
      </c>
      <c r="ES33" s="6">
        <v>0</v>
      </c>
      <c r="ET33" s="6">
        <v>1</v>
      </c>
      <c r="EU33" s="6">
        <v>1</v>
      </c>
      <c r="EV33" s="6">
        <v>1</v>
      </c>
      <c r="EW33" s="6">
        <v>0</v>
      </c>
      <c r="EX33" s="6">
        <v>0</v>
      </c>
      <c r="EY33" s="6">
        <v>0</v>
      </c>
      <c r="EZ33" s="6">
        <v>0</v>
      </c>
      <c r="FA33" s="6">
        <v>1</v>
      </c>
      <c r="FB33" s="6">
        <v>0</v>
      </c>
      <c r="FD33" s="3" t="s">
        <v>410</v>
      </c>
      <c r="FF33" s="3">
        <v>4</v>
      </c>
      <c r="FG33" s="3">
        <v>2</v>
      </c>
      <c r="FH33" s="3">
        <v>1</v>
      </c>
      <c r="FI33" s="3">
        <v>3</v>
      </c>
    </row>
    <row r="34" spans="1:165" ht="15.75" customHeight="1">
      <c r="A34" s="7"/>
      <c r="B34" s="8">
        <v>2</v>
      </c>
      <c r="E34" s="8">
        <f>'Form Responses 1'!C32</f>
        <v>30</v>
      </c>
      <c r="F34" s="8"/>
      <c r="G34" s="3" t="s">
        <v>428</v>
      </c>
      <c r="I34" s="3" t="s">
        <v>117</v>
      </c>
      <c r="J34" s="8"/>
      <c r="K34" s="8"/>
      <c r="M34" s="45">
        <f>'Form Responses 1'!I32</f>
        <v>5</v>
      </c>
      <c r="N34" s="30" t="s">
        <v>252</v>
      </c>
      <c r="O34" s="13">
        <f>IF(N34="1R",5,IF(N34="2R",4,IF(N34="3R",3,IF(N34="4R",2,IF(N34="5R",1,"ERROR")))))</f>
        <v>4</v>
      </c>
      <c r="P34" s="13">
        <f>'Form Responses 1'!BE32</f>
        <v>4</v>
      </c>
      <c r="Q34" s="40">
        <f t="shared" si="2"/>
        <v>13</v>
      </c>
      <c r="R34" s="32" t="s">
        <v>253</v>
      </c>
      <c r="S34" s="13">
        <f t="shared" si="3"/>
        <v>2</v>
      </c>
      <c r="T34" s="13">
        <f>'Form Responses 1'!AM32</f>
        <v>3</v>
      </c>
      <c r="U34" s="30" t="s">
        <v>253</v>
      </c>
      <c r="V34" s="13">
        <f t="shared" si="0"/>
        <v>2</v>
      </c>
      <c r="W34" s="40">
        <f t="shared" si="4"/>
        <v>7</v>
      </c>
      <c r="X34" s="12">
        <f>'Form Responses 1'!U32</f>
        <v>2</v>
      </c>
      <c r="Y34" s="30" t="s">
        <v>253</v>
      </c>
      <c r="Z34" s="13">
        <f t="shared" si="5"/>
        <v>2</v>
      </c>
      <c r="AA34" s="40">
        <f t="shared" si="6"/>
        <v>4</v>
      </c>
      <c r="AB34" s="46" t="s">
        <v>251</v>
      </c>
      <c r="AC34" s="47">
        <f t="shared" si="7"/>
        <v>5</v>
      </c>
      <c r="AD34" s="46" t="s">
        <v>254</v>
      </c>
      <c r="AE34" s="48">
        <f t="shared" si="8"/>
        <v>3</v>
      </c>
      <c r="AF34" s="69">
        <f t="shared" si="9"/>
        <v>8</v>
      </c>
      <c r="AG34" s="37">
        <f t="shared" si="1"/>
        <v>32</v>
      </c>
      <c r="AI34" s="47">
        <v>2</v>
      </c>
      <c r="AJ34" s="47">
        <v>4</v>
      </c>
      <c r="AK34" s="46" t="s">
        <v>252</v>
      </c>
      <c r="AL34" s="47">
        <f t="shared" si="10"/>
        <v>4</v>
      </c>
      <c r="AM34" s="40">
        <f t="shared" si="11"/>
        <v>10</v>
      </c>
      <c r="AN34" s="47">
        <v>5</v>
      </c>
      <c r="AO34" s="46" t="s">
        <v>251</v>
      </c>
      <c r="AP34" s="48">
        <f t="shared" si="12"/>
        <v>5</v>
      </c>
      <c r="AQ34" s="40">
        <f t="shared" si="13"/>
        <v>10</v>
      </c>
      <c r="AR34" s="47">
        <v>5</v>
      </c>
      <c r="AS34" s="46">
        <v>2</v>
      </c>
      <c r="AT34" s="47">
        <f t="shared" si="14"/>
        <v>4</v>
      </c>
      <c r="AU34" s="40">
        <f t="shared" si="15"/>
        <v>9</v>
      </c>
      <c r="AV34" s="47">
        <v>4</v>
      </c>
      <c r="AW34" s="47">
        <v>4</v>
      </c>
      <c r="AX34" s="46" t="s">
        <v>252</v>
      </c>
      <c r="AY34" s="47">
        <f t="shared" si="16"/>
        <v>4</v>
      </c>
      <c r="AZ34" s="40">
        <f t="shared" si="17"/>
        <v>12</v>
      </c>
      <c r="BA34" s="52">
        <f t="shared" si="18"/>
        <v>41</v>
      </c>
      <c r="BB34" s="51">
        <v>4</v>
      </c>
      <c r="BC34" s="54" t="s">
        <v>253</v>
      </c>
      <c r="BD34" s="55">
        <f t="shared" si="19"/>
        <v>2</v>
      </c>
      <c r="BE34" s="54" t="s">
        <v>253</v>
      </c>
      <c r="BF34" s="55">
        <f t="shared" si="20"/>
        <v>2</v>
      </c>
      <c r="BG34" s="40">
        <f t="shared" si="21"/>
        <v>8</v>
      </c>
      <c r="BH34" s="54" t="s">
        <v>252</v>
      </c>
      <c r="BI34" s="55">
        <f t="shared" si="22"/>
        <v>4</v>
      </c>
      <c r="BJ34" s="55">
        <v>2</v>
      </c>
      <c r="BK34" s="55">
        <v>4</v>
      </c>
      <c r="BL34" s="40">
        <f t="shared" si="23"/>
        <v>10</v>
      </c>
      <c r="BM34" s="55">
        <v>4</v>
      </c>
      <c r="BN34" s="55">
        <v>2</v>
      </c>
      <c r="BO34" s="40">
        <f t="shared" si="24"/>
        <v>6</v>
      </c>
      <c r="BP34" s="55">
        <v>2</v>
      </c>
      <c r="BQ34" s="54" t="s">
        <v>253</v>
      </c>
      <c r="BR34" s="55">
        <f t="shared" si="25"/>
        <v>2</v>
      </c>
      <c r="BS34" s="40">
        <f t="shared" si="26"/>
        <v>4</v>
      </c>
      <c r="BT34" s="52">
        <f t="shared" si="27"/>
        <v>28</v>
      </c>
      <c r="BU34" s="57">
        <v>1</v>
      </c>
      <c r="BV34" s="55">
        <v>2</v>
      </c>
      <c r="BW34" s="40">
        <f t="shared" si="28"/>
        <v>3</v>
      </c>
      <c r="BX34" s="54" t="s">
        <v>255</v>
      </c>
      <c r="BY34" s="55">
        <f t="shared" si="29"/>
        <v>1</v>
      </c>
      <c r="BZ34" s="55">
        <v>1</v>
      </c>
      <c r="CA34" s="55">
        <v>2</v>
      </c>
      <c r="CB34" s="40">
        <f t="shared" si="30"/>
        <v>4</v>
      </c>
      <c r="CC34" s="54" t="s">
        <v>255</v>
      </c>
      <c r="CD34" s="55">
        <f t="shared" si="31"/>
        <v>1</v>
      </c>
      <c r="CE34" s="55">
        <v>2</v>
      </c>
      <c r="CF34" s="54" t="s">
        <v>253</v>
      </c>
      <c r="CG34" s="55">
        <f t="shared" si="32"/>
        <v>2</v>
      </c>
      <c r="CH34" s="40">
        <f t="shared" si="33"/>
        <v>5</v>
      </c>
      <c r="CI34" s="54" t="s">
        <v>255</v>
      </c>
      <c r="CJ34" s="55">
        <f t="shared" si="34"/>
        <v>1</v>
      </c>
      <c r="CK34" s="55">
        <v>1</v>
      </c>
      <c r="CL34" s="40">
        <f t="shared" si="35"/>
        <v>2</v>
      </c>
      <c r="CM34" s="52">
        <f t="shared" si="36"/>
        <v>14</v>
      </c>
      <c r="CN34" s="57">
        <v>5</v>
      </c>
      <c r="CO34" s="54" t="s">
        <v>251</v>
      </c>
      <c r="CP34" s="55">
        <f t="shared" si="37"/>
        <v>5</v>
      </c>
      <c r="CQ34" s="95">
        <f t="shared" si="38"/>
        <v>10</v>
      </c>
      <c r="CR34" s="96">
        <v>4</v>
      </c>
      <c r="CS34" s="97" t="s">
        <v>251</v>
      </c>
      <c r="CT34" s="96">
        <f t="shared" si="39"/>
        <v>5</v>
      </c>
      <c r="CU34" s="95">
        <f t="shared" si="40"/>
        <v>9</v>
      </c>
      <c r="CV34" s="97">
        <v>1</v>
      </c>
      <c r="CW34" s="96">
        <f t="shared" si="41"/>
        <v>5</v>
      </c>
      <c r="CX34" s="96">
        <v>5</v>
      </c>
      <c r="CY34" s="96">
        <v>5</v>
      </c>
      <c r="CZ34" s="95">
        <f t="shared" si="42"/>
        <v>15</v>
      </c>
      <c r="DA34" s="97">
        <v>2</v>
      </c>
      <c r="DB34" s="96">
        <f t="shared" si="43"/>
        <v>4</v>
      </c>
      <c r="DC34" s="97">
        <v>3</v>
      </c>
      <c r="DD34" s="96">
        <f t="shared" si="44"/>
        <v>3</v>
      </c>
      <c r="DE34" s="97">
        <v>1</v>
      </c>
      <c r="DF34" s="96">
        <f t="shared" si="45"/>
        <v>5</v>
      </c>
      <c r="DG34" s="95">
        <f t="shared" si="46"/>
        <v>12</v>
      </c>
      <c r="DH34" s="98">
        <f t="shared" si="47"/>
        <v>46</v>
      </c>
      <c r="DI34" s="99">
        <v>2</v>
      </c>
      <c r="DJ34" s="100">
        <f t="shared" si="48"/>
        <v>4</v>
      </c>
      <c r="DK34" s="96">
        <v>2</v>
      </c>
      <c r="DL34" s="95">
        <f t="shared" si="49"/>
        <v>6</v>
      </c>
      <c r="DM34" s="96">
        <v>4</v>
      </c>
      <c r="DN34" s="97">
        <v>1</v>
      </c>
      <c r="DO34" s="101">
        <f t="shared" si="50"/>
        <v>5</v>
      </c>
      <c r="DP34" s="95">
        <f t="shared" si="51"/>
        <v>9</v>
      </c>
      <c r="DQ34" s="96">
        <v>4</v>
      </c>
      <c r="DR34" s="96">
        <v>3</v>
      </c>
      <c r="DS34" s="97">
        <v>4</v>
      </c>
      <c r="DT34" s="101">
        <f t="shared" si="52"/>
        <v>2</v>
      </c>
      <c r="DU34" s="95">
        <f t="shared" si="53"/>
        <v>9</v>
      </c>
      <c r="DV34" s="97">
        <v>1</v>
      </c>
      <c r="DW34" s="101">
        <f t="shared" si="54"/>
        <v>5</v>
      </c>
      <c r="DX34" s="96">
        <v>5</v>
      </c>
      <c r="DY34" s="97">
        <v>1</v>
      </c>
      <c r="DZ34" s="101">
        <f t="shared" si="55"/>
        <v>5</v>
      </c>
      <c r="EA34" s="95">
        <f t="shared" si="56"/>
        <v>15</v>
      </c>
      <c r="EB34" s="98">
        <f t="shared" si="57"/>
        <v>39</v>
      </c>
      <c r="EC34" s="91">
        <v>7</v>
      </c>
      <c r="ED34" s="92" t="s">
        <v>54</v>
      </c>
      <c r="EE34" s="93">
        <v>1</v>
      </c>
      <c r="EF34" s="93">
        <v>1</v>
      </c>
      <c r="EG34" s="93">
        <v>0</v>
      </c>
      <c r="EH34" s="93">
        <v>0</v>
      </c>
      <c r="EI34" s="93">
        <v>0</v>
      </c>
      <c r="EJ34" s="93">
        <v>1</v>
      </c>
      <c r="EK34" s="93">
        <v>1</v>
      </c>
      <c r="EL34" s="93">
        <v>0</v>
      </c>
      <c r="EM34" s="93">
        <v>1</v>
      </c>
      <c r="EN34" s="93">
        <v>0</v>
      </c>
      <c r="EO34" s="93">
        <v>1</v>
      </c>
      <c r="EP34" s="93">
        <v>0</v>
      </c>
      <c r="EQ34" s="3" t="s">
        <v>395</v>
      </c>
      <c r="ER34" s="90">
        <v>1</v>
      </c>
      <c r="ES34" s="6">
        <v>1</v>
      </c>
      <c r="ET34" s="6">
        <v>1</v>
      </c>
      <c r="EU34" s="6">
        <v>1</v>
      </c>
      <c r="EV34" s="6">
        <v>1</v>
      </c>
      <c r="EW34" s="6">
        <v>1</v>
      </c>
      <c r="EX34" s="6">
        <v>0</v>
      </c>
      <c r="EY34" s="6">
        <v>0</v>
      </c>
      <c r="EZ34" s="6">
        <v>1</v>
      </c>
      <c r="FA34" s="6">
        <v>1</v>
      </c>
      <c r="FB34" s="6">
        <v>0</v>
      </c>
      <c r="FD34" s="3" t="s">
        <v>413</v>
      </c>
      <c r="FF34" s="3">
        <v>4</v>
      </c>
      <c r="FG34" s="3">
        <v>3</v>
      </c>
      <c r="FH34" s="3">
        <v>2</v>
      </c>
      <c r="FI34" s="3">
        <v>1</v>
      </c>
    </row>
    <row r="35" spans="1:165" ht="15.75" customHeight="1">
      <c r="A35" s="7"/>
      <c r="B35" s="8">
        <v>1</v>
      </c>
      <c r="E35" s="8">
        <f>'Form Responses 1'!C33</f>
        <v>27</v>
      </c>
      <c r="F35" s="8"/>
      <c r="G35" s="3" t="s">
        <v>432</v>
      </c>
      <c r="I35" s="3" t="s">
        <v>21</v>
      </c>
      <c r="J35" s="8"/>
      <c r="K35" s="8"/>
      <c r="M35" s="45">
        <f>'Form Responses 1'!I33</f>
        <v>2</v>
      </c>
      <c r="N35" s="30" t="s">
        <v>255</v>
      </c>
      <c r="O35" s="13">
        <f>IF(N35="1R",5,IF(N35="2R",4,IF(N35="3R",3,IF(N35="4R",2,IF(N35="5R",1,"ERROR")))))</f>
        <v>1</v>
      </c>
      <c r="P35" s="13">
        <f>'Form Responses 1'!BE33</f>
        <v>2</v>
      </c>
      <c r="Q35" s="40">
        <f t="shared" si="2"/>
        <v>5</v>
      </c>
      <c r="R35" s="32" t="s">
        <v>255</v>
      </c>
      <c r="S35" s="13">
        <f t="shared" si="3"/>
        <v>1</v>
      </c>
      <c r="T35" s="13">
        <f>'Form Responses 1'!AM33</f>
        <v>2</v>
      </c>
      <c r="U35" s="30" t="s">
        <v>253</v>
      </c>
      <c r="V35" s="13">
        <f t="shared" si="0"/>
        <v>2</v>
      </c>
      <c r="W35" s="40">
        <f t="shared" si="4"/>
        <v>5</v>
      </c>
      <c r="X35" s="12">
        <f>'Form Responses 1'!U33</f>
        <v>2</v>
      </c>
      <c r="Y35" s="30" t="s">
        <v>255</v>
      </c>
      <c r="Z35" s="13">
        <f t="shared" si="5"/>
        <v>1</v>
      </c>
      <c r="AA35" s="40">
        <f t="shared" si="6"/>
        <v>3</v>
      </c>
      <c r="AB35" s="46" t="s">
        <v>254</v>
      </c>
      <c r="AC35" s="47">
        <f t="shared" si="7"/>
        <v>3</v>
      </c>
      <c r="AD35" s="46" t="s">
        <v>254</v>
      </c>
      <c r="AE35" s="48">
        <f t="shared" si="8"/>
        <v>3</v>
      </c>
      <c r="AF35" s="69">
        <f t="shared" si="9"/>
        <v>6</v>
      </c>
      <c r="AG35" s="37">
        <f t="shared" si="1"/>
        <v>19</v>
      </c>
      <c r="AI35" s="47">
        <v>3</v>
      </c>
      <c r="AJ35" s="47">
        <v>5</v>
      </c>
      <c r="AK35" s="46" t="s">
        <v>252</v>
      </c>
      <c r="AL35" s="47">
        <f t="shared" si="10"/>
        <v>4</v>
      </c>
      <c r="AM35" s="40">
        <f t="shared" si="11"/>
        <v>12</v>
      </c>
      <c r="AN35" s="47">
        <v>4</v>
      </c>
      <c r="AO35" s="46" t="s">
        <v>254</v>
      </c>
      <c r="AP35" s="48">
        <f t="shared" si="12"/>
        <v>3</v>
      </c>
      <c r="AQ35" s="40">
        <f t="shared" si="13"/>
        <v>7</v>
      </c>
      <c r="AR35" s="47">
        <v>4</v>
      </c>
      <c r="AS35" s="46">
        <v>4</v>
      </c>
      <c r="AT35" s="47">
        <f t="shared" si="14"/>
        <v>2</v>
      </c>
      <c r="AU35" s="40">
        <f t="shared" si="15"/>
        <v>6</v>
      </c>
      <c r="AV35" s="47">
        <v>4</v>
      </c>
      <c r="AW35" s="47">
        <v>5</v>
      </c>
      <c r="AX35" s="46" t="s">
        <v>252</v>
      </c>
      <c r="AY35" s="47">
        <f t="shared" si="16"/>
        <v>4</v>
      </c>
      <c r="AZ35" s="40">
        <f t="shared" si="17"/>
        <v>13</v>
      </c>
      <c r="BA35" s="52">
        <f t="shared" si="18"/>
        <v>38</v>
      </c>
      <c r="BB35" s="51">
        <v>5</v>
      </c>
      <c r="BC35" s="54" t="s">
        <v>251</v>
      </c>
      <c r="BD35" s="55">
        <f t="shared" si="19"/>
        <v>5</v>
      </c>
      <c r="BE35" s="54" t="s">
        <v>251</v>
      </c>
      <c r="BF35" s="55">
        <f t="shared" si="20"/>
        <v>5</v>
      </c>
      <c r="BG35" s="40">
        <f t="shared" si="21"/>
        <v>15</v>
      </c>
      <c r="BH35" s="54" t="s">
        <v>254</v>
      </c>
      <c r="BI35" s="55">
        <f t="shared" si="22"/>
        <v>3</v>
      </c>
      <c r="BJ35" s="55">
        <v>2</v>
      </c>
      <c r="BK35" s="55">
        <v>2</v>
      </c>
      <c r="BL35" s="40">
        <f t="shared" si="23"/>
        <v>7</v>
      </c>
      <c r="BM35" s="55">
        <v>3</v>
      </c>
      <c r="BN35" s="55">
        <v>4</v>
      </c>
      <c r="BO35" s="40">
        <f t="shared" si="24"/>
        <v>7</v>
      </c>
      <c r="BP35" s="55">
        <v>5</v>
      </c>
      <c r="BQ35" s="54" t="s">
        <v>254</v>
      </c>
      <c r="BR35" s="55">
        <f t="shared" si="25"/>
        <v>3</v>
      </c>
      <c r="BS35" s="40">
        <f t="shared" si="26"/>
        <v>8</v>
      </c>
      <c r="BT35" s="52">
        <f t="shared" si="27"/>
        <v>37</v>
      </c>
      <c r="BU35" s="57">
        <v>4</v>
      </c>
      <c r="BV35" s="55">
        <v>4</v>
      </c>
      <c r="BW35" s="40">
        <f t="shared" si="28"/>
        <v>8</v>
      </c>
      <c r="BX35" s="54" t="s">
        <v>254</v>
      </c>
      <c r="BY35" s="55">
        <f t="shared" si="29"/>
        <v>3</v>
      </c>
      <c r="BZ35" s="55">
        <v>4</v>
      </c>
      <c r="CA35" s="55">
        <v>2</v>
      </c>
      <c r="CB35" s="40">
        <f t="shared" si="30"/>
        <v>9</v>
      </c>
      <c r="CC35" s="54" t="s">
        <v>253</v>
      </c>
      <c r="CD35" s="55">
        <f t="shared" si="31"/>
        <v>2</v>
      </c>
      <c r="CE35" s="55">
        <v>5</v>
      </c>
      <c r="CF35" s="54" t="s">
        <v>252</v>
      </c>
      <c r="CG35" s="55">
        <f t="shared" si="32"/>
        <v>4</v>
      </c>
      <c r="CH35" s="40">
        <f t="shared" si="33"/>
        <v>11</v>
      </c>
      <c r="CI35" s="54" t="s">
        <v>252</v>
      </c>
      <c r="CJ35" s="55">
        <f t="shared" si="34"/>
        <v>4</v>
      </c>
      <c r="CK35" s="55">
        <v>3</v>
      </c>
      <c r="CL35" s="40">
        <f t="shared" si="35"/>
        <v>7</v>
      </c>
      <c r="CM35" s="52">
        <f t="shared" si="36"/>
        <v>35</v>
      </c>
      <c r="CN35" s="57">
        <v>5</v>
      </c>
      <c r="CO35" s="54" t="s">
        <v>251</v>
      </c>
      <c r="CP35" s="55">
        <f t="shared" si="37"/>
        <v>5</v>
      </c>
      <c r="CQ35" s="95">
        <f t="shared" si="38"/>
        <v>10</v>
      </c>
      <c r="CR35" s="96">
        <v>5</v>
      </c>
      <c r="CS35" s="97" t="s">
        <v>253</v>
      </c>
      <c r="CT35" s="96">
        <f t="shared" si="39"/>
        <v>2</v>
      </c>
      <c r="CU35" s="95">
        <f t="shared" si="40"/>
        <v>7</v>
      </c>
      <c r="CV35" s="97">
        <v>1</v>
      </c>
      <c r="CW35" s="96">
        <f t="shared" si="41"/>
        <v>5</v>
      </c>
      <c r="CX35" s="96">
        <v>5</v>
      </c>
      <c r="CY35" s="96">
        <v>4</v>
      </c>
      <c r="CZ35" s="95">
        <f t="shared" si="42"/>
        <v>14</v>
      </c>
      <c r="DA35" s="97">
        <v>2</v>
      </c>
      <c r="DB35" s="96">
        <f t="shared" si="43"/>
        <v>4</v>
      </c>
      <c r="DC35" s="97">
        <v>1</v>
      </c>
      <c r="DD35" s="96">
        <f t="shared" si="44"/>
        <v>5</v>
      </c>
      <c r="DE35" s="97">
        <v>3</v>
      </c>
      <c r="DF35" s="96">
        <f t="shared" si="45"/>
        <v>3</v>
      </c>
      <c r="DG35" s="95">
        <f t="shared" si="46"/>
        <v>12</v>
      </c>
      <c r="DH35" s="98">
        <f t="shared" si="47"/>
        <v>43</v>
      </c>
      <c r="DI35" s="99">
        <v>4</v>
      </c>
      <c r="DJ35" s="100">
        <f t="shared" si="48"/>
        <v>2</v>
      </c>
      <c r="DK35" s="96">
        <v>4</v>
      </c>
      <c r="DL35" s="95">
        <f t="shared" si="49"/>
        <v>6</v>
      </c>
      <c r="DM35" s="96">
        <v>4</v>
      </c>
      <c r="DN35" s="97">
        <v>2</v>
      </c>
      <c r="DO35" s="101">
        <f t="shared" si="50"/>
        <v>4</v>
      </c>
      <c r="DP35" s="95">
        <f t="shared" si="51"/>
        <v>8</v>
      </c>
      <c r="DQ35" s="96">
        <v>2</v>
      </c>
      <c r="DR35" s="96">
        <v>5</v>
      </c>
      <c r="DS35" s="97">
        <v>5</v>
      </c>
      <c r="DT35" s="101">
        <f t="shared" si="52"/>
        <v>1</v>
      </c>
      <c r="DU35" s="95">
        <f t="shared" si="53"/>
        <v>8</v>
      </c>
      <c r="DV35" s="97">
        <v>2</v>
      </c>
      <c r="DW35" s="101">
        <f t="shared" si="54"/>
        <v>4</v>
      </c>
      <c r="DX35" s="96">
        <v>5</v>
      </c>
      <c r="DY35" s="97">
        <v>2</v>
      </c>
      <c r="DZ35" s="101">
        <f t="shared" si="55"/>
        <v>4</v>
      </c>
      <c r="EA35" s="95">
        <f t="shared" si="56"/>
        <v>13</v>
      </c>
      <c r="EB35" s="98">
        <f t="shared" si="57"/>
        <v>35</v>
      </c>
      <c r="EC35" s="91">
        <v>7</v>
      </c>
      <c r="ED35" s="92" t="s">
        <v>175</v>
      </c>
      <c r="EE35" s="93">
        <v>1</v>
      </c>
      <c r="EF35" s="93">
        <v>0</v>
      </c>
      <c r="EG35" s="93">
        <v>0</v>
      </c>
      <c r="EH35" s="93">
        <v>1</v>
      </c>
      <c r="EI35" s="93">
        <v>0</v>
      </c>
      <c r="EJ35" s="93">
        <v>0</v>
      </c>
      <c r="EK35" s="93">
        <v>1</v>
      </c>
      <c r="EL35" s="93">
        <v>0</v>
      </c>
      <c r="EM35" s="93">
        <v>0</v>
      </c>
      <c r="EN35" s="93">
        <v>0</v>
      </c>
      <c r="EO35" s="93">
        <v>0</v>
      </c>
      <c r="EP35" s="93">
        <v>1</v>
      </c>
      <c r="EQ35" s="3" t="s">
        <v>396</v>
      </c>
      <c r="ER35" s="90">
        <v>0</v>
      </c>
      <c r="ES35" s="6">
        <f>SEARCH("PERFECTIONIST",EQ35)</f>
        <v>1</v>
      </c>
      <c r="ET35" s="6">
        <v>1</v>
      </c>
      <c r="EU35" s="6">
        <v>1</v>
      </c>
      <c r="EV35" s="6">
        <v>0</v>
      </c>
      <c r="EW35" s="6">
        <v>0</v>
      </c>
      <c r="EX35" s="6">
        <v>1</v>
      </c>
      <c r="EY35" s="6">
        <v>0</v>
      </c>
      <c r="EZ35" s="6">
        <v>1</v>
      </c>
      <c r="FA35" s="6">
        <v>0</v>
      </c>
      <c r="FB35" s="6">
        <v>0</v>
      </c>
      <c r="FD35" s="3" t="s">
        <v>410</v>
      </c>
      <c r="FF35" s="3">
        <v>2</v>
      </c>
      <c r="FG35" s="3">
        <v>4</v>
      </c>
      <c r="FH35" s="3">
        <v>3</v>
      </c>
      <c r="FI35" s="3">
        <v>1</v>
      </c>
    </row>
    <row r="36" spans="1:165" ht="15.75" customHeight="1">
      <c r="A36" s="7"/>
      <c r="B36" s="8">
        <v>2</v>
      </c>
      <c r="E36" s="8">
        <f>'Form Responses 1'!C34</f>
        <v>39</v>
      </c>
      <c r="F36" s="8"/>
      <c r="G36" s="3" t="s">
        <v>419</v>
      </c>
      <c r="I36" s="3" t="s">
        <v>47</v>
      </c>
      <c r="J36" s="8"/>
      <c r="K36" s="8"/>
      <c r="M36" s="45">
        <f>'Form Responses 1'!I34</f>
        <v>2</v>
      </c>
      <c r="N36" s="30" t="s">
        <v>253</v>
      </c>
      <c r="O36" s="13">
        <f>IF(N36="1R",5,IF(N36="2R",4,IF(N36="3R",3,IF(N36="4R",2,IF(N36="5R",1,"ERROR")))))</f>
        <v>2</v>
      </c>
      <c r="P36" s="13">
        <f>'Form Responses 1'!BE34</f>
        <v>2</v>
      </c>
      <c r="Q36" s="40">
        <f t="shared" si="2"/>
        <v>6</v>
      </c>
      <c r="R36" s="32" t="s">
        <v>255</v>
      </c>
      <c r="S36" s="13">
        <f t="shared" si="3"/>
        <v>1</v>
      </c>
      <c r="T36" s="13">
        <f>'Form Responses 1'!AM34</f>
        <v>2</v>
      </c>
      <c r="U36" s="30" t="s">
        <v>255</v>
      </c>
      <c r="V36" s="13">
        <f t="shared" si="0"/>
        <v>1</v>
      </c>
      <c r="W36" s="40">
        <f t="shared" si="4"/>
        <v>4</v>
      </c>
      <c r="X36" s="12">
        <f>'Form Responses 1'!U34</f>
        <v>3</v>
      </c>
      <c r="Y36" s="30" t="s">
        <v>254</v>
      </c>
      <c r="Z36" s="13">
        <f t="shared" si="5"/>
        <v>3</v>
      </c>
      <c r="AA36" s="40">
        <f t="shared" si="6"/>
        <v>6</v>
      </c>
      <c r="AB36" s="46" t="s">
        <v>252</v>
      </c>
      <c r="AC36" s="47">
        <f t="shared" si="7"/>
        <v>4</v>
      </c>
      <c r="AD36" s="46" t="s">
        <v>252</v>
      </c>
      <c r="AE36" s="48">
        <f t="shared" si="8"/>
        <v>4</v>
      </c>
      <c r="AF36" s="69">
        <f t="shared" si="9"/>
        <v>8</v>
      </c>
      <c r="AG36" s="37">
        <f t="shared" si="1"/>
        <v>24</v>
      </c>
      <c r="AI36" s="47">
        <v>4</v>
      </c>
      <c r="AJ36" s="47">
        <v>3</v>
      </c>
      <c r="AK36" s="46" t="s">
        <v>251</v>
      </c>
      <c r="AL36" s="47">
        <f t="shared" si="10"/>
        <v>5</v>
      </c>
      <c r="AM36" s="40">
        <f t="shared" si="11"/>
        <v>12</v>
      </c>
      <c r="AN36" s="47">
        <v>4</v>
      </c>
      <c r="AO36" s="46" t="s">
        <v>252</v>
      </c>
      <c r="AP36" s="48">
        <f t="shared" si="12"/>
        <v>4</v>
      </c>
      <c r="AQ36" s="40">
        <f t="shared" si="13"/>
        <v>8</v>
      </c>
      <c r="AR36" s="47">
        <v>3</v>
      </c>
      <c r="AS36" s="46">
        <v>3</v>
      </c>
      <c r="AT36" s="47">
        <f t="shared" si="14"/>
        <v>3</v>
      </c>
      <c r="AU36" s="40">
        <f t="shared" si="15"/>
        <v>6</v>
      </c>
      <c r="AV36" s="47">
        <v>3</v>
      </c>
      <c r="AW36" s="47">
        <v>3</v>
      </c>
      <c r="AX36" s="46" t="s">
        <v>254</v>
      </c>
      <c r="AY36" s="47">
        <f t="shared" si="16"/>
        <v>3</v>
      </c>
      <c r="AZ36" s="40">
        <f t="shared" si="17"/>
        <v>9</v>
      </c>
      <c r="BA36" s="52">
        <f t="shared" si="18"/>
        <v>35</v>
      </c>
      <c r="BB36" s="51">
        <v>2</v>
      </c>
      <c r="BC36" s="54" t="s">
        <v>255</v>
      </c>
      <c r="BD36" s="55">
        <f t="shared" si="19"/>
        <v>1</v>
      </c>
      <c r="BE36" s="54" t="s">
        <v>253</v>
      </c>
      <c r="BF36" s="55">
        <f t="shared" si="20"/>
        <v>2</v>
      </c>
      <c r="BG36" s="40">
        <f t="shared" si="21"/>
        <v>5</v>
      </c>
      <c r="BH36" s="54" t="s">
        <v>255</v>
      </c>
      <c r="BI36" s="55">
        <f t="shared" si="22"/>
        <v>1</v>
      </c>
      <c r="BJ36" s="55">
        <v>1</v>
      </c>
      <c r="BK36" s="55">
        <v>1</v>
      </c>
      <c r="BL36" s="40">
        <f t="shared" si="23"/>
        <v>3</v>
      </c>
      <c r="BM36" s="55">
        <v>1</v>
      </c>
      <c r="BN36" s="55">
        <v>1</v>
      </c>
      <c r="BO36" s="40">
        <f t="shared" si="24"/>
        <v>2</v>
      </c>
      <c r="BP36" s="55">
        <v>1</v>
      </c>
      <c r="BQ36" s="54" t="s">
        <v>255</v>
      </c>
      <c r="BR36" s="55">
        <f t="shared" si="25"/>
        <v>1</v>
      </c>
      <c r="BS36" s="40">
        <f t="shared" si="26"/>
        <v>2</v>
      </c>
      <c r="BT36" s="52">
        <f t="shared" si="27"/>
        <v>12</v>
      </c>
      <c r="BU36" s="57">
        <v>2</v>
      </c>
      <c r="BV36" s="55">
        <v>2</v>
      </c>
      <c r="BW36" s="40">
        <f t="shared" si="28"/>
        <v>4</v>
      </c>
      <c r="BX36" s="54" t="s">
        <v>253</v>
      </c>
      <c r="BY36" s="55">
        <f t="shared" si="29"/>
        <v>2</v>
      </c>
      <c r="BZ36" s="55">
        <v>2</v>
      </c>
      <c r="CA36" s="55">
        <v>2</v>
      </c>
      <c r="CB36" s="40">
        <f t="shared" si="30"/>
        <v>6</v>
      </c>
      <c r="CC36" s="54" t="s">
        <v>253</v>
      </c>
      <c r="CD36" s="55">
        <f t="shared" si="31"/>
        <v>2</v>
      </c>
      <c r="CE36" s="55">
        <v>2</v>
      </c>
      <c r="CF36" s="54" t="s">
        <v>254</v>
      </c>
      <c r="CG36" s="55">
        <f t="shared" si="32"/>
        <v>3</v>
      </c>
      <c r="CH36" s="40">
        <f t="shared" si="33"/>
        <v>7</v>
      </c>
      <c r="CI36" s="54" t="s">
        <v>254</v>
      </c>
      <c r="CJ36" s="55">
        <f t="shared" si="34"/>
        <v>3</v>
      </c>
      <c r="CK36" s="55">
        <v>3</v>
      </c>
      <c r="CL36" s="40">
        <f t="shared" si="35"/>
        <v>6</v>
      </c>
      <c r="CM36" s="52">
        <f t="shared" si="36"/>
        <v>23</v>
      </c>
      <c r="CN36" s="57">
        <v>2</v>
      </c>
      <c r="CO36" s="54" t="s">
        <v>253</v>
      </c>
      <c r="CP36" s="55">
        <f t="shared" si="37"/>
        <v>2</v>
      </c>
      <c r="CQ36" s="95">
        <f t="shared" si="38"/>
        <v>4</v>
      </c>
      <c r="CR36" s="96">
        <v>3</v>
      </c>
      <c r="CS36" s="97" t="s">
        <v>253</v>
      </c>
      <c r="CT36" s="96">
        <f t="shared" si="39"/>
        <v>2</v>
      </c>
      <c r="CU36" s="95">
        <f t="shared" si="40"/>
        <v>5</v>
      </c>
      <c r="CV36" s="97">
        <v>1</v>
      </c>
      <c r="CW36" s="96">
        <f t="shared" si="41"/>
        <v>5</v>
      </c>
      <c r="CX36" s="96">
        <v>5</v>
      </c>
      <c r="CY36" s="96">
        <v>5</v>
      </c>
      <c r="CZ36" s="95">
        <f t="shared" si="42"/>
        <v>15</v>
      </c>
      <c r="DA36" s="97">
        <v>3</v>
      </c>
      <c r="DB36" s="96">
        <f t="shared" si="43"/>
        <v>3</v>
      </c>
      <c r="DC36" s="97">
        <v>3</v>
      </c>
      <c r="DD36" s="96">
        <f t="shared" si="44"/>
        <v>3</v>
      </c>
      <c r="DE36" s="97">
        <v>2</v>
      </c>
      <c r="DF36" s="96">
        <f t="shared" si="45"/>
        <v>4</v>
      </c>
      <c r="DG36" s="95">
        <f t="shared" si="46"/>
        <v>10</v>
      </c>
      <c r="DH36" s="98">
        <f t="shared" si="47"/>
        <v>34</v>
      </c>
      <c r="DI36" s="99">
        <v>4</v>
      </c>
      <c r="DJ36" s="100">
        <f t="shared" si="48"/>
        <v>2</v>
      </c>
      <c r="DK36" s="96">
        <v>2</v>
      </c>
      <c r="DL36" s="95">
        <f t="shared" si="49"/>
        <v>4</v>
      </c>
      <c r="DM36" s="96">
        <v>4</v>
      </c>
      <c r="DN36" s="97">
        <v>2</v>
      </c>
      <c r="DO36" s="101">
        <f t="shared" si="50"/>
        <v>4</v>
      </c>
      <c r="DP36" s="95">
        <f t="shared" si="51"/>
        <v>8</v>
      </c>
      <c r="DQ36" s="96">
        <v>2</v>
      </c>
      <c r="DR36" s="96">
        <v>3</v>
      </c>
      <c r="DS36" s="97">
        <v>4</v>
      </c>
      <c r="DT36" s="101">
        <f t="shared" si="52"/>
        <v>2</v>
      </c>
      <c r="DU36" s="95">
        <f t="shared" si="53"/>
        <v>7</v>
      </c>
      <c r="DV36" s="97">
        <v>2</v>
      </c>
      <c r="DW36" s="101">
        <f t="shared" si="54"/>
        <v>4</v>
      </c>
      <c r="DX36" s="96">
        <v>4</v>
      </c>
      <c r="DY36" s="97">
        <v>4</v>
      </c>
      <c r="DZ36" s="101">
        <f t="shared" si="55"/>
        <v>2</v>
      </c>
      <c r="EA36" s="95">
        <f t="shared" si="56"/>
        <v>10</v>
      </c>
      <c r="EB36" s="98">
        <f t="shared" si="57"/>
        <v>29</v>
      </c>
      <c r="EC36" s="91">
        <v>2</v>
      </c>
      <c r="ED36" s="92" t="s">
        <v>154</v>
      </c>
      <c r="EE36" s="93">
        <v>0</v>
      </c>
      <c r="EF36" s="93">
        <v>1</v>
      </c>
      <c r="EG36" s="93">
        <v>0</v>
      </c>
      <c r="EH36" s="93">
        <v>0</v>
      </c>
      <c r="EI36" s="93">
        <v>0</v>
      </c>
      <c r="EJ36" s="93">
        <v>0</v>
      </c>
      <c r="EK36" s="93">
        <v>0</v>
      </c>
      <c r="EL36" s="93">
        <v>0</v>
      </c>
      <c r="EM36" s="93">
        <v>0</v>
      </c>
      <c r="EN36" s="93">
        <v>0</v>
      </c>
      <c r="EO36" s="93">
        <v>1</v>
      </c>
      <c r="EP36" s="93">
        <v>0</v>
      </c>
      <c r="EQ36" s="3" t="s">
        <v>376</v>
      </c>
      <c r="ER36" s="90">
        <v>0</v>
      </c>
      <c r="ES36" s="6">
        <f>SEARCH("PERFECTIONIST",EQ36)</f>
        <v>1</v>
      </c>
      <c r="ET36" s="6">
        <v>0</v>
      </c>
      <c r="EU36" s="6">
        <v>0</v>
      </c>
      <c r="EV36" s="6">
        <v>0</v>
      </c>
      <c r="EW36" s="6">
        <v>0</v>
      </c>
      <c r="EX36" s="6">
        <v>0</v>
      </c>
      <c r="EY36" s="6">
        <v>0</v>
      </c>
      <c r="EZ36" s="6">
        <v>0</v>
      </c>
      <c r="FA36" s="6">
        <v>1</v>
      </c>
      <c r="FB36" s="6">
        <v>0</v>
      </c>
      <c r="FD36" s="3" t="s">
        <v>410</v>
      </c>
      <c r="FF36" s="3">
        <v>2</v>
      </c>
      <c r="FG36" s="3">
        <v>1</v>
      </c>
      <c r="FH36" s="3">
        <v>4</v>
      </c>
      <c r="FI36" s="3">
        <v>3</v>
      </c>
    </row>
    <row r="37" spans="1:165" ht="15.75" customHeight="1">
      <c r="A37" s="7"/>
      <c r="B37" s="8">
        <v>1</v>
      </c>
      <c r="E37" s="8">
        <f>'Form Responses 1'!C35</f>
        <v>23</v>
      </c>
      <c r="F37" s="8"/>
      <c r="G37" s="3" t="s">
        <v>427</v>
      </c>
      <c r="I37" s="3" t="s">
        <v>21</v>
      </c>
      <c r="J37" s="8"/>
      <c r="K37" s="8"/>
      <c r="M37" s="45">
        <f>'Form Responses 1'!I35</f>
        <v>3</v>
      </c>
      <c r="N37" s="30" t="s">
        <v>252</v>
      </c>
      <c r="O37" s="13">
        <f>IF(N37="1R",5,IF(N37="2R",4,IF(N37="3R",3,IF(N37="4R",2,IF(N37="5R",1,"ERROR")))))</f>
        <v>4</v>
      </c>
      <c r="P37" s="13">
        <f>'Form Responses 1'!BE35</f>
        <v>4</v>
      </c>
      <c r="Q37" s="40">
        <f t="shared" si="2"/>
        <v>11</v>
      </c>
      <c r="R37" s="32" t="s">
        <v>252</v>
      </c>
      <c r="S37" s="13">
        <f t="shared" si="3"/>
        <v>4</v>
      </c>
      <c r="T37" s="13">
        <f>'Form Responses 1'!AM35</f>
        <v>5</v>
      </c>
      <c r="U37" s="30" t="s">
        <v>251</v>
      </c>
      <c r="V37" s="13">
        <f t="shared" si="0"/>
        <v>5</v>
      </c>
      <c r="W37" s="40">
        <f t="shared" si="4"/>
        <v>14</v>
      </c>
      <c r="X37" s="12">
        <f>'Form Responses 1'!U35</f>
        <v>3</v>
      </c>
      <c r="Y37" s="30" t="s">
        <v>255</v>
      </c>
      <c r="Z37" s="13">
        <f t="shared" si="5"/>
        <v>1</v>
      </c>
      <c r="AA37" s="40">
        <f t="shared" si="6"/>
        <v>4</v>
      </c>
      <c r="AB37" s="46" t="s">
        <v>251</v>
      </c>
      <c r="AC37" s="47">
        <f t="shared" si="7"/>
        <v>5</v>
      </c>
      <c r="AD37" s="46" t="s">
        <v>252</v>
      </c>
      <c r="AE37" s="48">
        <f t="shared" si="8"/>
        <v>4</v>
      </c>
      <c r="AF37" s="69">
        <f t="shared" si="9"/>
        <v>9</v>
      </c>
      <c r="AG37" s="37">
        <f t="shared" si="1"/>
        <v>38</v>
      </c>
      <c r="AI37" s="47">
        <v>2</v>
      </c>
      <c r="AJ37" s="47">
        <v>3</v>
      </c>
      <c r="AK37" s="46" t="s">
        <v>253</v>
      </c>
      <c r="AL37" s="47">
        <f t="shared" si="10"/>
        <v>2</v>
      </c>
      <c r="AM37" s="40">
        <f t="shared" si="11"/>
        <v>7</v>
      </c>
      <c r="AN37" s="47">
        <v>4</v>
      </c>
      <c r="AO37" s="46" t="s">
        <v>253</v>
      </c>
      <c r="AP37" s="48">
        <f t="shared" si="12"/>
        <v>2</v>
      </c>
      <c r="AQ37" s="40">
        <f t="shared" si="13"/>
        <v>6</v>
      </c>
      <c r="AR37" s="47">
        <v>2</v>
      </c>
      <c r="AS37" s="46">
        <v>4</v>
      </c>
      <c r="AT37" s="47">
        <f t="shared" si="14"/>
        <v>2</v>
      </c>
      <c r="AU37" s="40">
        <f t="shared" si="15"/>
        <v>4</v>
      </c>
      <c r="AV37" s="47">
        <v>2</v>
      </c>
      <c r="AW37" s="47">
        <v>5</v>
      </c>
      <c r="AX37" s="46" t="s">
        <v>252</v>
      </c>
      <c r="AY37" s="47">
        <f t="shared" si="16"/>
        <v>4</v>
      </c>
      <c r="AZ37" s="40">
        <f t="shared" si="17"/>
        <v>11</v>
      </c>
      <c r="BA37" s="52">
        <f t="shared" si="18"/>
        <v>28</v>
      </c>
      <c r="BB37" s="51">
        <v>5</v>
      </c>
      <c r="BC37" s="54" t="s">
        <v>252</v>
      </c>
      <c r="BD37" s="55">
        <f t="shared" si="19"/>
        <v>4</v>
      </c>
      <c r="BE37" s="54" t="s">
        <v>251</v>
      </c>
      <c r="BF37" s="55">
        <f t="shared" si="20"/>
        <v>5</v>
      </c>
      <c r="BG37" s="40">
        <f t="shared" si="21"/>
        <v>14</v>
      </c>
      <c r="BH37" s="54" t="s">
        <v>252</v>
      </c>
      <c r="BI37" s="55">
        <f t="shared" si="22"/>
        <v>4</v>
      </c>
      <c r="BJ37" s="55">
        <v>3</v>
      </c>
      <c r="BK37" s="55">
        <v>3</v>
      </c>
      <c r="BL37" s="40">
        <f t="shared" si="23"/>
        <v>10</v>
      </c>
      <c r="BM37" s="55">
        <v>3</v>
      </c>
      <c r="BN37" s="55">
        <v>4</v>
      </c>
      <c r="BO37" s="40">
        <f t="shared" si="24"/>
        <v>7</v>
      </c>
      <c r="BP37" s="55">
        <v>4</v>
      </c>
      <c r="BQ37" s="54" t="s">
        <v>252</v>
      </c>
      <c r="BR37" s="55">
        <f t="shared" si="25"/>
        <v>4</v>
      </c>
      <c r="BS37" s="40">
        <f t="shared" si="26"/>
        <v>8</v>
      </c>
      <c r="BT37" s="52">
        <f t="shared" si="27"/>
        <v>39</v>
      </c>
      <c r="BU37" s="57">
        <v>4</v>
      </c>
      <c r="BV37" s="55">
        <v>4</v>
      </c>
      <c r="BW37" s="40">
        <f t="shared" si="28"/>
        <v>8</v>
      </c>
      <c r="BX37" s="54" t="s">
        <v>252</v>
      </c>
      <c r="BY37" s="55">
        <f t="shared" si="29"/>
        <v>4</v>
      </c>
      <c r="BZ37" s="55">
        <v>3</v>
      </c>
      <c r="CA37" s="55">
        <v>4</v>
      </c>
      <c r="CB37" s="40">
        <f t="shared" si="30"/>
        <v>11</v>
      </c>
      <c r="CC37" s="54" t="s">
        <v>252</v>
      </c>
      <c r="CD37" s="55">
        <f t="shared" si="31"/>
        <v>4</v>
      </c>
      <c r="CE37" s="55">
        <v>5</v>
      </c>
      <c r="CF37" s="54" t="s">
        <v>252</v>
      </c>
      <c r="CG37" s="55">
        <f t="shared" si="32"/>
        <v>4</v>
      </c>
      <c r="CH37" s="40">
        <f t="shared" si="33"/>
        <v>13</v>
      </c>
      <c r="CI37" s="54" t="s">
        <v>251</v>
      </c>
      <c r="CJ37" s="55">
        <f t="shared" si="34"/>
        <v>5</v>
      </c>
      <c r="CK37" s="55">
        <v>4</v>
      </c>
      <c r="CL37" s="40">
        <f t="shared" si="35"/>
        <v>9</v>
      </c>
      <c r="CM37" s="52">
        <f t="shared" si="36"/>
        <v>41</v>
      </c>
      <c r="CN37" s="57">
        <v>4</v>
      </c>
      <c r="CO37" s="54" t="s">
        <v>251</v>
      </c>
      <c r="CP37" s="55">
        <f t="shared" si="37"/>
        <v>5</v>
      </c>
      <c r="CQ37" s="95">
        <f t="shared" si="38"/>
        <v>9</v>
      </c>
      <c r="CR37" s="96">
        <v>5</v>
      </c>
      <c r="CS37" s="97" t="s">
        <v>252</v>
      </c>
      <c r="CT37" s="96">
        <f t="shared" si="39"/>
        <v>4</v>
      </c>
      <c r="CU37" s="95">
        <f t="shared" si="40"/>
        <v>9</v>
      </c>
      <c r="CV37" s="97">
        <v>1</v>
      </c>
      <c r="CW37" s="96">
        <f t="shared" si="41"/>
        <v>5</v>
      </c>
      <c r="CX37" s="96">
        <v>4</v>
      </c>
      <c r="CY37" s="96">
        <v>2</v>
      </c>
      <c r="CZ37" s="95">
        <f t="shared" si="42"/>
        <v>11</v>
      </c>
      <c r="DA37" s="97">
        <v>2</v>
      </c>
      <c r="DB37" s="96">
        <f t="shared" si="43"/>
        <v>4</v>
      </c>
      <c r="DC37" s="97">
        <v>2</v>
      </c>
      <c r="DD37" s="96">
        <f t="shared" si="44"/>
        <v>4</v>
      </c>
      <c r="DE37" s="97">
        <v>3</v>
      </c>
      <c r="DF37" s="96">
        <f t="shared" si="45"/>
        <v>3</v>
      </c>
      <c r="DG37" s="95">
        <f t="shared" si="46"/>
        <v>11</v>
      </c>
      <c r="DH37" s="98">
        <f t="shared" si="47"/>
        <v>40</v>
      </c>
      <c r="DI37" s="99">
        <v>1</v>
      </c>
      <c r="DJ37" s="100">
        <f t="shared" si="48"/>
        <v>5</v>
      </c>
      <c r="DK37" s="96">
        <v>5</v>
      </c>
      <c r="DL37" s="95">
        <f t="shared" si="49"/>
        <v>10</v>
      </c>
      <c r="DM37" s="96">
        <v>3</v>
      </c>
      <c r="DN37" s="97">
        <v>2</v>
      </c>
      <c r="DO37" s="101">
        <f t="shared" si="50"/>
        <v>4</v>
      </c>
      <c r="DP37" s="95">
        <f t="shared" si="51"/>
        <v>7</v>
      </c>
      <c r="DQ37" s="96">
        <v>5</v>
      </c>
      <c r="DR37" s="96">
        <v>4</v>
      </c>
      <c r="DS37" s="97">
        <v>1</v>
      </c>
      <c r="DT37" s="101">
        <f t="shared" si="52"/>
        <v>5</v>
      </c>
      <c r="DU37" s="95">
        <f t="shared" si="53"/>
        <v>14</v>
      </c>
      <c r="DV37" s="97">
        <v>2</v>
      </c>
      <c r="DW37" s="101">
        <f t="shared" si="54"/>
        <v>4</v>
      </c>
      <c r="DX37" s="96">
        <v>4</v>
      </c>
      <c r="DY37" s="97">
        <v>2</v>
      </c>
      <c r="DZ37" s="101">
        <f t="shared" si="55"/>
        <v>4</v>
      </c>
      <c r="EA37" s="95">
        <f t="shared" si="56"/>
        <v>12</v>
      </c>
      <c r="EB37" s="98">
        <f t="shared" si="57"/>
        <v>43</v>
      </c>
      <c r="EC37" s="91">
        <v>7</v>
      </c>
      <c r="ED37" s="92" t="s">
        <v>183</v>
      </c>
      <c r="EE37" s="93">
        <v>1</v>
      </c>
      <c r="EF37" s="93">
        <v>1</v>
      </c>
      <c r="EG37" s="93">
        <v>1</v>
      </c>
      <c r="EH37" s="93">
        <v>1</v>
      </c>
      <c r="EI37" s="93">
        <v>1</v>
      </c>
      <c r="EJ37" s="93">
        <v>1</v>
      </c>
      <c r="EK37" s="93">
        <v>0</v>
      </c>
      <c r="EL37" s="93">
        <v>0</v>
      </c>
      <c r="EM37" s="93">
        <v>1</v>
      </c>
      <c r="EN37" s="93">
        <v>0</v>
      </c>
      <c r="EO37" s="93">
        <v>1</v>
      </c>
      <c r="EP37" s="93">
        <v>1</v>
      </c>
      <c r="EQ37" s="3" t="s">
        <v>397</v>
      </c>
      <c r="ER37" s="90">
        <v>1</v>
      </c>
      <c r="ES37" s="6">
        <v>1</v>
      </c>
      <c r="ET37" s="6">
        <v>1</v>
      </c>
      <c r="EU37" s="6">
        <v>1</v>
      </c>
      <c r="EV37" s="6">
        <v>1</v>
      </c>
      <c r="EW37" s="6">
        <v>0</v>
      </c>
      <c r="EX37" s="6">
        <v>1</v>
      </c>
      <c r="EY37" s="6">
        <v>0</v>
      </c>
      <c r="EZ37" s="6">
        <v>1</v>
      </c>
      <c r="FA37" s="6">
        <v>1</v>
      </c>
      <c r="FB37" s="6">
        <v>0</v>
      </c>
      <c r="FD37" s="3" t="s">
        <v>410</v>
      </c>
      <c r="FF37" s="3">
        <v>4</v>
      </c>
      <c r="FG37" s="3">
        <v>3</v>
      </c>
      <c r="FH37" s="3">
        <v>1</v>
      </c>
      <c r="FI37" s="3">
        <v>2</v>
      </c>
    </row>
    <row r="38" spans="1:165" ht="15.75" customHeight="1">
      <c r="A38" s="7"/>
      <c r="B38" s="8">
        <v>2</v>
      </c>
      <c r="E38" s="8">
        <f>'Form Responses 1'!C36</f>
        <v>37</v>
      </c>
      <c r="F38" s="8"/>
      <c r="G38" s="3" t="s">
        <v>426</v>
      </c>
      <c r="I38" s="3" t="s">
        <v>21</v>
      </c>
      <c r="J38" s="8"/>
      <c r="K38" s="8"/>
      <c r="M38" s="45">
        <f>'Form Responses 1'!I36</f>
        <v>3</v>
      </c>
      <c r="N38" s="30" t="s">
        <v>253</v>
      </c>
      <c r="O38" s="13">
        <f>IF(N38="1R",5,IF(N38="2R",4,IF(N38="3R",3,IF(N38="4R",2,IF(N38="5R",1,"ERROR")))))</f>
        <v>2</v>
      </c>
      <c r="P38" s="13">
        <f>'Form Responses 1'!BE36</f>
        <v>2</v>
      </c>
      <c r="Q38" s="40">
        <f t="shared" si="2"/>
        <v>7</v>
      </c>
      <c r="R38" s="32" t="s">
        <v>253</v>
      </c>
      <c r="S38" s="13">
        <f t="shared" si="3"/>
        <v>2</v>
      </c>
      <c r="T38" s="13">
        <f>'Form Responses 1'!AM36</f>
        <v>5</v>
      </c>
      <c r="U38" s="30" t="s">
        <v>253</v>
      </c>
      <c r="V38" s="13">
        <f t="shared" si="0"/>
        <v>2</v>
      </c>
      <c r="W38" s="40">
        <f t="shared" si="4"/>
        <v>9</v>
      </c>
      <c r="X38" s="12">
        <f>'Form Responses 1'!U36</f>
        <v>4</v>
      </c>
      <c r="Y38" s="30" t="s">
        <v>254</v>
      </c>
      <c r="Z38" s="13">
        <f t="shared" si="5"/>
        <v>3</v>
      </c>
      <c r="AA38" s="40">
        <f t="shared" si="6"/>
        <v>7</v>
      </c>
      <c r="AB38" s="46" t="s">
        <v>252</v>
      </c>
      <c r="AC38" s="47">
        <f t="shared" si="7"/>
        <v>4</v>
      </c>
      <c r="AD38" s="46" t="s">
        <v>254</v>
      </c>
      <c r="AE38" s="48">
        <f t="shared" si="8"/>
        <v>3</v>
      </c>
      <c r="AF38" s="69">
        <f t="shared" si="9"/>
        <v>7</v>
      </c>
      <c r="AG38" s="37">
        <f t="shared" si="1"/>
        <v>30</v>
      </c>
      <c r="AI38" s="47">
        <v>1</v>
      </c>
      <c r="AJ38" s="47">
        <v>5</v>
      </c>
      <c r="AK38" s="46" t="s">
        <v>253</v>
      </c>
      <c r="AL38" s="47">
        <f t="shared" si="10"/>
        <v>2</v>
      </c>
      <c r="AM38" s="40">
        <f t="shared" si="11"/>
        <v>8</v>
      </c>
      <c r="AN38" s="47">
        <v>2</v>
      </c>
      <c r="AO38" s="46" t="s">
        <v>253</v>
      </c>
      <c r="AP38" s="48">
        <f t="shared" si="12"/>
        <v>2</v>
      </c>
      <c r="AQ38" s="40">
        <f t="shared" si="13"/>
        <v>4</v>
      </c>
      <c r="AR38" s="47">
        <v>3</v>
      </c>
      <c r="AS38" s="46">
        <v>3</v>
      </c>
      <c r="AT38" s="47">
        <f t="shared" si="14"/>
        <v>3</v>
      </c>
      <c r="AU38" s="40">
        <f t="shared" si="15"/>
        <v>6</v>
      </c>
      <c r="AV38" s="47">
        <v>3</v>
      </c>
      <c r="AW38" s="47">
        <v>3</v>
      </c>
      <c r="AX38" s="46" t="s">
        <v>254</v>
      </c>
      <c r="AY38" s="47">
        <f t="shared" si="16"/>
        <v>3</v>
      </c>
      <c r="AZ38" s="40">
        <f t="shared" si="17"/>
        <v>9</v>
      </c>
      <c r="BA38" s="52">
        <f t="shared" si="18"/>
        <v>27</v>
      </c>
      <c r="BB38" s="51">
        <v>5</v>
      </c>
      <c r="BC38" s="54" t="s">
        <v>252</v>
      </c>
      <c r="BD38" s="55">
        <f t="shared" si="19"/>
        <v>4</v>
      </c>
      <c r="BE38" s="54" t="s">
        <v>251</v>
      </c>
      <c r="BF38" s="55">
        <f t="shared" si="20"/>
        <v>5</v>
      </c>
      <c r="BG38" s="40">
        <f t="shared" si="21"/>
        <v>14</v>
      </c>
      <c r="BH38" s="54" t="s">
        <v>252</v>
      </c>
      <c r="BI38" s="55">
        <f t="shared" si="22"/>
        <v>4</v>
      </c>
      <c r="BJ38" s="55">
        <v>2</v>
      </c>
      <c r="BK38" s="55">
        <v>3</v>
      </c>
      <c r="BL38" s="40">
        <f t="shared" si="23"/>
        <v>9</v>
      </c>
      <c r="BM38" s="55">
        <v>2</v>
      </c>
      <c r="BN38" s="55">
        <v>2</v>
      </c>
      <c r="BO38" s="40">
        <f t="shared" si="24"/>
        <v>4</v>
      </c>
      <c r="BP38" s="55">
        <v>4</v>
      </c>
      <c r="BQ38" s="54" t="s">
        <v>252</v>
      </c>
      <c r="BR38" s="55">
        <f t="shared" si="25"/>
        <v>4</v>
      </c>
      <c r="BS38" s="40">
        <f t="shared" si="26"/>
        <v>8</v>
      </c>
      <c r="BT38" s="52">
        <f t="shared" si="27"/>
        <v>35</v>
      </c>
      <c r="BU38" s="57">
        <v>2</v>
      </c>
      <c r="BV38" s="55">
        <v>2</v>
      </c>
      <c r="BW38" s="40">
        <f t="shared" si="28"/>
        <v>4</v>
      </c>
      <c r="BX38" s="54" t="s">
        <v>254</v>
      </c>
      <c r="BY38" s="55">
        <f t="shared" si="29"/>
        <v>3</v>
      </c>
      <c r="BZ38" s="55">
        <v>3</v>
      </c>
      <c r="CA38" s="55">
        <v>2</v>
      </c>
      <c r="CB38" s="40">
        <f t="shared" si="30"/>
        <v>8</v>
      </c>
      <c r="CC38" s="54" t="s">
        <v>252</v>
      </c>
      <c r="CD38" s="55">
        <f t="shared" si="31"/>
        <v>4</v>
      </c>
      <c r="CE38" s="55">
        <v>4</v>
      </c>
      <c r="CF38" s="54" t="s">
        <v>254</v>
      </c>
      <c r="CG38" s="55">
        <f t="shared" si="32"/>
        <v>3</v>
      </c>
      <c r="CH38" s="40">
        <f t="shared" si="33"/>
        <v>11</v>
      </c>
      <c r="CI38" s="54" t="s">
        <v>251</v>
      </c>
      <c r="CJ38" s="55">
        <f t="shared" si="34"/>
        <v>5</v>
      </c>
      <c r="CK38" s="55">
        <v>4</v>
      </c>
      <c r="CL38" s="40">
        <f t="shared" si="35"/>
        <v>9</v>
      </c>
      <c r="CM38" s="52">
        <f t="shared" si="36"/>
        <v>32</v>
      </c>
      <c r="CN38" s="57">
        <v>4</v>
      </c>
      <c r="CO38" s="54" t="s">
        <v>255</v>
      </c>
      <c r="CP38" s="55">
        <f t="shared" si="37"/>
        <v>1</v>
      </c>
      <c r="CQ38" s="95">
        <f t="shared" si="38"/>
        <v>5</v>
      </c>
      <c r="CR38" s="96">
        <v>3</v>
      </c>
      <c r="CS38" s="97" t="s">
        <v>252</v>
      </c>
      <c r="CT38" s="96">
        <f t="shared" si="39"/>
        <v>4</v>
      </c>
      <c r="CU38" s="95">
        <f t="shared" si="40"/>
        <v>7</v>
      </c>
      <c r="CV38" s="97">
        <v>2</v>
      </c>
      <c r="CW38" s="96">
        <f t="shared" si="41"/>
        <v>4</v>
      </c>
      <c r="CX38" s="96">
        <v>5</v>
      </c>
      <c r="CY38" s="96">
        <v>3</v>
      </c>
      <c r="CZ38" s="95">
        <f t="shared" si="42"/>
        <v>12</v>
      </c>
      <c r="DA38" s="97">
        <v>1</v>
      </c>
      <c r="DB38" s="96">
        <f t="shared" si="43"/>
        <v>5</v>
      </c>
      <c r="DC38" s="97">
        <v>2</v>
      </c>
      <c r="DD38" s="96">
        <f t="shared" si="44"/>
        <v>4</v>
      </c>
      <c r="DE38" s="97">
        <v>2</v>
      </c>
      <c r="DF38" s="96">
        <f t="shared" si="45"/>
        <v>4</v>
      </c>
      <c r="DG38" s="95">
        <f t="shared" si="46"/>
        <v>13</v>
      </c>
      <c r="DH38" s="98">
        <f t="shared" si="47"/>
        <v>37</v>
      </c>
      <c r="DI38" s="99">
        <v>1</v>
      </c>
      <c r="DJ38" s="100">
        <f t="shared" si="48"/>
        <v>5</v>
      </c>
      <c r="DK38" s="96">
        <v>1</v>
      </c>
      <c r="DL38" s="95">
        <f t="shared" si="49"/>
        <v>6</v>
      </c>
      <c r="DM38" s="96">
        <v>5</v>
      </c>
      <c r="DN38" s="97">
        <v>1</v>
      </c>
      <c r="DO38" s="101">
        <f t="shared" si="50"/>
        <v>5</v>
      </c>
      <c r="DP38" s="95">
        <f t="shared" si="51"/>
        <v>10</v>
      </c>
      <c r="DQ38" s="96">
        <v>5</v>
      </c>
      <c r="DR38" s="96">
        <v>3</v>
      </c>
      <c r="DS38" s="97">
        <v>2</v>
      </c>
      <c r="DT38" s="101">
        <f t="shared" si="52"/>
        <v>4</v>
      </c>
      <c r="DU38" s="95">
        <f t="shared" si="53"/>
        <v>12</v>
      </c>
      <c r="DV38" s="97">
        <v>1</v>
      </c>
      <c r="DW38" s="101">
        <f t="shared" si="54"/>
        <v>5</v>
      </c>
      <c r="DX38" s="96">
        <v>4</v>
      </c>
      <c r="DY38" s="97">
        <v>5</v>
      </c>
      <c r="DZ38" s="101">
        <f t="shared" si="55"/>
        <v>1</v>
      </c>
      <c r="EA38" s="95">
        <f t="shared" si="56"/>
        <v>10</v>
      </c>
      <c r="EB38" s="98">
        <f t="shared" si="57"/>
        <v>38</v>
      </c>
      <c r="EC38" s="91">
        <v>6</v>
      </c>
      <c r="ED38" s="92" t="s">
        <v>189</v>
      </c>
      <c r="EE38" s="93">
        <v>0</v>
      </c>
      <c r="EF38" s="93">
        <v>1</v>
      </c>
      <c r="EG38" s="93">
        <v>1</v>
      </c>
      <c r="EH38" s="93">
        <v>0</v>
      </c>
      <c r="EI38" s="93">
        <v>0</v>
      </c>
      <c r="EJ38" s="93">
        <v>0</v>
      </c>
      <c r="EK38" s="93">
        <v>0</v>
      </c>
      <c r="EL38" s="93">
        <v>0</v>
      </c>
      <c r="EM38" s="93">
        <v>0</v>
      </c>
      <c r="EN38" s="93">
        <v>1</v>
      </c>
      <c r="EO38" s="93">
        <v>1</v>
      </c>
      <c r="EP38" s="93">
        <v>0</v>
      </c>
      <c r="EQ38" s="3" t="s">
        <v>383</v>
      </c>
      <c r="ER38" s="90">
        <v>1</v>
      </c>
      <c r="ES38" s="6">
        <v>1</v>
      </c>
      <c r="ET38" s="6">
        <v>0</v>
      </c>
      <c r="EU38" s="6">
        <v>0</v>
      </c>
      <c r="EV38" s="6">
        <v>1</v>
      </c>
      <c r="EW38" s="6">
        <v>0</v>
      </c>
      <c r="EX38" s="6">
        <v>1</v>
      </c>
      <c r="EY38" s="6">
        <v>0</v>
      </c>
      <c r="EZ38" s="6">
        <v>0</v>
      </c>
      <c r="FA38" s="6">
        <v>0</v>
      </c>
      <c r="FB38" s="6">
        <v>1</v>
      </c>
      <c r="FD38" s="3" t="s">
        <v>413</v>
      </c>
      <c r="FF38" s="3">
        <v>1</v>
      </c>
      <c r="FG38" s="3">
        <v>2</v>
      </c>
      <c r="FH38" s="3">
        <v>4</v>
      </c>
      <c r="FI38" s="3">
        <v>3</v>
      </c>
    </row>
    <row r="39" spans="1:165" ht="15.75" customHeight="1">
      <c r="A39" s="7"/>
      <c r="B39" s="8">
        <v>1</v>
      </c>
      <c r="E39" s="8">
        <f>'Form Responses 1'!C37</f>
        <v>33</v>
      </c>
      <c r="F39" s="8"/>
      <c r="G39" s="3" t="s">
        <v>430</v>
      </c>
      <c r="I39" s="3" t="s">
        <v>117</v>
      </c>
      <c r="J39" s="8"/>
      <c r="K39" s="8"/>
      <c r="M39" s="45">
        <f>'Form Responses 1'!I37</f>
        <v>4</v>
      </c>
      <c r="N39" s="30" t="s">
        <v>252</v>
      </c>
      <c r="O39" s="13">
        <f>IF(N39="1R",5,IF(N39="2R",4,IF(N39="3R",3,IF(N39="4R",2,IF(N39="5R",1,"ERROR")))))</f>
        <v>4</v>
      </c>
      <c r="P39" s="13">
        <f>'Form Responses 1'!BE37</f>
        <v>4</v>
      </c>
      <c r="Q39" s="40">
        <f t="shared" si="2"/>
        <v>12</v>
      </c>
      <c r="R39" s="32" t="s">
        <v>252</v>
      </c>
      <c r="S39" s="13">
        <f t="shared" si="3"/>
        <v>4</v>
      </c>
      <c r="T39" s="13">
        <f>'Form Responses 1'!AM37</f>
        <v>4</v>
      </c>
      <c r="U39" s="30" t="s">
        <v>252</v>
      </c>
      <c r="V39" s="13">
        <f t="shared" si="0"/>
        <v>4</v>
      </c>
      <c r="W39" s="40">
        <f t="shared" si="4"/>
        <v>12</v>
      </c>
      <c r="X39" s="12">
        <f>'Form Responses 1'!U37</f>
        <v>2</v>
      </c>
      <c r="Y39" s="30" t="s">
        <v>252</v>
      </c>
      <c r="Z39" s="13">
        <f t="shared" si="5"/>
        <v>4</v>
      </c>
      <c r="AA39" s="40">
        <f t="shared" si="6"/>
        <v>6</v>
      </c>
      <c r="AB39" s="46" t="s">
        <v>252</v>
      </c>
      <c r="AC39" s="47">
        <f t="shared" si="7"/>
        <v>4</v>
      </c>
      <c r="AD39" s="46" t="s">
        <v>252</v>
      </c>
      <c r="AE39" s="48">
        <f t="shared" si="8"/>
        <v>4</v>
      </c>
      <c r="AF39" s="69">
        <f t="shared" si="9"/>
        <v>8</v>
      </c>
      <c r="AG39" s="37">
        <f t="shared" si="1"/>
        <v>38</v>
      </c>
      <c r="AI39" s="47">
        <v>4</v>
      </c>
      <c r="AJ39" s="47">
        <v>2</v>
      </c>
      <c r="AK39" s="46" t="s">
        <v>254</v>
      </c>
      <c r="AL39" s="47">
        <f t="shared" si="10"/>
        <v>3</v>
      </c>
      <c r="AM39" s="40">
        <f t="shared" si="11"/>
        <v>9</v>
      </c>
      <c r="AN39" s="47">
        <v>2</v>
      </c>
      <c r="AO39" s="46" t="s">
        <v>253</v>
      </c>
      <c r="AP39" s="48">
        <f t="shared" si="12"/>
        <v>2</v>
      </c>
      <c r="AQ39" s="40">
        <f t="shared" si="13"/>
        <v>4</v>
      </c>
      <c r="AR39" s="47">
        <v>2</v>
      </c>
      <c r="AS39" s="46">
        <v>4</v>
      </c>
      <c r="AT39" s="47">
        <f t="shared" si="14"/>
        <v>2</v>
      </c>
      <c r="AU39" s="40">
        <f t="shared" si="15"/>
        <v>4</v>
      </c>
      <c r="AV39" s="47">
        <v>2</v>
      </c>
      <c r="AW39" s="47">
        <v>3</v>
      </c>
      <c r="AX39" s="46" t="s">
        <v>253</v>
      </c>
      <c r="AY39" s="47">
        <f t="shared" si="16"/>
        <v>2</v>
      </c>
      <c r="AZ39" s="40">
        <f t="shared" si="17"/>
        <v>7</v>
      </c>
      <c r="BA39" s="52">
        <f t="shared" si="18"/>
        <v>24</v>
      </c>
      <c r="BB39" s="51">
        <v>4</v>
      </c>
      <c r="BC39" s="54" t="s">
        <v>252</v>
      </c>
      <c r="BD39" s="55">
        <f t="shared" si="19"/>
        <v>4</v>
      </c>
      <c r="BE39" s="54" t="s">
        <v>252</v>
      </c>
      <c r="BF39" s="55">
        <f t="shared" si="20"/>
        <v>4</v>
      </c>
      <c r="BG39" s="40">
        <f t="shared" si="21"/>
        <v>12</v>
      </c>
      <c r="BH39" s="54" t="s">
        <v>252</v>
      </c>
      <c r="BI39" s="55">
        <f t="shared" si="22"/>
        <v>4</v>
      </c>
      <c r="BJ39" s="55">
        <v>2</v>
      </c>
      <c r="BK39" s="55">
        <v>2</v>
      </c>
      <c r="BL39" s="40">
        <f t="shared" si="23"/>
        <v>8</v>
      </c>
      <c r="BM39" s="55">
        <v>3</v>
      </c>
      <c r="BN39" s="55">
        <v>3</v>
      </c>
      <c r="BO39" s="40">
        <f t="shared" si="24"/>
        <v>6</v>
      </c>
      <c r="BP39" s="55">
        <v>4</v>
      </c>
      <c r="BQ39" s="54" t="s">
        <v>254</v>
      </c>
      <c r="BR39" s="55">
        <f t="shared" si="25"/>
        <v>3</v>
      </c>
      <c r="BS39" s="40">
        <f t="shared" si="26"/>
        <v>7</v>
      </c>
      <c r="BT39" s="52">
        <f t="shared" si="27"/>
        <v>33</v>
      </c>
      <c r="BU39" s="57">
        <v>4</v>
      </c>
      <c r="BV39" s="55">
        <v>4</v>
      </c>
      <c r="BW39" s="40">
        <f t="shared" si="28"/>
        <v>8</v>
      </c>
      <c r="BX39" s="54" t="s">
        <v>252</v>
      </c>
      <c r="BY39" s="55">
        <f t="shared" si="29"/>
        <v>4</v>
      </c>
      <c r="BZ39" s="55">
        <v>4</v>
      </c>
      <c r="CA39" s="55">
        <v>4</v>
      </c>
      <c r="CB39" s="40">
        <f t="shared" si="30"/>
        <v>12</v>
      </c>
      <c r="CC39" s="54" t="s">
        <v>252</v>
      </c>
      <c r="CD39" s="55">
        <f t="shared" si="31"/>
        <v>4</v>
      </c>
      <c r="CE39" s="55">
        <v>4</v>
      </c>
      <c r="CF39" s="54" t="s">
        <v>252</v>
      </c>
      <c r="CG39" s="55">
        <f t="shared" si="32"/>
        <v>4</v>
      </c>
      <c r="CH39" s="40">
        <f t="shared" si="33"/>
        <v>12</v>
      </c>
      <c r="CI39" s="54" t="s">
        <v>252</v>
      </c>
      <c r="CJ39" s="55">
        <f t="shared" si="34"/>
        <v>4</v>
      </c>
      <c r="CK39" s="55">
        <v>4</v>
      </c>
      <c r="CL39" s="40">
        <f t="shared" si="35"/>
        <v>8</v>
      </c>
      <c r="CM39" s="52">
        <f t="shared" si="36"/>
        <v>40</v>
      </c>
      <c r="CN39" s="57">
        <v>2</v>
      </c>
      <c r="CO39" s="54" t="s">
        <v>252</v>
      </c>
      <c r="CP39" s="55">
        <f t="shared" si="37"/>
        <v>4</v>
      </c>
      <c r="CQ39" s="95">
        <f t="shared" si="38"/>
        <v>6</v>
      </c>
      <c r="CR39" s="96">
        <v>3</v>
      </c>
      <c r="CS39" s="97" t="s">
        <v>252</v>
      </c>
      <c r="CT39" s="96">
        <f t="shared" si="39"/>
        <v>4</v>
      </c>
      <c r="CU39" s="95">
        <f t="shared" si="40"/>
        <v>7</v>
      </c>
      <c r="CV39" s="97">
        <v>2</v>
      </c>
      <c r="CW39" s="96">
        <f t="shared" si="41"/>
        <v>4</v>
      </c>
      <c r="CX39" s="96">
        <v>3</v>
      </c>
      <c r="CY39" s="96">
        <v>2</v>
      </c>
      <c r="CZ39" s="95">
        <f t="shared" si="42"/>
        <v>9</v>
      </c>
      <c r="DA39" s="97">
        <v>2</v>
      </c>
      <c r="DB39" s="96">
        <f t="shared" si="43"/>
        <v>4</v>
      </c>
      <c r="DC39" s="97">
        <v>2</v>
      </c>
      <c r="DD39" s="96">
        <f t="shared" si="44"/>
        <v>4</v>
      </c>
      <c r="DE39" s="97">
        <v>3</v>
      </c>
      <c r="DF39" s="96">
        <f t="shared" si="45"/>
        <v>3</v>
      </c>
      <c r="DG39" s="95">
        <f t="shared" si="46"/>
        <v>11</v>
      </c>
      <c r="DH39" s="98">
        <f t="shared" si="47"/>
        <v>33</v>
      </c>
      <c r="DI39" s="99">
        <v>2</v>
      </c>
      <c r="DJ39" s="100">
        <f t="shared" si="48"/>
        <v>4</v>
      </c>
      <c r="DK39" s="96">
        <v>3</v>
      </c>
      <c r="DL39" s="95">
        <f t="shared" si="49"/>
        <v>7</v>
      </c>
      <c r="DM39" s="96">
        <v>3</v>
      </c>
      <c r="DN39" s="97">
        <v>2</v>
      </c>
      <c r="DO39" s="101">
        <f t="shared" si="50"/>
        <v>4</v>
      </c>
      <c r="DP39" s="95">
        <f t="shared" si="51"/>
        <v>7</v>
      </c>
      <c r="DQ39" s="96">
        <v>4</v>
      </c>
      <c r="DR39" s="96">
        <v>4</v>
      </c>
      <c r="DS39" s="97">
        <v>2</v>
      </c>
      <c r="DT39" s="101">
        <f t="shared" si="52"/>
        <v>4</v>
      </c>
      <c r="DU39" s="95">
        <f t="shared" si="53"/>
        <v>12</v>
      </c>
      <c r="DV39" s="97">
        <v>2</v>
      </c>
      <c r="DW39" s="101">
        <f t="shared" si="54"/>
        <v>4</v>
      </c>
      <c r="DX39" s="96">
        <v>4</v>
      </c>
      <c r="DY39" s="97">
        <v>2</v>
      </c>
      <c r="DZ39" s="101">
        <f t="shared" si="55"/>
        <v>4</v>
      </c>
      <c r="EA39" s="95">
        <f t="shared" si="56"/>
        <v>12</v>
      </c>
      <c r="EB39" s="98">
        <f t="shared" si="57"/>
        <v>38</v>
      </c>
      <c r="EC39" s="91">
        <v>6</v>
      </c>
      <c r="ED39" s="92" t="s">
        <v>193</v>
      </c>
      <c r="EE39" s="93">
        <v>1</v>
      </c>
      <c r="EF39" s="93">
        <v>1</v>
      </c>
      <c r="EG39" s="93">
        <v>0</v>
      </c>
      <c r="EH39" s="93">
        <v>0</v>
      </c>
      <c r="EI39" s="93">
        <v>0</v>
      </c>
      <c r="EJ39" s="93">
        <v>1</v>
      </c>
      <c r="EK39" s="93">
        <v>1</v>
      </c>
      <c r="EL39" s="93">
        <v>0</v>
      </c>
      <c r="EM39" s="93">
        <v>0</v>
      </c>
      <c r="EN39" s="93">
        <v>0</v>
      </c>
      <c r="EO39" s="93">
        <v>0</v>
      </c>
      <c r="EP39" s="93">
        <v>0</v>
      </c>
      <c r="EQ39" s="3" t="s">
        <v>364</v>
      </c>
      <c r="ER39" s="90">
        <v>1</v>
      </c>
      <c r="ES39" s="6">
        <v>0</v>
      </c>
      <c r="ET39" s="6">
        <v>0</v>
      </c>
      <c r="EU39" s="6">
        <v>1</v>
      </c>
      <c r="EV39" s="6">
        <v>0</v>
      </c>
      <c r="EW39" s="6">
        <v>0</v>
      </c>
      <c r="EX39" s="6">
        <v>0</v>
      </c>
      <c r="EY39" s="6">
        <v>0</v>
      </c>
      <c r="EZ39" s="6">
        <v>0</v>
      </c>
      <c r="FA39" s="6">
        <v>0</v>
      </c>
      <c r="FB39" s="6">
        <v>0</v>
      </c>
      <c r="FD39" s="3" t="s">
        <v>410</v>
      </c>
      <c r="FF39" s="3">
        <v>1</v>
      </c>
      <c r="FG39" s="3">
        <v>2</v>
      </c>
      <c r="FH39" s="3">
        <v>4</v>
      </c>
      <c r="FI39" s="3">
        <v>3</v>
      </c>
    </row>
    <row r="40" spans="1:165" ht="15.75" customHeight="1">
      <c r="A40" s="7"/>
      <c r="B40" s="8">
        <v>1</v>
      </c>
      <c r="E40" s="8">
        <f>'Form Responses 1'!C38</f>
        <v>40</v>
      </c>
      <c r="F40" s="8"/>
      <c r="G40" s="3" t="s">
        <v>428</v>
      </c>
      <c r="I40" s="3" t="s">
        <v>21</v>
      </c>
      <c r="J40" s="8"/>
      <c r="K40" s="8"/>
      <c r="M40" s="45">
        <f>'Form Responses 1'!I38</f>
        <v>2</v>
      </c>
      <c r="N40" s="30" t="s">
        <v>253</v>
      </c>
      <c r="O40" s="13">
        <f>IF(N40="1R",5,IF(N40="2R",4,IF(N40="3R",3,IF(N40="4R",2,IF(N40="5R",1,"ERROR")))))</f>
        <v>2</v>
      </c>
      <c r="P40" s="13">
        <f>'Form Responses 1'!BE38</f>
        <v>2</v>
      </c>
      <c r="Q40" s="40">
        <f t="shared" si="2"/>
        <v>6</v>
      </c>
      <c r="R40" s="32" t="s">
        <v>253</v>
      </c>
      <c r="S40" s="13">
        <f t="shared" si="3"/>
        <v>2</v>
      </c>
      <c r="T40" s="13">
        <f>'Form Responses 1'!AM38</f>
        <v>4</v>
      </c>
      <c r="U40" s="30" t="s">
        <v>253</v>
      </c>
      <c r="V40" s="13">
        <f t="shared" si="0"/>
        <v>2</v>
      </c>
      <c r="W40" s="40">
        <f t="shared" si="4"/>
        <v>8</v>
      </c>
      <c r="X40" s="12">
        <f>'Form Responses 1'!U38</f>
        <v>2</v>
      </c>
      <c r="Y40" s="30" t="s">
        <v>254</v>
      </c>
      <c r="Z40" s="13">
        <f t="shared" si="5"/>
        <v>3</v>
      </c>
      <c r="AA40" s="40">
        <f t="shared" si="6"/>
        <v>5</v>
      </c>
      <c r="AB40" s="46" t="s">
        <v>252</v>
      </c>
      <c r="AC40" s="47">
        <f t="shared" si="7"/>
        <v>4</v>
      </c>
      <c r="AD40" s="46" t="s">
        <v>252</v>
      </c>
      <c r="AE40" s="48">
        <f t="shared" si="8"/>
        <v>4</v>
      </c>
      <c r="AF40" s="69">
        <f t="shared" si="9"/>
        <v>8</v>
      </c>
      <c r="AG40" s="37">
        <f t="shared" si="1"/>
        <v>27</v>
      </c>
      <c r="AI40" s="47">
        <v>2</v>
      </c>
      <c r="AJ40" s="47">
        <v>2</v>
      </c>
      <c r="AK40" s="46" t="s">
        <v>253</v>
      </c>
      <c r="AL40" s="47">
        <f t="shared" si="10"/>
        <v>2</v>
      </c>
      <c r="AM40" s="40">
        <f t="shared" si="11"/>
        <v>6</v>
      </c>
      <c r="AN40" s="47">
        <v>4</v>
      </c>
      <c r="AO40" s="46" t="s">
        <v>251</v>
      </c>
      <c r="AP40" s="48">
        <f t="shared" si="12"/>
        <v>5</v>
      </c>
      <c r="AQ40" s="40">
        <f t="shared" si="13"/>
        <v>9</v>
      </c>
      <c r="AR40" s="47">
        <v>2</v>
      </c>
      <c r="AS40" s="46">
        <v>3</v>
      </c>
      <c r="AT40" s="47">
        <f t="shared" si="14"/>
        <v>3</v>
      </c>
      <c r="AU40" s="40">
        <f t="shared" si="15"/>
        <v>5</v>
      </c>
      <c r="AV40" s="47">
        <v>2</v>
      </c>
      <c r="AW40" s="47">
        <v>2</v>
      </c>
      <c r="AX40" s="46" t="s">
        <v>254</v>
      </c>
      <c r="AY40" s="47">
        <f t="shared" si="16"/>
        <v>3</v>
      </c>
      <c r="AZ40" s="40">
        <f t="shared" si="17"/>
        <v>7</v>
      </c>
      <c r="BA40" s="52">
        <f t="shared" si="18"/>
        <v>27</v>
      </c>
      <c r="BB40" s="51">
        <v>1</v>
      </c>
      <c r="BC40" s="54" t="s">
        <v>253</v>
      </c>
      <c r="BD40" s="55">
        <f t="shared" si="19"/>
        <v>2</v>
      </c>
      <c r="BE40" s="54" t="s">
        <v>253</v>
      </c>
      <c r="BF40" s="55">
        <f t="shared" si="20"/>
        <v>2</v>
      </c>
      <c r="BG40" s="40">
        <f t="shared" si="21"/>
        <v>5</v>
      </c>
      <c r="BH40" s="54" t="s">
        <v>253</v>
      </c>
      <c r="BI40" s="55">
        <f t="shared" si="22"/>
        <v>2</v>
      </c>
      <c r="BJ40" s="55">
        <v>1</v>
      </c>
      <c r="BK40" s="55">
        <v>2</v>
      </c>
      <c r="BL40" s="40">
        <f t="shared" si="23"/>
        <v>5</v>
      </c>
      <c r="BM40" s="55">
        <v>1</v>
      </c>
      <c r="BN40" s="55">
        <v>2</v>
      </c>
      <c r="BO40" s="40">
        <f t="shared" si="24"/>
        <v>3</v>
      </c>
      <c r="BP40" s="55">
        <v>1</v>
      </c>
      <c r="BQ40" s="54" t="s">
        <v>253</v>
      </c>
      <c r="BR40" s="55">
        <f t="shared" si="25"/>
        <v>2</v>
      </c>
      <c r="BS40" s="40">
        <f t="shared" si="26"/>
        <v>3</v>
      </c>
      <c r="BT40" s="52">
        <f t="shared" si="27"/>
        <v>16</v>
      </c>
      <c r="BU40" s="57">
        <v>3</v>
      </c>
      <c r="BV40" s="55">
        <v>3</v>
      </c>
      <c r="BW40" s="40">
        <f t="shared" si="28"/>
        <v>6</v>
      </c>
      <c r="BX40" s="54" t="s">
        <v>252</v>
      </c>
      <c r="BY40" s="55">
        <f t="shared" si="29"/>
        <v>4</v>
      </c>
      <c r="BZ40" s="55">
        <v>4</v>
      </c>
      <c r="CA40" s="55">
        <v>4</v>
      </c>
      <c r="CB40" s="40">
        <f t="shared" si="30"/>
        <v>12</v>
      </c>
      <c r="CC40" s="54" t="s">
        <v>254</v>
      </c>
      <c r="CD40" s="55">
        <f t="shared" si="31"/>
        <v>3</v>
      </c>
      <c r="CE40" s="55">
        <v>4</v>
      </c>
      <c r="CF40" s="54" t="s">
        <v>253</v>
      </c>
      <c r="CG40" s="55">
        <f t="shared" si="32"/>
        <v>2</v>
      </c>
      <c r="CH40" s="40">
        <f t="shared" si="33"/>
        <v>9</v>
      </c>
      <c r="CI40" s="54" t="s">
        <v>252</v>
      </c>
      <c r="CJ40" s="55">
        <f t="shared" si="34"/>
        <v>4</v>
      </c>
      <c r="CK40" s="55">
        <v>2</v>
      </c>
      <c r="CL40" s="40">
        <f t="shared" si="35"/>
        <v>6</v>
      </c>
      <c r="CM40" s="52">
        <f t="shared" si="36"/>
        <v>33</v>
      </c>
      <c r="CN40" s="57">
        <v>4</v>
      </c>
      <c r="CO40" s="54" t="s">
        <v>253</v>
      </c>
      <c r="CP40" s="55">
        <f t="shared" si="37"/>
        <v>2</v>
      </c>
      <c r="CQ40" s="95">
        <f t="shared" si="38"/>
        <v>6</v>
      </c>
      <c r="CR40" s="96">
        <v>2</v>
      </c>
      <c r="CS40" s="97" t="s">
        <v>252</v>
      </c>
      <c r="CT40" s="96">
        <f t="shared" si="39"/>
        <v>4</v>
      </c>
      <c r="CU40" s="95">
        <f t="shared" si="40"/>
        <v>6</v>
      </c>
      <c r="CV40" s="97">
        <v>2</v>
      </c>
      <c r="CW40" s="96">
        <f t="shared" si="41"/>
        <v>4</v>
      </c>
      <c r="CX40" s="96">
        <v>4</v>
      </c>
      <c r="CY40" s="96">
        <v>4</v>
      </c>
      <c r="CZ40" s="95">
        <f t="shared" si="42"/>
        <v>12</v>
      </c>
      <c r="DA40" s="97">
        <v>3</v>
      </c>
      <c r="DB40" s="96">
        <f t="shared" si="43"/>
        <v>3</v>
      </c>
      <c r="DC40" s="97">
        <v>2</v>
      </c>
      <c r="DD40" s="96">
        <f t="shared" si="44"/>
        <v>4</v>
      </c>
      <c r="DE40" s="97">
        <v>3</v>
      </c>
      <c r="DF40" s="96">
        <f t="shared" si="45"/>
        <v>3</v>
      </c>
      <c r="DG40" s="95">
        <f t="shared" si="46"/>
        <v>10</v>
      </c>
      <c r="DH40" s="98">
        <f t="shared" si="47"/>
        <v>34</v>
      </c>
      <c r="DI40" s="99">
        <v>2</v>
      </c>
      <c r="DJ40" s="100">
        <f t="shared" si="48"/>
        <v>4</v>
      </c>
      <c r="DK40" s="96">
        <v>4</v>
      </c>
      <c r="DL40" s="95">
        <f t="shared" si="49"/>
        <v>8</v>
      </c>
      <c r="DM40" s="96">
        <v>4</v>
      </c>
      <c r="DN40" s="97">
        <v>2</v>
      </c>
      <c r="DO40" s="101">
        <f t="shared" si="50"/>
        <v>4</v>
      </c>
      <c r="DP40" s="95">
        <f t="shared" si="51"/>
        <v>8</v>
      </c>
      <c r="DQ40" s="96">
        <v>4</v>
      </c>
      <c r="DR40" s="96">
        <v>5</v>
      </c>
      <c r="DS40" s="97">
        <v>2</v>
      </c>
      <c r="DT40" s="101">
        <f t="shared" si="52"/>
        <v>4</v>
      </c>
      <c r="DU40" s="95">
        <f t="shared" si="53"/>
        <v>13</v>
      </c>
      <c r="DV40" s="97">
        <v>2</v>
      </c>
      <c r="DW40" s="101">
        <f t="shared" si="54"/>
        <v>4</v>
      </c>
      <c r="DX40" s="96">
        <v>4</v>
      </c>
      <c r="DY40" s="97">
        <v>2</v>
      </c>
      <c r="DZ40" s="101">
        <f t="shared" si="55"/>
        <v>4</v>
      </c>
      <c r="EA40" s="95">
        <f t="shared" si="56"/>
        <v>12</v>
      </c>
      <c r="EB40" s="98">
        <f t="shared" si="57"/>
        <v>41</v>
      </c>
      <c r="EC40" s="91">
        <v>6</v>
      </c>
      <c r="ED40" s="92" t="s">
        <v>198</v>
      </c>
      <c r="EE40" s="93">
        <v>0</v>
      </c>
      <c r="EF40" s="93">
        <v>1</v>
      </c>
      <c r="EG40" s="93">
        <v>1</v>
      </c>
      <c r="EH40" s="93">
        <v>1</v>
      </c>
      <c r="EI40" s="93">
        <v>1</v>
      </c>
      <c r="EJ40" s="93">
        <v>1</v>
      </c>
      <c r="EK40" s="93">
        <v>1</v>
      </c>
      <c r="EL40" s="93">
        <v>0</v>
      </c>
      <c r="EM40" s="93">
        <v>1</v>
      </c>
      <c r="EN40" s="93">
        <v>0</v>
      </c>
      <c r="EO40" s="93">
        <v>1</v>
      </c>
      <c r="EP40" s="93">
        <v>1</v>
      </c>
      <c r="EQ40" s="3" t="s">
        <v>361</v>
      </c>
      <c r="ER40" s="90">
        <v>1</v>
      </c>
      <c r="ES40" s="6">
        <v>0</v>
      </c>
      <c r="ET40" s="6">
        <v>0</v>
      </c>
      <c r="EU40" s="6">
        <v>0</v>
      </c>
      <c r="EV40" s="6">
        <v>0</v>
      </c>
      <c r="EW40" s="6">
        <v>0</v>
      </c>
      <c r="EX40" s="6">
        <v>0</v>
      </c>
      <c r="EY40" s="6">
        <v>0</v>
      </c>
      <c r="EZ40" s="6">
        <v>0</v>
      </c>
      <c r="FA40" s="6">
        <v>0</v>
      </c>
      <c r="FB40" s="6">
        <v>0</v>
      </c>
      <c r="FD40" s="3" t="s">
        <v>412</v>
      </c>
      <c r="FF40" s="3">
        <v>3</v>
      </c>
      <c r="FG40" s="3">
        <v>4</v>
      </c>
      <c r="FH40" s="3">
        <v>2</v>
      </c>
      <c r="FI40" s="3">
        <v>1</v>
      </c>
    </row>
    <row r="41" spans="1:165" ht="15.75" customHeight="1">
      <c r="A41" s="7"/>
      <c r="B41" s="8">
        <v>1</v>
      </c>
      <c r="E41" s="8">
        <f>'Form Responses 1'!C39</f>
        <v>29</v>
      </c>
      <c r="F41" s="8"/>
      <c r="G41" s="3" t="s">
        <v>424</v>
      </c>
      <c r="I41" s="3" t="s">
        <v>21</v>
      </c>
      <c r="J41" s="8"/>
      <c r="K41" s="8"/>
      <c r="M41" s="45">
        <f>'Form Responses 1'!I39</f>
        <v>2</v>
      </c>
      <c r="N41" s="30" t="s">
        <v>253</v>
      </c>
      <c r="O41" s="13">
        <f>IF(N41="1R",5,IF(N41="2R",4,IF(N41="3R",3,IF(N41="4R",2,IF(N41="5R",1,"ERROR")))))</f>
        <v>2</v>
      </c>
      <c r="P41" s="13">
        <f>'Form Responses 1'!BE39</f>
        <v>2</v>
      </c>
      <c r="Q41" s="40">
        <f t="shared" si="2"/>
        <v>6</v>
      </c>
      <c r="R41" s="32" t="s">
        <v>253</v>
      </c>
      <c r="S41" s="13">
        <f t="shared" si="3"/>
        <v>2</v>
      </c>
      <c r="T41" s="13">
        <f>'Form Responses 1'!AM39</f>
        <v>2</v>
      </c>
      <c r="U41" s="30" t="s">
        <v>253</v>
      </c>
      <c r="V41" s="13">
        <f t="shared" si="0"/>
        <v>2</v>
      </c>
      <c r="W41" s="40">
        <f t="shared" si="4"/>
        <v>6</v>
      </c>
      <c r="X41" s="12">
        <f>'Form Responses 1'!U39</f>
        <v>4</v>
      </c>
      <c r="Y41" s="30" t="s">
        <v>252</v>
      </c>
      <c r="Z41" s="13">
        <f t="shared" si="5"/>
        <v>4</v>
      </c>
      <c r="AA41" s="40">
        <f t="shared" si="6"/>
        <v>8</v>
      </c>
      <c r="AB41" s="46" t="s">
        <v>252</v>
      </c>
      <c r="AC41" s="47">
        <f t="shared" si="7"/>
        <v>4</v>
      </c>
      <c r="AD41" s="46" t="s">
        <v>252</v>
      </c>
      <c r="AE41" s="48">
        <f t="shared" si="8"/>
        <v>4</v>
      </c>
      <c r="AF41" s="69">
        <f t="shared" si="9"/>
        <v>8</v>
      </c>
      <c r="AG41" s="37">
        <f t="shared" si="1"/>
        <v>28</v>
      </c>
      <c r="AI41" s="47">
        <v>3</v>
      </c>
      <c r="AJ41" s="47">
        <v>2</v>
      </c>
      <c r="AK41" s="46" t="s">
        <v>253</v>
      </c>
      <c r="AL41" s="47">
        <f t="shared" si="10"/>
        <v>2</v>
      </c>
      <c r="AM41" s="40">
        <f t="shared" si="11"/>
        <v>7</v>
      </c>
      <c r="AN41" s="47">
        <v>4</v>
      </c>
      <c r="AO41" s="46" t="s">
        <v>252</v>
      </c>
      <c r="AP41" s="48">
        <f t="shared" si="12"/>
        <v>4</v>
      </c>
      <c r="AQ41" s="40">
        <f t="shared" si="13"/>
        <v>8</v>
      </c>
      <c r="AR41" s="47">
        <v>2</v>
      </c>
      <c r="AS41" s="46">
        <v>4</v>
      </c>
      <c r="AT41" s="47">
        <f t="shared" si="14"/>
        <v>2</v>
      </c>
      <c r="AU41" s="40">
        <f t="shared" si="15"/>
        <v>4</v>
      </c>
      <c r="AV41" s="47">
        <v>2</v>
      </c>
      <c r="AW41" s="47">
        <v>2</v>
      </c>
      <c r="AX41" s="46" t="s">
        <v>252</v>
      </c>
      <c r="AY41" s="47">
        <f t="shared" si="16"/>
        <v>4</v>
      </c>
      <c r="AZ41" s="40">
        <f t="shared" si="17"/>
        <v>8</v>
      </c>
      <c r="BA41" s="52">
        <f t="shared" si="18"/>
        <v>27</v>
      </c>
      <c r="BB41" s="51">
        <v>2</v>
      </c>
      <c r="BC41" s="54" t="s">
        <v>252</v>
      </c>
      <c r="BD41" s="55">
        <f t="shared" si="19"/>
        <v>4</v>
      </c>
      <c r="BE41" s="54" t="s">
        <v>253</v>
      </c>
      <c r="BF41" s="55">
        <f t="shared" si="20"/>
        <v>2</v>
      </c>
      <c r="BG41" s="40">
        <f t="shared" si="21"/>
        <v>8</v>
      </c>
      <c r="BH41" s="54" t="s">
        <v>252</v>
      </c>
      <c r="BI41" s="55">
        <f t="shared" si="22"/>
        <v>4</v>
      </c>
      <c r="BJ41" s="55">
        <v>3</v>
      </c>
      <c r="BK41" s="55">
        <v>3</v>
      </c>
      <c r="BL41" s="40">
        <f t="shared" si="23"/>
        <v>10</v>
      </c>
      <c r="BM41" s="55">
        <v>2</v>
      </c>
      <c r="BN41" s="55">
        <v>2</v>
      </c>
      <c r="BO41" s="40">
        <f t="shared" si="24"/>
        <v>4</v>
      </c>
      <c r="BP41" s="55">
        <v>2</v>
      </c>
      <c r="BQ41" s="54" t="s">
        <v>252</v>
      </c>
      <c r="BR41" s="55">
        <f t="shared" si="25"/>
        <v>4</v>
      </c>
      <c r="BS41" s="40">
        <f t="shared" si="26"/>
        <v>6</v>
      </c>
      <c r="BT41" s="52">
        <f t="shared" si="27"/>
        <v>28</v>
      </c>
      <c r="BU41" s="57">
        <v>2</v>
      </c>
      <c r="BV41" s="55">
        <v>2</v>
      </c>
      <c r="BW41" s="40">
        <f t="shared" si="28"/>
        <v>4</v>
      </c>
      <c r="BX41" s="54" t="s">
        <v>252</v>
      </c>
      <c r="BY41" s="55">
        <f t="shared" si="29"/>
        <v>4</v>
      </c>
      <c r="BZ41" s="55">
        <v>4</v>
      </c>
      <c r="CA41" s="55">
        <v>2</v>
      </c>
      <c r="CB41" s="40">
        <f t="shared" si="30"/>
        <v>10</v>
      </c>
      <c r="CC41" s="54" t="s">
        <v>252</v>
      </c>
      <c r="CD41" s="55">
        <f t="shared" si="31"/>
        <v>4</v>
      </c>
      <c r="CE41" s="55">
        <v>2</v>
      </c>
      <c r="CF41" s="54" t="s">
        <v>254</v>
      </c>
      <c r="CG41" s="55">
        <f t="shared" si="32"/>
        <v>3</v>
      </c>
      <c r="CH41" s="40">
        <f t="shared" si="33"/>
        <v>9</v>
      </c>
      <c r="CI41" s="54" t="s">
        <v>252</v>
      </c>
      <c r="CJ41" s="55">
        <f t="shared" si="34"/>
        <v>4</v>
      </c>
      <c r="CK41" s="55">
        <v>3</v>
      </c>
      <c r="CL41" s="40">
        <f t="shared" si="35"/>
        <v>7</v>
      </c>
      <c r="CM41" s="52">
        <f t="shared" si="36"/>
        <v>30</v>
      </c>
      <c r="CN41" s="57">
        <v>2</v>
      </c>
      <c r="CO41" s="54" t="s">
        <v>252</v>
      </c>
      <c r="CP41" s="55">
        <f t="shared" si="37"/>
        <v>4</v>
      </c>
      <c r="CQ41" s="95">
        <f t="shared" si="38"/>
        <v>6</v>
      </c>
      <c r="CR41" s="96">
        <v>4</v>
      </c>
      <c r="CS41" s="97" t="s">
        <v>252</v>
      </c>
      <c r="CT41" s="96">
        <f t="shared" si="39"/>
        <v>4</v>
      </c>
      <c r="CU41" s="95">
        <f t="shared" si="40"/>
        <v>8</v>
      </c>
      <c r="CV41" s="97">
        <v>2</v>
      </c>
      <c r="CW41" s="96">
        <f t="shared" si="41"/>
        <v>4</v>
      </c>
      <c r="CX41" s="96">
        <v>4</v>
      </c>
      <c r="CY41" s="96">
        <v>3</v>
      </c>
      <c r="CZ41" s="95">
        <f t="shared" si="42"/>
        <v>11</v>
      </c>
      <c r="DA41" s="97">
        <v>2</v>
      </c>
      <c r="DB41" s="96">
        <f t="shared" si="43"/>
        <v>4</v>
      </c>
      <c r="DC41" s="97">
        <v>2</v>
      </c>
      <c r="DD41" s="96">
        <f t="shared" si="44"/>
        <v>4</v>
      </c>
      <c r="DE41" s="97">
        <v>2</v>
      </c>
      <c r="DF41" s="96">
        <f t="shared" si="45"/>
        <v>4</v>
      </c>
      <c r="DG41" s="95">
        <f t="shared" si="46"/>
        <v>12</v>
      </c>
      <c r="DH41" s="98">
        <f t="shared" si="47"/>
        <v>37</v>
      </c>
      <c r="DI41" s="99">
        <v>2</v>
      </c>
      <c r="DJ41" s="100">
        <f t="shared" si="48"/>
        <v>4</v>
      </c>
      <c r="DK41" s="96">
        <v>3</v>
      </c>
      <c r="DL41" s="95">
        <f t="shared" si="49"/>
        <v>7</v>
      </c>
      <c r="DM41" s="96">
        <v>5</v>
      </c>
      <c r="DN41" s="97">
        <v>2</v>
      </c>
      <c r="DO41" s="101">
        <f t="shared" si="50"/>
        <v>4</v>
      </c>
      <c r="DP41" s="95">
        <f t="shared" si="51"/>
        <v>9</v>
      </c>
      <c r="DQ41" s="96">
        <v>4</v>
      </c>
      <c r="DR41" s="96">
        <v>3</v>
      </c>
      <c r="DS41" s="97">
        <v>2</v>
      </c>
      <c r="DT41" s="101">
        <f t="shared" si="52"/>
        <v>4</v>
      </c>
      <c r="DU41" s="95">
        <f t="shared" si="53"/>
        <v>11</v>
      </c>
      <c r="DV41" s="97">
        <v>2</v>
      </c>
      <c r="DW41" s="101">
        <f t="shared" si="54"/>
        <v>4</v>
      </c>
      <c r="DX41" s="96">
        <v>3</v>
      </c>
      <c r="DY41" s="97">
        <v>2</v>
      </c>
      <c r="DZ41" s="101">
        <f t="shared" si="55"/>
        <v>4</v>
      </c>
      <c r="EA41" s="95">
        <f t="shared" si="56"/>
        <v>11</v>
      </c>
      <c r="EB41" s="98">
        <f t="shared" si="57"/>
        <v>38</v>
      </c>
      <c r="EC41" s="91">
        <v>6</v>
      </c>
      <c r="ED41" s="92" t="s">
        <v>202</v>
      </c>
      <c r="EE41" s="93">
        <v>1</v>
      </c>
      <c r="EF41" s="93">
        <v>0</v>
      </c>
      <c r="EG41" s="93">
        <v>1</v>
      </c>
      <c r="EH41" s="93">
        <v>0</v>
      </c>
      <c r="EI41" s="93">
        <v>0</v>
      </c>
      <c r="EJ41" s="93">
        <v>0</v>
      </c>
      <c r="EK41" s="93">
        <v>1</v>
      </c>
      <c r="EL41" s="93">
        <v>0</v>
      </c>
      <c r="EM41" s="93">
        <v>0</v>
      </c>
      <c r="EN41" s="93">
        <v>1</v>
      </c>
      <c r="EO41" s="93">
        <v>0</v>
      </c>
      <c r="EP41" s="93">
        <v>0</v>
      </c>
      <c r="ER41" s="90">
        <v>0</v>
      </c>
      <c r="ES41" s="6">
        <v>0</v>
      </c>
      <c r="ET41" s="6">
        <v>0</v>
      </c>
      <c r="EU41" s="6">
        <v>0</v>
      </c>
      <c r="EV41" s="6">
        <v>0</v>
      </c>
      <c r="EW41" s="6">
        <v>0</v>
      </c>
      <c r="EX41" s="6">
        <v>0</v>
      </c>
      <c r="EY41" s="6">
        <v>0</v>
      </c>
      <c r="EZ41" s="6">
        <v>0</v>
      </c>
      <c r="FA41" s="6">
        <v>0</v>
      </c>
      <c r="FB41" s="6">
        <v>0</v>
      </c>
      <c r="FD41" s="3" t="s">
        <v>410</v>
      </c>
      <c r="FF41" s="3">
        <v>4</v>
      </c>
      <c r="FG41" s="3">
        <v>3</v>
      </c>
      <c r="FH41" s="3">
        <v>2</v>
      </c>
      <c r="FI41" s="3">
        <v>1</v>
      </c>
    </row>
    <row r="42" spans="1:165" ht="15.75" customHeight="1">
      <c r="A42" s="7"/>
      <c r="B42" s="8">
        <v>1</v>
      </c>
      <c r="E42" s="8">
        <f>'Form Responses 1'!C40</f>
        <v>29</v>
      </c>
      <c r="F42" s="8"/>
      <c r="G42" s="3" t="s">
        <v>433</v>
      </c>
      <c r="I42" s="3" t="s">
        <v>21</v>
      </c>
      <c r="J42" s="8"/>
      <c r="K42" s="8"/>
      <c r="M42" s="45">
        <f>'Form Responses 1'!I40</f>
        <v>4</v>
      </c>
      <c r="N42" s="30" t="s">
        <v>251</v>
      </c>
      <c r="O42" s="13">
        <f>IF(N42="1R",5,IF(N42="2R",4,IF(N42="3R",3,IF(N42="4R",2,IF(N42="5R",1,"ERROR")))))</f>
        <v>5</v>
      </c>
      <c r="P42" s="13">
        <f>'Form Responses 1'!BE40</f>
        <v>5</v>
      </c>
      <c r="Q42" s="40">
        <f t="shared" si="2"/>
        <v>14</v>
      </c>
      <c r="R42" s="32" t="s">
        <v>251</v>
      </c>
      <c r="S42" s="13">
        <f t="shared" si="3"/>
        <v>5</v>
      </c>
      <c r="T42" s="13">
        <f>'Form Responses 1'!AM40</f>
        <v>5</v>
      </c>
      <c r="U42" s="30" t="s">
        <v>251</v>
      </c>
      <c r="V42" s="13">
        <f t="shared" si="0"/>
        <v>5</v>
      </c>
      <c r="W42" s="40">
        <f t="shared" si="4"/>
        <v>15</v>
      </c>
      <c r="X42" s="12">
        <f>'Form Responses 1'!U40</f>
        <v>2</v>
      </c>
      <c r="Y42" s="30" t="s">
        <v>252</v>
      </c>
      <c r="Z42" s="13">
        <f t="shared" si="5"/>
        <v>4</v>
      </c>
      <c r="AA42" s="40">
        <f t="shared" si="6"/>
        <v>6</v>
      </c>
      <c r="AB42" s="46" t="s">
        <v>251</v>
      </c>
      <c r="AC42" s="47">
        <f t="shared" si="7"/>
        <v>5</v>
      </c>
      <c r="AD42" s="46" t="s">
        <v>252</v>
      </c>
      <c r="AE42" s="48">
        <f t="shared" si="8"/>
        <v>4</v>
      </c>
      <c r="AF42" s="69">
        <f t="shared" si="9"/>
        <v>9</v>
      </c>
      <c r="AG42" s="37">
        <f t="shared" si="1"/>
        <v>44</v>
      </c>
      <c r="AI42" s="47">
        <v>2</v>
      </c>
      <c r="AJ42" s="47">
        <v>4</v>
      </c>
      <c r="AK42" s="46" t="s">
        <v>254</v>
      </c>
      <c r="AL42" s="47">
        <f t="shared" si="10"/>
        <v>3</v>
      </c>
      <c r="AM42" s="40">
        <f t="shared" si="11"/>
        <v>9</v>
      </c>
      <c r="AN42" s="47">
        <v>5</v>
      </c>
      <c r="AO42" s="46" t="s">
        <v>251</v>
      </c>
      <c r="AP42" s="48">
        <f t="shared" si="12"/>
        <v>5</v>
      </c>
      <c r="AQ42" s="40">
        <f t="shared" si="13"/>
        <v>10</v>
      </c>
      <c r="AR42" s="47">
        <v>1</v>
      </c>
      <c r="AS42" s="46">
        <v>4</v>
      </c>
      <c r="AT42" s="47">
        <f t="shared" si="14"/>
        <v>2</v>
      </c>
      <c r="AU42" s="40">
        <f t="shared" si="15"/>
        <v>3</v>
      </c>
      <c r="AV42" s="47">
        <v>1</v>
      </c>
      <c r="AW42" s="47">
        <v>2</v>
      </c>
      <c r="AX42" s="46" t="s">
        <v>255</v>
      </c>
      <c r="AY42" s="47">
        <f t="shared" si="16"/>
        <v>1</v>
      </c>
      <c r="AZ42" s="40">
        <f t="shared" si="17"/>
        <v>4</v>
      </c>
      <c r="BA42" s="52">
        <f t="shared" si="18"/>
        <v>26</v>
      </c>
      <c r="BB42" s="51">
        <v>1</v>
      </c>
      <c r="BC42" s="54" t="s">
        <v>253</v>
      </c>
      <c r="BD42" s="55">
        <f t="shared" si="19"/>
        <v>2</v>
      </c>
      <c r="BE42" s="54" t="s">
        <v>255</v>
      </c>
      <c r="BF42" s="55">
        <f t="shared" si="20"/>
        <v>1</v>
      </c>
      <c r="BG42" s="40">
        <f t="shared" si="21"/>
        <v>4</v>
      </c>
      <c r="BH42" s="54" t="s">
        <v>255</v>
      </c>
      <c r="BI42" s="55">
        <f t="shared" si="22"/>
        <v>1</v>
      </c>
      <c r="BJ42" s="55">
        <v>1</v>
      </c>
      <c r="BK42" s="55">
        <v>1</v>
      </c>
      <c r="BL42" s="40">
        <f t="shared" si="23"/>
        <v>3</v>
      </c>
      <c r="BM42" s="55">
        <v>1</v>
      </c>
      <c r="BN42" s="55">
        <v>1</v>
      </c>
      <c r="BO42" s="40">
        <f t="shared" si="24"/>
        <v>2</v>
      </c>
      <c r="BP42" s="55">
        <v>1</v>
      </c>
      <c r="BQ42" s="54" t="s">
        <v>255</v>
      </c>
      <c r="BR42" s="55">
        <f t="shared" si="25"/>
        <v>1</v>
      </c>
      <c r="BS42" s="40">
        <f t="shared" si="26"/>
        <v>2</v>
      </c>
      <c r="BT42" s="52">
        <f t="shared" si="27"/>
        <v>11</v>
      </c>
      <c r="BU42" s="57">
        <v>2</v>
      </c>
      <c r="BV42" s="55">
        <v>3</v>
      </c>
      <c r="BW42" s="40">
        <f t="shared" si="28"/>
        <v>5</v>
      </c>
      <c r="BX42" s="54" t="s">
        <v>251</v>
      </c>
      <c r="BY42" s="55">
        <f t="shared" si="29"/>
        <v>5</v>
      </c>
      <c r="BZ42" s="55">
        <v>4</v>
      </c>
      <c r="CA42" s="55">
        <v>4</v>
      </c>
      <c r="CB42" s="40">
        <f t="shared" si="30"/>
        <v>13</v>
      </c>
      <c r="CC42" s="54" t="s">
        <v>251</v>
      </c>
      <c r="CD42" s="55">
        <f t="shared" si="31"/>
        <v>5</v>
      </c>
      <c r="CE42" s="55">
        <v>3</v>
      </c>
      <c r="CF42" s="54" t="s">
        <v>253</v>
      </c>
      <c r="CG42" s="55">
        <f t="shared" si="32"/>
        <v>2</v>
      </c>
      <c r="CH42" s="40">
        <f t="shared" si="33"/>
        <v>10</v>
      </c>
      <c r="CI42" s="54" t="s">
        <v>251</v>
      </c>
      <c r="CJ42" s="55">
        <f t="shared" si="34"/>
        <v>5</v>
      </c>
      <c r="CK42" s="55">
        <v>4</v>
      </c>
      <c r="CL42" s="40">
        <f t="shared" si="35"/>
        <v>9</v>
      </c>
      <c r="CM42" s="52">
        <f t="shared" si="36"/>
        <v>37</v>
      </c>
      <c r="CN42" s="57">
        <v>5</v>
      </c>
      <c r="CO42" s="54" t="s">
        <v>253</v>
      </c>
      <c r="CP42" s="55">
        <f t="shared" si="37"/>
        <v>2</v>
      </c>
      <c r="CQ42" s="95">
        <f t="shared" si="38"/>
        <v>7</v>
      </c>
      <c r="CR42" s="96">
        <v>1</v>
      </c>
      <c r="CS42" s="97" t="s">
        <v>253</v>
      </c>
      <c r="CT42" s="96">
        <f t="shared" si="39"/>
        <v>2</v>
      </c>
      <c r="CU42" s="95">
        <f t="shared" si="40"/>
        <v>3</v>
      </c>
      <c r="CV42" s="97">
        <v>1</v>
      </c>
      <c r="CW42" s="96">
        <f t="shared" si="41"/>
        <v>5</v>
      </c>
      <c r="CX42" s="96">
        <v>2</v>
      </c>
      <c r="CY42" s="96">
        <v>1</v>
      </c>
      <c r="CZ42" s="95">
        <f t="shared" si="42"/>
        <v>8</v>
      </c>
      <c r="DA42" s="97">
        <v>1</v>
      </c>
      <c r="DB42" s="96">
        <f t="shared" si="43"/>
        <v>5</v>
      </c>
      <c r="DC42" s="97">
        <v>2</v>
      </c>
      <c r="DD42" s="96">
        <f t="shared" si="44"/>
        <v>4</v>
      </c>
      <c r="DE42" s="97">
        <v>1</v>
      </c>
      <c r="DF42" s="96">
        <f t="shared" si="45"/>
        <v>5</v>
      </c>
      <c r="DG42" s="95">
        <f t="shared" si="46"/>
        <v>14</v>
      </c>
      <c r="DH42" s="98">
        <f t="shared" si="47"/>
        <v>32</v>
      </c>
      <c r="DI42" s="99">
        <v>4</v>
      </c>
      <c r="DJ42" s="100">
        <f t="shared" si="48"/>
        <v>2</v>
      </c>
      <c r="DK42" s="96">
        <v>4</v>
      </c>
      <c r="DL42" s="95">
        <f t="shared" si="49"/>
        <v>6</v>
      </c>
      <c r="DM42" s="96">
        <v>4</v>
      </c>
      <c r="DN42" s="97">
        <v>3</v>
      </c>
      <c r="DO42" s="101">
        <f t="shared" si="50"/>
        <v>3</v>
      </c>
      <c r="DP42" s="95">
        <f t="shared" si="51"/>
        <v>7</v>
      </c>
      <c r="DQ42" s="96">
        <v>5</v>
      </c>
      <c r="DR42" s="96">
        <v>2</v>
      </c>
      <c r="DS42" s="97">
        <v>3</v>
      </c>
      <c r="DT42" s="101">
        <f t="shared" si="52"/>
        <v>3</v>
      </c>
      <c r="DU42" s="95">
        <f t="shared" si="53"/>
        <v>10</v>
      </c>
      <c r="DV42" s="97">
        <v>2</v>
      </c>
      <c r="DW42" s="101">
        <f t="shared" si="54"/>
        <v>4</v>
      </c>
      <c r="DX42" s="96">
        <v>4</v>
      </c>
      <c r="DY42" s="97">
        <v>5</v>
      </c>
      <c r="DZ42" s="101">
        <f t="shared" si="55"/>
        <v>1</v>
      </c>
      <c r="EA42" s="95">
        <f t="shared" si="56"/>
        <v>9</v>
      </c>
      <c r="EB42" s="98">
        <f t="shared" si="57"/>
        <v>32</v>
      </c>
      <c r="EC42" s="91">
        <v>7</v>
      </c>
      <c r="ED42" s="92" t="s">
        <v>206</v>
      </c>
      <c r="EE42" s="93">
        <v>1</v>
      </c>
      <c r="EF42" s="93">
        <v>1</v>
      </c>
      <c r="EG42" s="93">
        <v>0</v>
      </c>
      <c r="EH42" s="93">
        <v>1</v>
      </c>
      <c r="EI42" s="93">
        <v>1</v>
      </c>
      <c r="EJ42" s="93">
        <v>1</v>
      </c>
      <c r="EK42" s="93">
        <v>0</v>
      </c>
      <c r="EL42" s="93">
        <v>0</v>
      </c>
      <c r="EM42" s="93">
        <v>1</v>
      </c>
      <c r="EN42" s="93">
        <v>0</v>
      </c>
      <c r="EO42" s="93">
        <v>1</v>
      </c>
      <c r="EP42" s="93">
        <v>1</v>
      </c>
      <c r="EQ42" s="3" t="s">
        <v>387</v>
      </c>
      <c r="ER42" s="90">
        <v>1</v>
      </c>
      <c r="ES42" s="6">
        <v>1</v>
      </c>
      <c r="ET42" s="6">
        <v>1</v>
      </c>
      <c r="EU42" s="6">
        <v>1</v>
      </c>
      <c r="EV42" s="6">
        <v>1</v>
      </c>
      <c r="EW42" s="6">
        <v>1</v>
      </c>
      <c r="EX42" s="6">
        <v>1</v>
      </c>
      <c r="EY42" s="6">
        <v>1</v>
      </c>
      <c r="EZ42" s="6">
        <v>0</v>
      </c>
      <c r="FA42" s="6">
        <v>0</v>
      </c>
      <c r="FB42" s="6">
        <v>1</v>
      </c>
      <c r="FD42" s="3" t="s">
        <v>410</v>
      </c>
      <c r="FF42" s="3">
        <v>1</v>
      </c>
      <c r="FG42" s="3">
        <v>2</v>
      </c>
      <c r="FH42" s="3">
        <v>4</v>
      </c>
      <c r="FI42" s="3">
        <v>3</v>
      </c>
    </row>
    <row r="43" spans="1:165" ht="15.75" customHeight="1">
      <c r="A43" s="7"/>
      <c r="B43" s="8">
        <v>1</v>
      </c>
      <c r="E43" s="8">
        <f>'Form Responses 1'!C41</f>
        <v>24</v>
      </c>
      <c r="F43" s="8"/>
      <c r="G43" s="3" t="s">
        <v>428</v>
      </c>
      <c r="I43" s="3" t="s">
        <v>21</v>
      </c>
      <c r="J43" s="8"/>
      <c r="K43" s="8"/>
      <c r="M43" s="45">
        <f>'Form Responses 1'!I41</f>
        <v>2</v>
      </c>
      <c r="N43" s="30" t="s">
        <v>252</v>
      </c>
      <c r="O43" s="13">
        <f>IF(N43="1R",5,IF(N43="2R",4,IF(N43="3R",3,IF(N43="4R",2,IF(N43="5R",1,"ERROR")))))</f>
        <v>4</v>
      </c>
      <c r="P43" s="13">
        <f>'Form Responses 1'!BE41</f>
        <v>5</v>
      </c>
      <c r="Q43" s="40">
        <f t="shared" si="2"/>
        <v>11</v>
      </c>
      <c r="R43" s="32" t="s">
        <v>254</v>
      </c>
      <c r="S43" s="13">
        <f t="shared" si="3"/>
        <v>3</v>
      </c>
      <c r="T43" s="13">
        <f>'Form Responses 1'!AM41</f>
        <v>3</v>
      </c>
      <c r="U43" s="30" t="s">
        <v>251</v>
      </c>
      <c r="V43" s="13">
        <f t="shared" si="0"/>
        <v>5</v>
      </c>
      <c r="W43" s="40">
        <f t="shared" si="4"/>
        <v>11</v>
      </c>
      <c r="X43" s="12">
        <f>'Form Responses 1'!U41</f>
        <v>4</v>
      </c>
      <c r="Y43" s="30" t="s">
        <v>254</v>
      </c>
      <c r="Z43" s="13">
        <f t="shared" si="5"/>
        <v>3</v>
      </c>
      <c r="AA43" s="40">
        <f t="shared" si="6"/>
        <v>7</v>
      </c>
      <c r="AB43" s="46" t="s">
        <v>254</v>
      </c>
      <c r="AC43" s="47">
        <f t="shared" si="7"/>
        <v>3</v>
      </c>
      <c r="AD43" s="46" t="s">
        <v>251</v>
      </c>
      <c r="AE43" s="48">
        <f t="shared" si="8"/>
        <v>5</v>
      </c>
      <c r="AF43" s="69">
        <f t="shared" si="9"/>
        <v>8</v>
      </c>
      <c r="AG43" s="37">
        <f t="shared" si="1"/>
        <v>37</v>
      </c>
      <c r="AI43" s="47">
        <v>4</v>
      </c>
      <c r="AJ43" s="47">
        <v>3</v>
      </c>
      <c r="AK43" s="46" t="s">
        <v>255</v>
      </c>
      <c r="AL43" s="47">
        <f t="shared" si="10"/>
        <v>1</v>
      </c>
      <c r="AM43" s="40">
        <f t="shared" si="11"/>
        <v>8</v>
      </c>
      <c r="AN43" s="47">
        <v>4</v>
      </c>
      <c r="AO43" s="46" t="s">
        <v>251</v>
      </c>
      <c r="AP43" s="48">
        <f t="shared" si="12"/>
        <v>5</v>
      </c>
      <c r="AQ43" s="40">
        <f t="shared" si="13"/>
        <v>9</v>
      </c>
      <c r="AR43" s="47">
        <v>3</v>
      </c>
      <c r="AS43" s="46">
        <v>2</v>
      </c>
      <c r="AT43" s="47">
        <f t="shared" si="14"/>
        <v>4</v>
      </c>
      <c r="AU43" s="40">
        <f t="shared" si="15"/>
        <v>7</v>
      </c>
      <c r="AV43" s="47">
        <v>3</v>
      </c>
      <c r="AW43" s="47">
        <v>2</v>
      </c>
      <c r="AX43" s="46" t="s">
        <v>253</v>
      </c>
      <c r="AY43" s="47">
        <f t="shared" si="16"/>
        <v>2</v>
      </c>
      <c r="AZ43" s="40">
        <f t="shared" si="17"/>
        <v>7</v>
      </c>
      <c r="BA43" s="52">
        <f t="shared" si="18"/>
        <v>31</v>
      </c>
      <c r="BB43" s="51">
        <v>4</v>
      </c>
      <c r="BC43" s="54" t="s">
        <v>252</v>
      </c>
      <c r="BD43" s="55">
        <f t="shared" si="19"/>
        <v>4</v>
      </c>
      <c r="BE43" s="54" t="s">
        <v>252</v>
      </c>
      <c r="BF43" s="55">
        <f t="shared" si="20"/>
        <v>4</v>
      </c>
      <c r="BG43" s="40">
        <f t="shared" si="21"/>
        <v>12</v>
      </c>
      <c r="BH43" s="54" t="s">
        <v>252</v>
      </c>
      <c r="BI43" s="55">
        <f t="shared" si="22"/>
        <v>4</v>
      </c>
      <c r="BJ43" s="55">
        <v>3</v>
      </c>
      <c r="BK43" s="55">
        <v>3</v>
      </c>
      <c r="BL43" s="40">
        <f t="shared" si="23"/>
        <v>10</v>
      </c>
      <c r="BM43" s="55">
        <v>4</v>
      </c>
      <c r="BN43" s="55">
        <v>4</v>
      </c>
      <c r="BO43" s="40">
        <f t="shared" si="24"/>
        <v>8</v>
      </c>
      <c r="BP43" s="55">
        <v>4</v>
      </c>
      <c r="BQ43" s="54" t="s">
        <v>252</v>
      </c>
      <c r="BR43" s="55">
        <f t="shared" si="25"/>
        <v>4</v>
      </c>
      <c r="BS43" s="40">
        <f t="shared" si="26"/>
        <v>8</v>
      </c>
      <c r="BT43" s="52">
        <f t="shared" si="27"/>
        <v>38</v>
      </c>
      <c r="BU43" s="57">
        <v>5</v>
      </c>
      <c r="BV43" s="55">
        <v>3</v>
      </c>
      <c r="BW43" s="40">
        <f t="shared" si="28"/>
        <v>8</v>
      </c>
      <c r="BX43" s="54" t="s">
        <v>254</v>
      </c>
      <c r="BY43" s="55">
        <f t="shared" si="29"/>
        <v>3</v>
      </c>
      <c r="BZ43" s="55">
        <v>4</v>
      </c>
      <c r="CA43" s="55">
        <v>4</v>
      </c>
      <c r="CB43" s="40">
        <f t="shared" si="30"/>
        <v>11</v>
      </c>
      <c r="CC43" s="54" t="s">
        <v>252</v>
      </c>
      <c r="CD43" s="55">
        <f t="shared" si="31"/>
        <v>4</v>
      </c>
      <c r="CE43" s="55">
        <v>4</v>
      </c>
      <c r="CF43" s="54" t="s">
        <v>252</v>
      </c>
      <c r="CG43" s="55">
        <f t="shared" si="32"/>
        <v>4</v>
      </c>
      <c r="CH43" s="40">
        <f t="shared" si="33"/>
        <v>12</v>
      </c>
      <c r="CI43" s="54" t="s">
        <v>251</v>
      </c>
      <c r="CJ43" s="55">
        <f t="shared" si="34"/>
        <v>5</v>
      </c>
      <c r="CK43" s="55">
        <v>5</v>
      </c>
      <c r="CL43" s="40">
        <f t="shared" si="35"/>
        <v>10</v>
      </c>
      <c r="CM43" s="52">
        <f t="shared" si="36"/>
        <v>41</v>
      </c>
      <c r="CN43" s="57">
        <v>4</v>
      </c>
      <c r="CO43" s="54" t="s">
        <v>253</v>
      </c>
      <c r="CP43" s="55">
        <f t="shared" si="37"/>
        <v>2</v>
      </c>
      <c r="CQ43" s="95">
        <f t="shared" si="38"/>
        <v>6</v>
      </c>
      <c r="CR43" s="96">
        <v>4</v>
      </c>
      <c r="CS43" s="97" t="s">
        <v>252</v>
      </c>
      <c r="CT43" s="96">
        <f t="shared" si="39"/>
        <v>4</v>
      </c>
      <c r="CU43" s="95">
        <f t="shared" si="40"/>
        <v>8</v>
      </c>
      <c r="CV43" s="97">
        <v>2</v>
      </c>
      <c r="CW43" s="96">
        <f t="shared" si="41"/>
        <v>4</v>
      </c>
      <c r="CX43" s="96">
        <v>4</v>
      </c>
      <c r="CY43" s="96">
        <v>2</v>
      </c>
      <c r="CZ43" s="95">
        <f t="shared" si="42"/>
        <v>10</v>
      </c>
      <c r="DA43" s="97">
        <v>2</v>
      </c>
      <c r="DB43" s="96">
        <f t="shared" si="43"/>
        <v>4</v>
      </c>
      <c r="DC43" s="97">
        <v>2</v>
      </c>
      <c r="DD43" s="96">
        <f t="shared" si="44"/>
        <v>4</v>
      </c>
      <c r="DE43" s="97">
        <v>3</v>
      </c>
      <c r="DF43" s="96">
        <f t="shared" si="45"/>
        <v>3</v>
      </c>
      <c r="DG43" s="95">
        <f t="shared" si="46"/>
        <v>11</v>
      </c>
      <c r="DH43" s="98">
        <f t="shared" si="47"/>
        <v>35</v>
      </c>
      <c r="DI43" s="99">
        <v>2</v>
      </c>
      <c r="DJ43" s="100">
        <f t="shared" si="48"/>
        <v>4</v>
      </c>
      <c r="DK43" s="96">
        <v>4</v>
      </c>
      <c r="DL43" s="95">
        <f t="shared" si="49"/>
        <v>8</v>
      </c>
      <c r="DM43" s="96">
        <v>4</v>
      </c>
      <c r="DN43" s="97">
        <v>2</v>
      </c>
      <c r="DO43" s="101">
        <f t="shared" si="50"/>
        <v>4</v>
      </c>
      <c r="DP43" s="95">
        <f t="shared" si="51"/>
        <v>8</v>
      </c>
      <c r="DQ43" s="96">
        <v>4</v>
      </c>
      <c r="DR43" s="96">
        <v>3</v>
      </c>
      <c r="DS43" s="97">
        <v>3</v>
      </c>
      <c r="DT43" s="101">
        <f t="shared" si="52"/>
        <v>3</v>
      </c>
      <c r="DU43" s="95">
        <f t="shared" si="53"/>
        <v>10</v>
      </c>
      <c r="DV43" s="97">
        <v>1</v>
      </c>
      <c r="DW43" s="101">
        <f t="shared" si="54"/>
        <v>5</v>
      </c>
      <c r="DX43" s="96">
        <v>4</v>
      </c>
      <c r="DY43" s="97">
        <v>1</v>
      </c>
      <c r="DZ43" s="101">
        <f t="shared" si="55"/>
        <v>5</v>
      </c>
      <c r="EA43" s="95">
        <f t="shared" si="56"/>
        <v>14</v>
      </c>
      <c r="EB43" s="98">
        <f t="shared" si="57"/>
        <v>40</v>
      </c>
      <c r="EC43" s="91">
        <v>6</v>
      </c>
      <c r="ED43" s="92" t="s">
        <v>211</v>
      </c>
      <c r="EE43" s="93">
        <v>1</v>
      </c>
      <c r="EF43" s="93">
        <v>1</v>
      </c>
      <c r="EG43" s="93">
        <v>0</v>
      </c>
      <c r="EH43" s="93">
        <v>0</v>
      </c>
      <c r="EI43" s="93">
        <v>1</v>
      </c>
      <c r="EJ43" s="93">
        <v>1</v>
      </c>
      <c r="EK43" s="93">
        <v>1</v>
      </c>
      <c r="EL43" s="93">
        <v>0</v>
      </c>
      <c r="EM43" s="93">
        <v>1</v>
      </c>
      <c r="EN43" s="93">
        <v>0</v>
      </c>
      <c r="EO43" s="93">
        <v>1</v>
      </c>
      <c r="EP43" s="93">
        <v>0</v>
      </c>
      <c r="EQ43" s="3" t="s">
        <v>377</v>
      </c>
      <c r="ER43" s="90">
        <v>0</v>
      </c>
      <c r="ES43" s="6">
        <v>0</v>
      </c>
      <c r="ET43" s="6">
        <v>1</v>
      </c>
      <c r="EU43" s="6">
        <v>1</v>
      </c>
      <c r="EV43" s="6">
        <v>0</v>
      </c>
      <c r="EW43" s="6">
        <v>1</v>
      </c>
      <c r="EX43" s="6">
        <v>0</v>
      </c>
      <c r="EY43" s="6">
        <v>0</v>
      </c>
      <c r="EZ43" s="6">
        <v>0</v>
      </c>
      <c r="FA43" s="6">
        <v>1</v>
      </c>
      <c r="FB43" s="6">
        <v>0</v>
      </c>
      <c r="FD43" s="3" t="s">
        <v>412</v>
      </c>
      <c r="FF43" s="3">
        <v>1</v>
      </c>
      <c r="FG43" s="3">
        <v>3</v>
      </c>
      <c r="FH43" s="3">
        <v>4</v>
      </c>
      <c r="FI43" s="3">
        <v>2</v>
      </c>
    </row>
    <row r="44" spans="1:165" ht="15.75" customHeight="1">
      <c r="A44" s="7"/>
      <c r="B44" s="8">
        <v>1</v>
      </c>
      <c r="E44" s="8">
        <f>'Form Responses 1'!C42</f>
        <v>26</v>
      </c>
      <c r="F44" s="8"/>
      <c r="G44" s="3" t="s">
        <v>430</v>
      </c>
      <c r="I44" s="3" t="s">
        <v>21</v>
      </c>
      <c r="J44" s="8"/>
      <c r="K44" s="8"/>
      <c r="M44" s="45">
        <f>'Form Responses 1'!I42</f>
        <v>2</v>
      </c>
      <c r="N44" s="30" t="s">
        <v>253</v>
      </c>
      <c r="O44" s="13">
        <f>IF(N44="1R",5,IF(N44="2R",4,IF(N44="3R",3,IF(N44="4R",2,IF(N44="5R",1,"ERROR")))))</f>
        <v>2</v>
      </c>
      <c r="P44" s="13">
        <f>'Form Responses 1'!BE42</f>
        <v>2</v>
      </c>
      <c r="Q44" s="40">
        <f t="shared" si="2"/>
        <v>6</v>
      </c>
      <c r="R44" s="32" t="s">
        <v>254</v>
      </c>
      <c r="S44" s="13">
        <f t="shared" si="3"/>
        <v>3</v>
      </c>
      <c r="T44" s="13">
        <f>'Form Responses 1'!AM42</f>
        <v>3</v>
      </c>
      <c r="U44" s="30" t="s">
        <v>254</v>
      </c>
      <c r="V44" s="13">
        <f t="shared" si="0"/>
        <v>3</v>
      </c>
      <c r="W44" s="40">
        <f t="shared" si="4"/>
        <v>9</v>
      </c>
      <c r="X44" s="12">
        <f>'Form Responses 1'!U42</f>
        <v>1</v>
      </c>
      <c r="Y44" s="30" t="s">
        <v>253</v>
      </c>
      <c r="Z44" s="13">
        <f t="shared" si="5"/>
        <v>2</v>
      </c>
      <c r="AA44" s="40">
        <f t="shared" si="6"/>
        <v>3</v>
      </c>
      <c r="AB44" s="46" t="s">
        <v>252</v>
      </c>
      <c r="AC44" s="47">
        <f t="shared" si="7"/>
        <v>4</v>
      </c>
      <c r="AD44" s="46" t="s">
        <v>254</v>
      </c>
      <c r="AE44" s="48">
        <f t="shared" si="8"/>
        <v>3</v>
      </c>
      <c r="AF44" s="69">
        <f t="shared" si="9"/>
        <v>7</v>
      </c>
      <c r="AG44" s="37">
        <f t="shared" si="1"/>
        <v>25</v>
      </c>
      <c r="AI44" s="47">
        <v>2</v>
      </c>
      <c r="AJ44" s="47">
        <v>2</v>
      </c>
      <c r="AK44" s="46" t="s">
        <v>252</v>
      </c>
      <c r="AL44" s="47">
        <f t="shared" si="10"/>
        <v>4</v>
      </c>
      <c r="AM44" s="40">
        <f t="shared" si="11"/>
        <v>8</v>
      </c>
      <c r="AN44" s="47">
        <v>5</v>
      </c>
      <c r="AO44" s="46" t="s">
        <v>251</v>
      </c>
      <c r="AP44" s="48">
        <f t="shared" si="12"/>
        <v>5</v>
      </c>
      <c r="AQ44" s="40">
        <f t="shared" si="13"/>
        <v>10</v>
      </c>
      <c r="AR44" s="47">
        <v>2</v>
      </c>
      <c r="AS44" s="46">
        <v>4</v>
      </c>
      <c r="AT44" s="47">
        <f t="shared" si="14"/>
        <v>2</v>
      </c>
      <c r="AU44" s="40">
        <f t="shared" si="15"/>
        <v>4</v>
      </c>
      <c r="AV44" s="47">
        <v>2</v>
      </c>
      <c r="AW44" s="47">
        <v>4</v>
      </c>
      <c r="AX44" s="46" t="s">
        <v>253</v>
      </c>
      <c r="AY44" s="47">
        <f t="shared" si="16"/>
        <v>2</v>
      </c>
      <c r="AZ44" s="40">
        <f t="shared" si="17"/>
        <v>8</v>
      </c>
      <c r="BA44" s="52">
        <f t="shared" si="18"/>
        <v>30</v>
      </c>
      <c r="BB44" s="51">
        <v>4</v>
      </c>
      <c r="BC44" s="54" t="s">
        <v>254</v>
      </c>
      <c r="BD44" s="55">
        <f t="shared" si="19"/>
        <v>3</v>
      </c>
      <c r="BE44" s="54" t="s">
        <v>254</v>
      </c>
      <c r="BF44" s="55">
        <f t="shared" si="20"/>
        <v>3</v>
      </c>
      <c r="BG44" s="40">
        <f t="shared" si="21"/>
        <v>10</v>
      </c>
      <c r="BH44" s="54" t="s">
        <v>252</v>
      </c>
      <c r="BI44" s="55">
        <f t="shared" si="22"/>
        <v>4</v>
      </c>
      <c r="BJ44" s="55">
        <v>2</v>
      </c>
      <c r="BK44" s="55">
        <v>2</v>
      </c>
      <c r="BL44" s="40">
        <f t="shared" si="23"/>
        <v>8</v>
      </c>
      <c r="BM44" s="55">
        <v>3</v>
      </c>
      <c r="BN44" s="55">
        <v>2</v>
      </c>
      <c r="BO44" s="40">
        <f t="shared" si="24"/>
        <v>5</v>
      </c>
      <c r="BP44" s="55">
        <v>3</v>
      </c>
      <c r="BQ44" s="54" t="s">
        <v>254</v>
      </c>
      <c r="BR44" s="55">
        <f t="shared" si="25"/>
        <v>3</v>
      </c>
      <c r="BS44" s="40">
        <f t="shared" si="26"/>
        <v>6</v>
      </c>
      <c r="BT44" s="52">
        <f t="shared" si="27"/>
        <v>29</v>
      </c>
      <c r="BU44" s="57">
        <v>2</v>
      </c>
      <c r="BV44" s="55">
        <v>2</v>
      </c>
      <c r="BW44" s="40">
        <f t="shared" si="28"/>
        <v>4</v>
      </c>
      <c r="BX44" s="54" t="s">
        <v>253</v>
      </c>
      <c r="BY44" s="55">
        <f t="shared" si="29"/>
        <v>2</v>
      </c>
      <c r="BZ44" s="55">
        <v>2</v>
      </c>
      <c r="CA44" s="55">
        <v>2</v>
      </c>
      <c r="CB44" s="40">
        <f t="shared" si="30"/>
        <v>6</v>
      </c>
      <c r="CC44" s="54" t="s">
        <v>253</v>
      </c>
      <c r="CD44" s="55">
        <f t="shared" si="31"/>
        <v>2</v>
      </c>
      <c r="CE44" s="55">
        <v>2</v>
      </c>
      <c r="CF44" s="54" t="s">
        <v>253</v>
      </c>
      <c r="CG44" s="55">
        <f t="shared" si="32"/>
        <v>2</v>
      </c>
      <c r="CH44" s="40">
        <f t="shared" si="33"/>
        <v>6</v>
      </c>
      <c r="CI44" s="54" t="s">
        <v>253</v>
      </c>
      <c r="CJ44" s="55">
        <f t="shared" si="34"/>
        <v>2</v>
      </c>
      <c r="CK44" s="55">
        <v>2</v>
      </c>
      <c r="CL44" s="40">
        <f t="shared" si="35"/>
        <v>4</v>
      </c>
      <c r="CM44" s="52">
        <f t="shared" si="36"/>
        <v>20</v>
      </c>
      <c r="CN44" s="57">
        <v>5</v>
      </c>
      <c r="CO44" s="54" t="s">
        <v>254</v>
      </c>
      <c r="CP44" s="55">
        <f t="shared" si="37"/>
        <v>3</v>
      </c>
      <c r="CQ44" s="95">
        <f t="shared" si="38"/>
        <v>8</v>
      </c>
      <c r="CR44" s="96">
        <v>5</v>
      </c>
      <c r="CS44" s="97" t="s">
        <v>251</v>
      </c>
      <c r="CT44" s="96">
        <f t="shared" si="39"/>
        <v>5</v>
      </c>
      <c r="CU44" s="95">
        <f t="shared" si="40"/>
        <v>10</v>
      </c>
      <c r="CV44" s="97">
        <v>1</v>
      </c>
      <c r="CW44" s="96">
        <f t="shared" si="41"/>
        <v>5</v>
      </c>
      <c r="CX44" s="96">
        <v>4</v>
      </c>
      <c r="CY44" s="96">
        <v>4</v>
      </c>
      <c r="CZ44" s="95">
        <f t="shared" si="42"/>
        <v>13</v>
      </c>
      <c r="DA44" s="97">
        <v>2</v>
      </c>
      <c r="DB44" s="96">
        <f t="shared" si="43"/>
        <v>4</v>
      </c>
      <c r="DC44" s="97">
        <v>2</v>
      </c>
      <c r="DD44" s="96">
        <f t="shared" si="44"/>
        <v>4</v>
      </c>
      <c r="DE44" s="97">
        <v>2</v>
      </c>
      <c r="DF44" s="96">
        <f t="shared" si="45"/>
        <v>4</v>
      </c>
      <c r="DG44" s="95">
        <f t="shared" si="46"/>
        <v>12</v>
      </c>
      <c r="DH44" s="98">
        <f t="shared" si="47"/>
        <v>43</v>
      </c>
      <c r="DI44" s="99">
        <v>1</v>
      </c>
      <c r="DJ44" s="100">
        <f t="shared" si="48"/>
        <v>5</v>
      </c>
      <c r="DK44" s="96">
        <v>5</v>
      </c>
      <c r="DL44" s="95">
        <f t="shared" si="49"/>
        <v>10</v>
      </c>
      <c r="DM44" s="96">
        <v>5</v>
      </c>
      <c r="DN44" s="97">
        <v>1</v>
      </c>
      <c r="DO44" s="101">
        <f t="shared" si="50"/>
        <v>5</v>
      </c>
      <c r="DP44" s="95">
        <f t="shared" si="51"/>
        <v>10</v>
      </c>
      <c r="DQ44" s="96">
        <v>5</v>
      </c>
      <c r="DR44" s="96">
        <v>4</v>
      </c>
      <c r="DS44" s="97">
        <v>2</v>
      </c>
      <c r="DT44" s="101">
        <f t="shared" si="52"/>
        <v>4</v>
      </c>
      <c r="DU44" s="95">
        <f t="shared" si="53"/>
        <v>13</v>
      </c>
      <c r="DV44" s="97">
        <v>2</v>
      </c>
      <c r="DW44" s="101">
        <f t="shared" si="54"/>
        <v>4</v>
      </c>
      <c r="DX44" s="96">
        <v>3</v>
      </c>
      <c r="DY44" s="97">
        <v>1</v>
      </c>
      <c r="DZ44" s="101">
        <f t="shared" si="55"/>
        <v>5</v>
      </c>
      <c r="EA44" s="95">
        <f t="shared" si="56"/>
        <v>12</v>
      </c>
      <c r="EB44" s="98">
        <f t="shared" si="57"/>
        <v>45</v>
      </c>
      <c r="EC44" s="91">
        <v>6</v>
      </c>
      <c r="ED44" s="92" t="s">
        <v>215</v>
      </c>
      <c r="EE44" s="93">
        <v>1</v>
      </c>
      <c r="EF44" s="93">
        <v>0</v>
      </c>
      <c r="EG44" s="93">
        <v>1</v>
      </c>
      <c r="EH44" s="93">
        <v>1</v>
      </c>
      <c r="EI44" s="93">
        <v>1</v>
      </c>
      <c r="EJ44" s="93">
        <v>1</v>
      </c>
      <c r="EK44" s="93">
        <v>1</v>
      </c>
      <c r="EL44" s="93">
        <v>1</v>
      </c>
      <c r="EM44" s="93">
        <v>1</v>
      </c>
      <c r="EN44" s="93">
        <v>0</v>
      </c>
      <c r="EO44" s="93">
        <v>1</v>
      </c>
      <c r="EP44" s="93">
        <v>1</v>
      </c>
      <c r="EQ44" s="3" t="s">
        <v>398</v>
      </c>
      <c r="ER44" s="90">
        <v>1</v>
      </c>
      <c r="ES44" s="6">
        <v>1</v>
      </c>
      <c r="ET44" s="6">
        <v>1</v>
      </c>
      <c r="EU44" s="6">
        <v>1</v>
      </c>
      <c r="EV44" s="6">
        <v>1</v>
      </c>
      <c r="EW44" s="6">
        <v>0</v>
      </c>
      <c r="EX44" s="6">
        <v>1</v>
      </c>
      <c r="EY44" s="6">
        <v>0</v>
      </c>
      <c r="EZ44" s="6">
        <v>1</v>
      </c>
      <c r="FA44" s="6">
        <v>0</v>
      </c>
      <c r="FB44" s="6">
        <v>0</v>
      </c>
      <c r="FD44" s="3" t="s">
        <v>410</v>
      </c>
      <c r="FF44" s="3">
        <v>3</v>
      </c>
      <c r="FG44" s="3">
        <v>4</v>
      </c>
      <c r="FH44" s="3">
        <v>2</v>
      </c>
      <c r="FI44" s="3">
        <v>1</v>
      </c>
    </row>
    <row r="45" spans="1:165" s="20" customFormat="1" ht="15.75" customHeight="1">
      <c r="A45" s="18"/>
      <c r="B45" s="19">
        <v>2</v>
      </c>
      <c r="E45" s="8">
        <f>'Form Responses 1'!C43</f>
        <v>31</v>
      </c>
      <c r="F45" s="8"/>
      <c r="G45" s="3" t="s">
        <v>421</v>
      </c>
      <c r="I45" s="3" t="s">
        <v>21</v>
      </c>
      <c r="J45" s="8"/>
      <c r="K45" s="8"/>
      <c r="L45" s="21"/>
      <c r="M45" s="45">
        <f>'Form Responses 1'!I43</f>
        <v>5</v>
      </c>
      <c r="N45" s="30" t="s">
        <v>251</v>
      </c>
      <c r="O45" s="13">
        <f>IF(N45="1R",5,IF(N45="2R",4,IF(N45="3R",3,IF(N45="4R",2,IF(N45="5R",1,"ERROR")))))</f>
        <v>5</v>
      </c>
      <c r="P45" s="13">
        <f>'Form Responses 1'!BE43</f>
        <v>5</v>
      </c>
      <c r="Q45" s="40">
        <f t="shared" si="2"/>
        <v>15</v>
      </c>
      <c r="R45" s="32" t="s">
        <v>251</v>
      </c>
      <c r="S45" s="13">
        <f t="shared" si="3"/>
        <v>5</v>
      </c>
      <c r="T45" s="13">
        <f>'Form Responses 1'!AM43</f>
        <v>5</v>
      </c>
      <c r="U45" s="30" t="s">
        <v>251</v>
      </c>
      <c r="V45" s="13">
        <f t="shared" si="0"/>
        <v>5</v>
      </c>
      <c r="W45" s="40">
        <f t="shared" si="4"/>
        <v>15</v>
      </c>
      <c r="X45" s="12">
        <f>'Form Responses 1'!U43</f>
        <v>5</v>
      </c>
      <c r="Y45" s="30" t="s">
        <v>251</v>
      </c>
      <c r="Z45" s="13">
        <f t="shared" si="5"/>
        <v>5</v>
      </c>
      <c r="AA45" s="40">
        <f t="shared" si="6"/>
        <v>10</v>
      </c>
      <c r="AB45" s="46" t="s">
        <v>252</v>
      </c>
      <c r="AC45" s="47">
        <f t="shared" si="7"/>
        <v>4</v>
      </c>
      <c r="AD45" s="46" t="s">
        <v>254</v>
      </c>
      <c r="AE45" s="48">
        <f t="shared" si="8"/>
        <v>3</v>
      </c>
      <c r="AF45" s="69">
        <f t="shared" si="9"/>
        <v>7</v>
      </c>
      <c r="AG45" s="37">
        <f t="shared" si="1"/>
        <v>47</v>
      </c>
      <c r="AH45" s="50"/>
      <c r="AI45" s="47">
        <v>1</v>
      </c>
      <c r="AJ45" s="47">
        <v>4</v>
      </c>
      <c r="AK45" s="46" t="s">
        <v>252</v>
      </c>
      <c r="AL45" s="47">
        <f t="shared" si="10"/>
        <v>4</v>
      </c>
      <c r="AM45" s="40">
        <f t="shared" si="11"/>
        <v>9</v>
      </c>
      <c r="AN45" s="47">
        <v>1</v>
      </c>
      <c r="AO45" s="46" t="s">
        <v>253</v>
      </c>
      <c r="AP45" s="48">
        <f t="shared" si="12"/>
        <v>2</v>
      </c>
      <c r="AQ45" s="40">
        <f t="shared" si="13"/>
        <v>3</v>
      </c>
      <c r="AR45" s="47">
        <v>1</v>
      </c>
      <c r="AS45" s="46">
        <v>5</v>
      </c>
      <c r="AT45" s="47">
        <f t="shared" si="14"/>
        <v>1</v>
      </c>
      <c r="AU45" s="40">
        <f t="shared" si="15"/>
        <v>2</v>
      </c>
      <c r="AV45" s="47">
        <v>1</v>
      </c>
      <c r="AW45" s="47">
        <v>4</v>
      </c>
      <c r="AX45" s="46" t="s">
        <v>251</v>
      </c>
      <c r="AY45" s="47">
        <f t="shared" si="16"/>
        <v>5</v>
      </c>
      <c r="AZ45" s="40">
        <f t="shared" si="17"/>
        <v>10</v>
      </c>
      <c r="BA45" s="52">
        <f t="shared" si="18"/>
        <v>24</v>
      </c>
      <c r="BB45" s="51">
        <v>5</v>
      </c>
      <c r="BC45" s="54" t="s">
        <v>251</v>
      </c>
      <c r="BD45" s="55">
        <f t="shared" si="19"/>
        <v>5</v>
      </c>
      <c r="BE45" s="54" t="s">
        <v>251</v>
      </c>
      <c r="BF45" s="55">
        <f t="shared" si="20"/>
        <v>5</v>
      </c>
      <c r="BG45" s="40">
        <f t="shared" si="21"/>
        <v>15</v>
      </c>
      <c r="BH45" s="54" t="s">
        <v>251</v>
      </c>
      <c r="BI45" s="55">
        <f t="shared" si="22"/>
        <v>5</v>
      </c>
      <c r="BJ45" s="55">
        <v>5</v>
      </c>
      <c r="BK45" s="55">
        <v>4</v>
      </c>
      <c r="BL45" s="40">
        <f t="shared" si="23"/>
        <v>14</v>
      </c>
      <c r="BM45" s="55">
        <v>5</v>
      </c>
      <c r="BN45" s="55">
        <v>4</v>
      </c>
      <c r="BO45" s="40">
        <f t="shared" si="24"/>
        <v>9</v>
      </c>
      <c r="BP45" s="55">
        <v>5</v>
      </c>
      <c r="BQ45" s="54" t="s">
        <v>251</v>
      </c>
      <c r="BR45" s="55">
        <f t="shared" si="25"/>
        <v>5</v>
      </c>
      <c r="BS45" s="40">
        <f t="shared" si="26"/>
        <v>10</v>
      </c>
      <c r="BT45" s="52">
        <f t="shared" si="27"/>
        <v>48</v>
      </c>
      <c r="BU45" s="57">
        <v>4</v>
      </c>
      <c r="BV45" s="55">
        <v>4</v>
      </c>
      <c r="BW45" s="40">
        <f t="shared" si="28"/>
        <v>8</v>
      </c>
      <c r="BX45" s="54" t="s">
        <v>252</v>
      </c>
      <c r="BY45" s="55">
        <f t="shared" si="29"/>
        <v>4</v>
      </c>
      <c r="BZ45" s="55">
        <v>5</v>
      </c>
      <c r="CA45" s="55">
        <v>2</v>
      </c>
      <c r="CB45" s="40">
        <f t="shared" si="30"/>
        <v>11</v>
      </c>
      <c r="CC45" s="54" t="s">
        <v>251</v>
      </c>
      <c r="CD45" s="55">
        <f t="shared" si="31"/>
        <v>5</v>
      </c>
      <c r="CE45" s="55">
        <v>4</v>
      </c>
      <c r="CF45" s="54" t="s">
        <v>251</v>
      </c>
      <c r="CG45" s="55">
        <f t="shared" si="32"/>
        <v>5</v>
      </c>
      <c r="CH45" s="40">
        <f t="shared" si="33"/>
        <v>14</v>
      </c>
      <c r="CI45" s="54" t="s">
        <v>251</v>
      </c>
      <c r="CJ45" s="55">
        <f t="shared" si="34"/>
        <v>5</v>
      </c>
      <c r="CK45" s="55">
        <v>4</v>
      </c>
      <c r="CL45" s="40">
        <f t="shared" si="35"/>
        <v>9</v>
      </c>
      <c r="CM45" s="52">
        <f t="shared" si="36"/>
        <v>42</v>
      </c>
      <c r="CN45" s="57">
        <v>5</v>
      </c>
      <c r="CO45" s="54" t="s">
        <v>251</v>
      </c>
      <c r="CP45" s="55">
        <f t="shared" si="37"/>
        <v>5</v>
      </c>
      <c r="CQ45" s="95">
        <f t="shared" si="38"/>
        <v>10</v>
      </c>
      <c r="CR45" s="96">
        <v>5</v>
      </c>
      <c r="CS45" s="97" t="s">
        <v>251</v>
      </c>
      <c r="CT45" s="96">
        <f t="shared" si="39"/>
        <v>5</v>
      </c>
      <c r="CU45" s="95">
        <f t="shared" si="40"/>
        <v>10</v>
      </c>
      <c r="CV45" s="97">
        <v>1</v>
      </c>
      <c r="CW45" s="96">
        <f t="shared" si="41"/>
        <v>5</v>
      </c>
      <c r="CX45" s="96">
        <v>2</v>
      </c>
      <c r="CY45" s="96">
        <v>1</v>
      </c>
      <c r="CZ45" s="95">
        <f t="shared" si="42"/>
        <v>8</v>
      </c>
      <c r="DA45" s="97">
        <v>1</v>
      </c>
      <c r="DB45" s="96">
        <f t="shared" si="43"/>
        <v>5</v>
      </c>
      <c r="DC45" s="97">
        <v>1</v>
      </c>
      <c r="DD45" s="96">
        <f t="shared" si="44"/>
        <v>5</v>
      </c>
      <c r="DE45" s="97">
        <v>1</v>
      </c>
      <c r="DF45" s="96">
        <f t="shared" si="45"/>
        <v>5</v>
      </c>
      <c r="DG45" s="95">
        <f t="shared" si="46"/>
        <v>15</v>
      </c>
      <c r="DH45" s="98">
        <f t="shared" si="47"/>
        <v>43</v>
      </c>
      <c r="DI45" s="99">
        <v>1</v>
      </c>
      <c r="DJ45" s="100">
        <f t="shared" si="48"/>
        <v>5</v>
      </c>
      <c r="DK45" s="96">
        <v>5</v>
      </c>
      <c r="DL45" s="95">
        <f t="shared" si="49"/>
        <v>10</v>
      </c>
      <c r="DM45" s="96">
        <v>5</v>
      </c>
      <c r="DN45" s="97">
        <v>1</v>
      </c>
      <c r="DO45" s="101">
        <f t="shared" si="50"/>
        <v>5</v>
      </c>
      <c r="DP45" s="95">
        <f t="shared" si="51"/>
        <v>10</v>
      </c>
      <c r="DQ45" s="96">
        <v>4</v>
      </c>
      <c r="DR45" s="96">
        <v>4</v>
      </c>
      <c r="DS45" s="97">
        <v>5</v>
      </c>
      <c r="DT45" s="101">
        <f t="shared" si="52"/>
        <v>1</v>
      </c>
      <c r="DU45" s="95">
        <f t="shared" si="53"/>
        <v>9</v>
      </c>
      <c r="DV45" s="97">
        <v>1</v>
      </c>
      <c r="DW45" s="101">
        <f t="shared" si="54"/>
        <v>5</v>
      </c>
      <c r="DX45" s="96">
        <v>4</v>
      </c>
      <c r="DY45" s="97">
        <v>1</v>
      </c>
      <c r="DZ45" s="101">
        <f t="shared" si="55"/>
        <v>5</v>
      </c>
      <c r="EA45" s="95">
        <f t="shared" si="56"/>
        <v>14</v>
      </c>
      <c r="EB45" s="98">
        <f t="shared" si="57"/>
        <v>43</v>
      </c>
      <c r="EC45" s="91">
        <v>6</v>
      </c>
      <c r="ED45" s="92" t="s">
        <v>221</v>
      </c>
      <c r="EE45" s="94">
        <v>1</v>
      </c>
      <c r="EF45" s="94">
        <v>1</v>
      </c>
      <c r="EG45" s="94">
        <v>0</v>
      </c>
      <c r="EH45" s="94">
        <v>0</v>
      </c>
      <c r="EI45" s="94">
        <v>0</v>
      </c>
      <c r="EJ45" s="94">
        <v>1</v>
      </c>
      <c r="EK45" s="94">
        <v>1</v>
      </c>
      <c r="EL45" s="94">
        <v>0</v>
      </c>
      <c r="EM45" s="94">
        <v>0</v>
      </c>
      <c r="EN45" s="94">
        <v>1</v>
      </c>
      <c r="EO45" s="94">
        <v>1</v>
      </c>
      <c r="EP45" s="94">
        <v>0</v>
      </c>
      <c r="EQ45" s="3" t="s">
        <v>399</v>
      </c>
      <c r="ER45" s="90">
        <v>1</v>
      </c>
      <c r="ES45" s="6">
        <v>0</v>
      </c>
      <c r="ET45" s="6">
        <v>0</v>
      </c>
      <c r="EU45" s="6">
        <v>1</v>
      </c>
      <c r="EV45" s="6">
        <v>0</v>
      </c>
      <c r="EW45" s="6">
        <v>0</v>
      </c>
      <c r="EX45" s="6">
        <v>0</v>
      </c>
      <c r="EY45" s="20">
        <v>0</v>
      </c>
      <c r="EZ45" s="20">
        <v>1</v>
      </c>
      <c r="FA45" s="20">
        <v>0</v>
      </c>
      <c r="FB45" s="20">
        <v>1</v>
      </c>
      <c r="FD45" s="3" t="s">
        <v>413</v>
      </c>
      <c r="FF45" s="3">
        <v>2</v>
      </c>
      <c r="FG45" s="3">
        <v>1</v>
      </c>
      <c r="FH45" s="3">
        <v>3</v>
      </c>
      <c r="FI45" s="3">
        <v>4</v>
      </c>
    </row>
    <row r="46" spans="1:165" ht="15.75" customHeight="1">
      <c r="B46" s="8">
        <v>0</v>
      </c>
      <c r="E46" s="8">
        <f>'Form Responses 1'!C44</f>
        <v>24</v>
      </c>
      <c r="F46" s="8"/>
      <c r="G46" s="3" t="s">
        <v>427</v>
      </c>
      <c r="J46" s="8"/>
      <c r="K46" s="8"/>
      <c r="M46" s="45">
        <f>'Form Responses 1'!I44</f>
        <v>2</v>
      </c>
      <c r="N46" s="30" t="s">
        <v>251</v>
      </c>
      <c r="O46" s="13">
        <f>IF(N46="1R",5,IF(N46="2R",4,IF(N46="3R",3,IF(N46="4R",2,IF(N46="5R",1,"ERROR")))))</f>
        <v>5</v>
      </c>
      <c r="P46" s="13">
        <f>'Form Responses 1'!BE44</f>
        <v>4</v>
      </c>
      <c r="Q46" s="40">
        <f t="shared" si="2"/>
        <v>11</v>
      </c>
      <c r="R46" s="32" t="s">
        <v>252</v>
      </c>
      <c r="S46" s="13">
        <f t="shared" si="3"/>
        <v>4</v>
      </c>
      <c r="T46" s="13">
        <f>'Form Responses 1'!AM44</f>
        <v>2</v>
      </c>
      <c r="U46" s="30" t="s">
        <v>251</v>
      </c>
      <c r="V46" s="13">
        <f t="shared" si="0"/>
        <v>5</v>
      </c>
      <c r="W46" s="40">
        <f t="shared" si="4"/>
        <v>11</v>
      </c>
      <c r="X46" s="12">
        <f>'Form Responses 1'!U44</f>
        <v>2</v>
      </c>
      <c r="Y46" s="30" t="s">
        <v>251</v>
      </c>
      <c r="Z46" s="13">
        <f t="shared" si="5"/>
        <v>5</v>
      </c>
      <c r="AA46" s="40">
        <f t="shared" si="6"/>
        <v>7</v>
      </c>
      <c r="AB46" s="46" t="s">
        <v>251</v>
      </c>
      <c r="AC46" s="47">
        <f t="shared" si="7"/>
        <v>5</v>
      </c>
      <c r="AD46" s="46" t="s">
        <v>251</v>
      </c>
      <c r="AE46" s="48">
        <f t="shared" si="8"/>
        <v>5</v>
      </c>
      <c r="AF46" s="69">
        <f t="shared" si="9"/>
        <v>10</v>
      </c>
      <c r="AG46" s="37">
        <f t="shared" si="1"/>
        <v>39</v>
      </c>
      <c r="AI46" s="47">
        <v>5</v>
      </c>
      <c r="AJ46" s="47">
        <v>1</v>
      </c>
      <c r="AK46" s="46" t="s">
        <v>255</v>
      </c>
      <c r="AL46" s="47">
        <f t="shared" si="10"/>
        <v>1</v>
      </c>
      <c r="AM46" s="40">
        <f t="shared" si="11"/>
        <v>7</v>
      </c>
      <c r="AN46" s="47">
        <v>2</v>
      </c>
      <c r="AO46" s="46" t="s">
        <v>253</v>
      </c>
      <c r="AP46" s="48">
        <f t="shared" si="12"/>
        <v>2</v>
      </c>
      <c r="AQ46" s="40">
        <f t="shared" si="13"/>
        <v>4</v>
      </c>
      <c r="AR46" s="47">
        <v>2</v>
      </c>
      <c r="AS46" s="46">
        <v>4</v>
      </c>
      <c r="AT46" s="47">
        <f t="shared" si="14"/>
        <v>2</v>
      </c>
      <c r="AU46" s="40">
        <f t="shared" si="15"/>
        <v>4</v>
      </c>
      <c r="AV46" s="47">
        <v>1</v>
      </c>
      <c r="AW46" s="47">
        <v>1</v>
      </c>
      <c r="AX46" s="46" t="s">
        <v>251</v>
      </c>
      <c r="AY46" s="47">
        <f t="shared" si="16"/>
        <v>5</v>
      </c>
      <c r="AZ46" s="40">
        <f t="shared" si="17"/>
        <v>7</v>
      </c>
      <c r="BA46" s="52">
        <f t="shared" si="18"/>
        <v>22</v>
      </c>
      <c r="BB46" s="51">
        <v>5</v>
      </c>
      <c r="BC46" s="54" t="s">
        <v>251</v>
      </c>
      <c r="BD46" s="55">
        <f t="shared" si="19"/>
        <v>5</v>
      </c>
      <c r="BE46" s="54" t="s">
        <v>251</v>
      </c>
      <c r="BF46" s="55">
        <f t="shared" si="20"/>
        <v>5</v>
      </c>
      <c r="BG46" s="40">
        <f t="shared" si="21"/>
        <v>15</v>
      </c>
      <c r="BH46" s="54" t="s">
        <v>251</v>
      </c>
      <c r="BI46" s="55">
        <f t="shared" si="22"/>
        <v>5</v>
      </c>
      <c r="BJ46" s="55">
        <v>5</v>
      </c>
      <c r="BK46" s="55">
        <v>5</v>
      </c>
      <c r="BL46" s="40">
        <f t="shared" si="23"/>
        <v>15</v>
      </c>
      <c r="BM46" s="55">
        <v>3</v>
      </c>
      <c r="BN46" s="55">
        <v>4</v>
      </c>
      <c r="BO46" s="40">
        <f t="shared" si="24"/>
        <v>7</v>
      </c>
      <c r="BP46" s="55">
        <v>4</v>
      </c>
      <c r="BQ46" s="54" t="s">
        <v>252</v>
      </c>
      <c r="BR46" s="55">
        <f t="shared" si="25"/>
        <v>4</v>
      </c>
      <c r="BS46" s="40">
        <f t="shared" si="26"/>
        <v>8</v>
      </c>
      <c r="BT46" s="52">
        <f t="shared" si="27"/>
        <v>45</v>
      </c>
      <c r="BU46" s="57">
        <v>4</v>
      </c>
      <c r="BV46" s="55">
        <v>1</v>
      </c>
      <c r="BW46" s="40">
        <f t="shared" si="28"/>
        <v>5</v>
      </c>
      <c r="BX46" s="54" t="s">
        <v>253</v>
      </c>
      <c r="BY46" s="55">
        <f t="shared" si="29"/>
        <v>2</v>
      </c>
      <c r="BZ46" s="55">
        <v>4</v>
      </c>
      <c r="CA46" s="55">
        <v>2</v>
      </c>
      <c r="CB46" s="40">
        <f t="shared" si="30"/>
        <v>8</v>
      </c>
      <c r="CC46" s="54" t="s">
        <v>255</v>
      </c>
      <c r="CD46" s="55">
        <f t="shared" si="31"/>
        <v>1</v>
      </c>
      <c r="CE46" s="55">
        <v>1</v>
      </c>
      <c r="CF46" s="54" t="s">
        <v>253</v>
      </c>
      <c r="CG46" s="55">
        <f t="shared" si="32"/>
        <v>2</v>
      </c>
      <c r="CH46" s="40">
        <f t="shared" si="33"/>
        <v>4</v>
      </c>
      <c r="CI46" s="54" t="s">
        <v>252</v>
      </c>
      <c r="CJ46" s="55">
        <f t="shared" si="34"/>
        <v>4</v>
      </c>
      <c r="CK46" s="55">
        <v>2</v>
      </c>
      <c r="CL46" s="40">
        <f t="shared" si="35"/>
        <v>6</v>
      </c>
      <c r="CM46" s="52">
        <f t="shared" si="36"/>
        <v>23</v>
      </c>
      <c r="CN46" s="57">
        <v>4</v>
      </c>
      <c r="CO46" s="54" t="s">
        <v>252</v>
      </c>
      <c r="CP46" s="55">
        <f t="shared" si="37"/>
        <v>4</v>
      </c>
      <c r="CQ46" s="95">
        <f t="shared" si="38"/>
        <v>8</v>
      </c>
      <c r="CR46" s="96">
        <v>4</v>
      </c>
      <c r="CS46" s="97" t="s">
        <v>251</v>
      </c>
      <c r="CT46" s="96">
        <f t="shared" si="39"/>
        <v>5</v>
      </c>
      <c r="CU46" s="95">
        <f t="shared" si="40"/>
        <v>9</v>
      </c>
      <c r="CV46" s="97">
        <v>1</v>
      </c>
      <c r="CW46" s="96">
        <f t="shared" si="41"/>
        <v>5</v>
      </c>
      <c r="CX46" s="96">
        <v>4</v>
      </c>
      <c r="CY46" s="96">
        <v>2</v>
      </c>
      <c r="CZ46" s="95">
        <f t="shared" si="42"/>
        <v>11</v>
      </c>
      <c r="DA46" s="97">
        <v>2</v>
      </c>
      <c r="DB46" s="96">
        <f t="shared" si="43"/>
        <v>4</v>
      </c>
      <c r="DC46" s="97">
        <v>1</v>
      </c>
      <c r="DD46" s="96">
        <f t="shared" si="44"/>
        <v>5</v>
      </c>
      <c r="DE46" s="97">
        <v>3</v>
      </c>
      <c r="DF46" s="96">
        <f t="shared" si="45"/>
        <v>3</v>
      </c>
      <c r="DG46" s="95">
        <f t="shared" si="46"/>
        <v>12</v>
      </c>
      <c r="DH46" s="98">
        <f t="shared" si="47"/>
        <v>40</v>
      </c>
      <c r="DI46" s="99">
        <v>1</v>
      </c>
      <c r="DJ46" s="100">
        <f t="shared" si="48"/>
        <v>5</v>
      </c>
      <c r="DK46" s="96">
        <v>5</v>
      </c>
      <c r="DL46" s="95">
        <f t="shared" si="49"/>
        <v>10</v>
      </c>
      <c r="DM46" s="96">
        <v>5</v>
      </c>
      <c r="DN46" s="97">
        <v>1</v>
      </c>
      <c r="DO46" s="101">
        <f t="shared" si="50"/>
        <v>5</v>
      </c>
      <c r="DP46" s="95">
        <f t="shared" si="51"/>
        <v>10</v>
      </c>
      <c r="DQ46" s="96">
        <v>5</v>
      </c>
      <c r="DR46" s="96">
        <v>5</v>
      </c>
      <c r="DS46" s="97">
        <v>1</v>
      </c>
      <c r="DT46" s="101">
        <f t="shared" si="52"/>
        <v>5</v>
      </c>
      <c r="DU46" s="95">
        <f t="shared" si="53"/>
        <v>15</v>
      </c>
      <c r="DV46" s="97">
        <v>1</v>
      </c>
      <c r="DW46" s="101">
        <f t="shared" si="54"/>
        <v>5</v>
      </c>
      <c r="DX46" s="96">
        <v>5</v>
      </c>
      <c r="DY46" s="97">
        <v>1</v>
      </c>
      <c r="DZ46" s="101">
        <f t="shared" si="55"/>
        <v>5</v>
      </c>
      <c r="EA46" s="95">
        <f t="shared" si="56"/>
        <v>15</v>
      </c>
      <c r="EB46" s="98">
        <f t="shared" si="57"/>
        <v>50</v>
      </c>
      <c r="EC46" s="91">
        <v>7</v>
      </c>
      <c r="ED46" s="92" t="s">
        <v>146</v>
      </c>
      <c r="EE46" s="93">
        <v>1</v>
      </c>
      <c r="EF46" s="93">
        <v>1</v>
      </c>
      <c r="EG46" s="93">
        <v>0</v>
      </c>
      <c r="EH46" s="93">
        <v>1</v>
      </c>
      <c r="EI46" s="93">
        <v>1</v>
      </c>
      <c r="EJ46" s="93">
        <v>1</v>
      </c>
      <c r="EK46" s="93">
        <v>1</v>
      </c>
      <c r="EL46" s="93">
        <v>0</v>
      </c>
      <c r="EM46" s="93">
        <v>1</v>
      </c>
      <c r="EN46" s="93">
        <v>1</v>
      </c>
      <c r="EO46" s="93">
        <v>0</v>
      </c>
      <c r="EP46" s="93">
        <v>1</v>
      </c>
      <c r="EQ46" s="3" t="s">
        <v>378</v>
      </c>
      <c r="ER46" s="90">
        <v>1</v>
      </c>
      <c r="ES46" s="6">
        <v>0</v>
      </c>
      <c r="ET46" s="6">
        <v>0</v>
      </c>
      <c r="EU46" s="6">
        <v>1</v>
      </c>
      <c r="EV46" s="6">
        <v>1</v>
      </c>
      <c r="EW46" s="6">
        <v>0</v>
      </c>
      <c r="EX46" s="6">
        <v>0</v>
      </c>
      <c r="EY46" s="6">
        <v>0</v>
      </c>
      <c r="EZ46" s="6">
        <v>0</v>
      </c>
      <c r="FA46" s="6">
        <v>1</v>
      </c>
      <c r="FB46" s="6">
        <v>0</v>
      </c>
      <c r="FD46" s="3" t="s">
        <v>410</v>
      </c>
      <c r="FF46" s="3">
        <v>1</v>
      </c>
      <c r="FG46" s="3">
        <v>3</v>
      </c>
      <c r="FH46" s="3">
        <v>4</v>
      </c>
      <c r="FI46" s="3">
        <v>2</v>
      </c>
    </row>
    <row r="47" spans="1:165" s="20" customFormat="1" ht="15.75" customHeight="1">
      <c r="A47" s="18"/>
      <c r="B47" s="24">
        <v>1</v>
      </c>
      <c r="C47" s="23"/>
      <c r="D47" s="23"/>
      <c r="E47" s="8">
        <f>'Form Responses 1'!C45</f>
        <v>0</v>
      </c>
      <c r="F47" s="8"/>
      <c r="G47" s="3" t="s">
        <v>427</v>
      </c>
      <c r="I47" s="3" t="s">
        <v>21</v>
      </c>
      <c r="J47" s="8"/>
      <c r="K47" s="8"/>
      <c r="L47" s="22"/>
      <c r="M47" s="49">
        <f>'Form Responses 1'!I45</f>
        <v>4</v>
      </c>
      <c r="N47" s="31" t="s">
        <v>251</v>
      </c>
      <c r="O47" s="13">
        <f>IF(N47="1R",5,IF(N47="2R",4,IF(N47="3R",3,IF(N47="4R",2,IF(N47="5R",1,"ERROR")))))</f>
        <v>5</v>
      </c>
      <c r="P47" s="13">
        <f>'Form Responses 1'!BE45</f>
        <v>5</v>
      </c>
      <c r="Q47" s="40">
        <f t="shared" si="2"/>
        <v>14</v>
      </c>
      <c r="R47" s="32" t="s">
        <v>254</v>
      </c>
      <c r="S47" s="13">
        <f t="shared" si="3"/>
        <v>3</v>
      </c>
      <c r="T47" s="13">
        <f>'Form Responses 1'!AM45</f>
        <v>2</v>
      </c>
      <c r="U47" s="30" t="s">
        <v>252</v>
      </c>
      <c r="V47" s="13">
        <f t="shared" si="0"/>
        <v>4</v>
      </c>
      <c r="W47" s="40">
        <f t="shared" si="4"/>
        <v>9</v>
      </c>
      <c r="X47" s="12">
        <f>'Form Responses 1'!U45</f>
        <v>2</v>
      </c>
      <c r="Y47" s="30" t="s">
        <v>253</v>
      </c>
      <c r="Z47" s="13">
        <f t="shared" si="5"/>
        <v>2</v>
      </c>
      <c r="AA47" s="40">
        <f t="shared" si="6"/>
        <v>4</v>
      </c>
      <c r="AB47" s="46" t="s">
        <v>252</v>
      </c>
      <c r="AC47" s="47">
        <f t="shared" si="7"/>
        <v>4</v>
      </c>
      <c r="AD47" s="46" t="s">
        <v>251</v>
      </c>
      <c r="AE47" s="48">
        <f>IF(AD47="1R",5,IF(AD47="2R",4,IF(AD47="3R",3,IF(AD47="4R",2,IF(AD47="5R",1,"ERROR")))))</f>
        <v>5</v>
      </c>
      <c r="AF47" s="69">
        <f t="shared" si="9"/>
        <v>9</v>
      </c>
      <c r="AG47" s="37">
        <f t="shared" si="1"/>
        <v>36</v>
      </c>
      <c r="AH47" s="50"/>
      <c r="AI47" s="47">
        <v>4</v>
      </c>
      <c r="AJ47" s="47">
        <v>4</v>
      </c>
      <c r="AK47" s="46" t="s">
        <v>254</v>
      </c>
      <c r="AL47" s="47">
        <f t="shared" si="10"/>
        <v>3</v>
      </c>
      <c r="AM47" s="40">
        <f t="shared" si="11"/>
        <v>11</v>
      </c>
      <c r="AN47" s="47">
        <v>2</v>
      </c>
      <c r="AO47" s="46" t="s">
        <v>254</v>
      </c>
      <c r="AP47" s="48">
        <f t="shared" si="12"/>
        <v>3</v>
      </c>
      <c r="AQ47" s="40">
        <f t="shared" si="13"/>
        <v>5</v>
      </c>
      <c r="AR47" s="47">
        <v>2</v>
      </c>
      <c r="AS47" s="46">
        <v>4</v>
      </c>
      <c r="AT47" s="47">
        <f t="shared" si="14"/>
        <v>2</v>
      </c>
      <c r="AU47" s="40">
        <f t="shared" si="15"/>
        <v>4</v>
      </c>
      <c r="AV47" s="47">
        <v>2</v>
      </c>
      <c r="AW47" s="47">
        <v>4</v>
      </c>
      <c r="AX47" s="46" t="s">
        <v>253</v>
      </c>
      <c r="AY47" s="47">
        <f t="shared" si="16"/>
        <v>2</v>
      </c>
      <c r="AZ47" s="40">
        <f t="shared" si="17"/>
        <v>8</v>
      </c>
      <c r="BA47" s="52">
        <f t="shared" si="18"/>
        <v>28</v>
      </c>
      <c r="BB47" s="51">
        <v>4</v>
      </c>
      <c r="BC47" s="54" t="s">
        <v>254</v>
      </c>
      <c r="BD47" s="55">
        <f t="shared" si="19"/>
        <v>3</v>
      </c>
      <c r="BE47" s="54" t="s">
        <v>251</v>
      </c>
      <c r="BF47" s="55">
        <f t="shared" si="20"/>
        <v>5</v>
      </c>
      <c r="BG47" s="40">
        <f t="shared" si="21"/>
        <v>12</v>
      </c>
      <c r="BH47" s="54" t="s">
        <v>254</v>
      </c>
      <c r="BI47" s="55">
        <f t="shared" si="22"/>
        <v>3</v>
      </c>
      <c r="BJ47" s="55">
        <v>2</v>
      </c>
      <c r="BK47" s="55">
        <v>2</v>
      </c>
      <c r="BL47" s="40">
        <f t="shared" si="23"/>
        <v>7</v>
      </c>
      <c r="BM47" s="55">
        <v>2</v>
      </c>
      <c r="BN47" s="55">
        <v>1</v>
      </c>
      <c r="BO47" s="40">
        <f t="shared" si="24"/>
        <v>3</v>
      </c>
      <c r="BP47" s="55">
        <v>3</v>
      </c>
      <c r="BQ47" s="54" t="s">
        <v>254</v>
      </c>
      <c r="BR47" s="55">
        <f t="shared" si="25"/>
        <v>3</v>
      </c>
      <c r="BS47" s="40">
        <f t="shared" si="26"/>
        <v>6</v>
      </c>
      <c r="BT47" s="52">
        <f t="shared" si="27"/>
        <v>28</v>
      </c>
      <c r="BU47" s="57">
        <v>1</v>
      </c>
      <c r="BV47" s="55">
        <v>2</v>
      </c>
      <c r="BW47" s="40">
        <f t="shared" si="28"/>
        <v>3</v>
      </c>
      <c r="BX47" s="54" t="s">
        <v>252</v>
      </c>
      <c r="BY47" s="55">
        <f t="shared" si="29"/>
        <v>4</v>
      </c>
      <c r="BZ47" s="55">
        <v>3</v>
      </c>
      <c r="CA47" s="55">
        <v>2</v>
      </c>
      <c r="CB47" s="40">
        <f t="shared" si="30"/>
        <v>9</v>
      </c>
      <c r="CC47" s="54" t="s">
        <v>255</v>
      </c>
      <c r="CD47" s="55">
        <f t="shared" si="31"/>
        <v>1</v>
      </c>
      <c r="CE47" s="55">
        <v>2</v>
      </c>
      <c r="CF47" s="54" t="s">
        <v>253</v>
      </c>
      <c r="CG47" s="55">
        <f t="shared" si="32"/>
        <v>2</v>
      </c>
      <c r="CH47" s="40">
        <f t="shared" si="33"/>
        <v>5</v>
      </c>
      <c r="CI47" s="54" t="s">
        <v>251</v>
      </c>
      <c r="CJ47" s="55">
        <f t="shared" si="34"/>
        <v>5</v>
      </c>
      <c r="CK47" s="55">
        <v>5</v>
      </c>
      <c r="CL47" s="40">
        <f t="shared" si="35"/>
        <v>10</v>
      </c>
      <c r="CM47" s="52">
        <f t="shared" si="36"/>
        <v>27</v>
      </c>
      <c r="CN47" s="57">
        <v>3</v>
      </c>
      <c r="CO47" s="54" t="s">
        <v>253</v>
      </c>
      <c r="CP47" s="55">
        <f t="shared" si="37"/>
        <v>2</v>
      </c>
      <c r="CQ47" s="95">
        <f t="shared" si="38"/>
        <v>5</v>
      </c>
      <c r="CR47" s="96">
        <v>4</v>
      </c>
      <c r="CS47" s="97" t="s">
        <v>252</v>
      </c>
      <c r="CT47" s="96">
        <f t="shared" si="39"/>
        <v>4</v>
      </c>
      <c r="CU47" s="95">
        <f t="shared" si="40"/>
        <v>8</v>
      </c>
      <c r="CV47" s="97">
        <v>1</v>
      </c>
      <c r="CW47" s="96">
        <f t="shared" si="41"/>
        <v>5</v>
      </c>
      <c r="CX47" s="96">
        <v>4</v>
      </c>
      <c r="CY47" s="96">
        <v>2</v>
      </c>
      <c r="CZ47" s="95">
        <f t="shared" si="42"/>
        <v>11</v>
      </c>
      <c r="DA47" s="97">
        <v>2</v>
      </c>
      <c r="DB47" s="96">
        <f t="shared" si="43"/>
        <v>4</v>
      </c>
      <c r="DC47" s="97">
        <v>2</v>
      </c>
      <c r="DD47" s="96">
        <f t="shared" si="44"/>
        <v>4</v>
      </c>
      <c r="DE47" s="97">
        <v>2</v>
      </c>
      <c r="DF47" s="96">
        <f t="shared" si="45"/>
        <v>4</v>
      </c>
      <c r="DG47" s="95">
        <f t="shared" si="46"/>
        <v>12</v>
      </c>
      <c r="DH47" s="98">
        <f t="shared" si="47"/>
        <v>36</v>
      </c>
      <c r="DI47" s="99">
        <v>3</v>
      </c>
      <c r="DJ47" s="100">
        <f t="shared" si="48"/>
        <v>3</v>
      </c>
      <c r="DK47" s="96">
        <v>4</v>
      </c>
      <c r="DL47" s="95">
        <f t="shared" si="49"/>
        <v>7</v>
      </c>
      <c r="DM47" s="96">
        <v>4</v>
      </c>
      <c r="DN47" s="97">
        <v>1</v>
      </c>
      <c r="DO47" s="101">
        <f t="shared" si="50"/>
        <v>5</v>
      </c>
      <c r="DP47" s="95">
        <f t="shared" si="51"/>
        <v>9</v>
      </c>
      <c r="DQ47" s="96">
        <v>4</v>
      </c>
      <c r="DR47" s="96">
        <v>5</v>
      </c>
      <c r="DS47" s="97">
        <v>2</v>
      </c>
      <c r="DT47" s="101">
        <f t="shared" si="52"/>
        <v>4</v>
      </c>
      <c r="DU47" s="95">
        <f>SUM(DQ47+DR47+DT47)</f>
        <v>13</v>
      </c>
      <c r="DV47" s="97">
        <v>2</v>
      </c>
      <c r="DW47" s="101">
        <f t="shared" si="54"/>
        <v>4</v>
      </c>
      <c r="DX47" s="96">
        <v>4</v>
      </c>
      <c r="DY47" s="97">
        <v>2</v>
      </c>
      <c r="DZ47" s="101">
        <f t="shared" si="55"/>
        <v>4</v>
      </c>
      <c r="EA47" s="95">
        <f t="shared" si="56"/>
        <v>12</v>
      </c>
      <c r="EB47" s="98">
        <f t="shared" si="57"/>
        <v>41</v>
      </c>
      <c r="EC47" s="91">
        <v>7</v>
      </c>
      <c r="ED47" s="92" t="s">
        <v>228</v>
      </c>
      <c r="EE47" s="94">
        <v>1</v>
      </c>
      <c r="EF47" s="94">
        <v>1</v>
      </c>
      <c r="EG47" s="94">
        <v>1</v>
      </c>
      <c r="EH47" s="94">
        <v>0</v>
      </c>
      <c r="EI47" s="94">
        <v>0</v>
      </c>
      <c r="EJ47" s="94">
        <v>1</v>
      </c>
      <c r="EK47" s="94">
        <v>1</v>
      </c>
      <c r="EL47" s="94">
        <v>0</v>
      </c>
      <c r="EM47" s="94">
        <v>1</v>
      </c>
      <c r="EN47" s="94">
        <v>1</v>
      </c>
      <c r="EO47" s="94">
        <v>1</v>
      </c>
      <c r="EP47" s="94">
        <v>0</v>
      </c>
      <c r="EQ47" s="3" t="s">
        <v>366</v>
      </c>
      <c r="ER47" s="90">
        <v>1</v>
      </c>
      <c r="ES47" s="6">
        <v>1</v>
      </c>
      <c r="ET47" s="6">
        <v>1</v>
      </c>
      <c r="EU47" s="6">
        <v>1</v>
      </c>
      <c r="EV47" s="6">
        <v>0</v>
      </c>
      <c r="EW47" s="6">
        <v>0</v>
      </c>
      <c r="EX47" s="6">
        <v>1</v>
      </c>
      <c r="EY47" s="20">
        <v>0</v>
      </c>
      <c r="EZ47" s="20">
        <v>0</v>
      </c>
      <c r="FA47" s="20">
        <v>0</v>
      </c>
      <c r="FB47" s="20">
        <v>0</v>
      </c>
      <c r="FD47" s="3" t="s">
        <v>410</v>
      </c>
      <c r="FF47" s="3">
        <v>4</v>
      </c>
      <c r="FG47" s="3">
        <v>3</v>
      </c>
      <c r="FH47" s="3">
        <v>2</v>
      </c>
      <c r="FI47" s="3">
        <v>1</v>
      </c>
    </row>
    <row r="48" spans="1:165" ht="24" customHeight="1">
      <c r="A48" s="7"/>
      <c r="C48" s="7"/>
      <c r="D48" s="7"/>
      <c r="G48" s="3" t="s">
        <v>434</v>
      </c>
      <c r="I48" s="3" t="s">
        <v>434</v>
      </c>
      <c r="Q48" s="11"/>
      <c r="W48" s="11"/>
      <c r="AA48" s="13"/>
      <c r="AC48" s="105" t="s">
        <v>237</v>
      </c>
      <c r="AD48" s="105"/>
      <c r="AE48" s="105"/>
      <c r="AF48" s="105"/>
      <c r="AG48" s="106"/>
      <c r="AH48" s="72"/>
      <c r="AM48" s="11"/>
      <c r="AQ48" s="11"/>
      <c r="AU48" s="11"/>
      <c r="AZ48" s="11"/>
      <c r="BA48" s="66"/>
      <c r="BG48" s="11"/>
      <c r="BL48" s="13"/>
      <c r="BO48" s="13"/>
      <c r="BS48" s="13"/>
      <c r="BT48" s="67"/>
      <c r="BW48" s="13"/>
      <c r="CB48" s="13"/>
      <c r="CH48" s="13"/>
      <c r="CL48" s="13"/>
      <c r="CM48" s="66"/>
      <c r="CQ48" s="11"/>
      <c r="CU48" s="13"/>
      <c r="CZ48" s="13"/>
      <c r="DG48" s="13"/>
      <c r="DH48" s="67"/>
      <c r="DL48" s="13"/>
      <c r="DP48" s="13"/>
      <c r="DU48" s="13"/>
      <c r="EA48" s="13"/>
      <c r="EB48" s="66"/>
    </row>
    <row r="49" spans="1:165" ht="25" customHeight="1" thickBot="1">
      <c r="A49" s="7"/>
      <c r="C49" s="7"/>
      <c r="D49" s="7"/>
      <c r="F49" s="9" t="s">
        <v>420</v>
      </c>
      <c r="G49" s="148">
        <f>33/44</f>
        <v>0.75</v>
      </c>
      <c r="H49" t="s">
        <v>21</v>
      </c>
      <c r="I49" s="148">
        <f>COUNTIF($I$4:$I$47, "full-time employee")/44</f>
        <v>0.72727272727272729</v>
      </c>
      <c r="Q49" s="11"/>
      <c r="W49" s="11"/>
      <c r="AA49" s="13"/>
      <c r="AF49" s="70" t="s">
        <v>332</v>
      </c>
      <c r="AG49" s="73">
        <f>AVERAGE(AG4:AG47)</f>
        <v>32.727272727272727</v>
      </c>
      <c r="AH49" s="67"/>
      <c r="AM49" s="11"/>
      <c r="AQ49" s="11"/>
      <c r="AU49" s="11"/>
      <c r="AZ49" s="11"/>
      <c r="BA49" s="66"/>
      <c r="BG49" s="11"/>
      <c r="BL49" s="13"/>
      <c r="BO49" s="13"/>
      <c r="BS49" s="13"/>
      <c r="BT49" s="67"/>
      <c r="BW49" s="13"/>
      <c r="CB49" s="13"/>
      <c r="CH49" s="13"/>
      <c r="CL49" s="13"/>
      <c r="CM49" s="66"/>
      <c r="CQ49" s="11"/>
      <c r="CU49" s="13"/>
      <c r="CZ49" s="13"/>
      <c r="DG49" s="13"/>
      <c r="DH49" s="67"/>
      <c r="DL49" s="13"/>
      <c r="DP49" s="13"/>
      <c r="DU49" s="13"/>
      <c r="EA49" s="13"/>
      <c r="EB49" s="66"/>
      <c r="EE49" s="6" t="s">
        <v>409</v>
      </c>
      <c r="ER49" s="6" t="s">
        <v>409</v>
      </c>
    </row>
    <row r="50" spans="1:165" ht="20" customHeight="1" thickBot="1">
      <c r="A50" s="63" t="s">
        <v>249</v>
      </c>
      <c r="B50" s="149">
        <f>COUNTIF(B4:B47,1)/COUNT(B4:B47)</f>
        <v>0.70454545454545459</v>
      </c>
      <c r="C50" s="64" t="s">
        <v>235</v>
      </c>
      <c r="D50" s="147"/>
      <c r="E50" s="65">
        <f>AVERAGE(E4:E47)</f>
        <v>28.5</v>
      </c>
      <c r="F50" s="86" t="s">
        <v>422</v>
      </c>
      <c r="G50" s="148">
        <f>14/44</f>
        <v>0.31818181818181818</v>
      </c>
      <c r="H50" t="s">
        <v>117</v>
      </c>
      <c r="I50" s="148">
        <f>COUNTIF($I$4:$I$47, "part-time employee")/44</f>
        <v>9.0909090909090912E-2</v>
      </c>
      <c r="J50" s="86"/>
      <c r="K50" s="86"/>
      <c r="Q50" s="11"/>
      <c r="W50" s="11"/>
      <c r="AA50" s="13"/>
      <c r="AF50" s="70" t="s">
        <v>333</v>
      </c>
      <c r="AG50" s="73">
        <f>5*10</f>
        <v>50</v>
      </c>
      <c r="AH50" s="67"/>
      <c r="AM50" s="11"/>
      <c r="AQ50" s="11"/>
      <c r="AU50" s="11"/>
      <c r="AZ50" s="11"/>
      <c r="BA50" s="66"/>
      <c r="BG50" s="11"/>
      <c r="BL50" s="13"/>
      <c r="BO50" s="13"/>
      <c r="BS50" s="13"/>
      <c r="BT50" s="67"/>
      <c r="BW50" s="13"/>
      <c r="CB50" s="13"/>
      <c r="CH50" s="13"/>
      <c r="CL50" s="13"/>
      <c r="CM50" s="66"/>
      <c r="CQ50" s="11"/>
      <c r="CU50" s="13"/>
      <c r="CZ50" s="13"/>
      <c r="DG50" s="13"/>
      <c r="DH50" s="67"/>
      <c r="DL50" s="13"/>
      <c r="DP50" s="13"/>
      <c r="DU50" s="13"/>
      <c r="EA50" s="13"/>
      <c r="EB50" s="66"/>
      <c r="ER50" s="6" t="s">
        <v>361</v>
      </c>
      <c r="ES50" s="6" t="s">
        <v>362</v>
      </c>
      <c r="ET50" s="6" t="s">
        <v>400</v>
      </c>
      <c r="EU50" s="6" t="s">
        <v>401</v>
      </c>
      <c r="EV50" s="6" t="s">
        <v>402</v>
      </c>
      <c r="EW50" s="6" t="s">
        <v>403</v>
      </c>
      <c r="EX50" s="6" t="s">
        <v>404</v>
      </c>
      <c r="EY50" s="6" t="s">
        <v>405</v>
      </c>
      <c r="EZ50" s="6" t="s">
        <v>406</v>
      </c>
      <c r="FA50" s="6" t="s">
        <v>407</v>
      </c>
      <c r="FB50" s="6" t="s">
        <v>408</v>
      </c>
    </row>
    <row r="51" spans="1:165" ht="19" customHeight="1" thickBot="1">
      <c r="A51" s="75" t="s">
        <v>250</v>
      </c>
      <c r="B51" s="150">
        <f>COUNTIF(B4:B47,2)/COUNT(B4:B47)</f>
        <v>0.27272727272727271</v>
      </c>
      <c r="C51" s="75" t="s">
        <v>236</v>
      </c>
      <c r="D51" s="142"/>
      <c r="E51" s="76">
        <f>MEDIAN(E4:E47)</f>
        <v>28.5</v>
      </c>
      <c r="F51" s="11" t="s">
        <v>424</v>
      </c>
      <c r="G51" s="148">
        <f>35/44</f>
        <v>0.79545454545454541</v>
      </c>
      <c r="H51" t="s">
        <v>47</v>
      </c>
      <c r="I51" s="148">
        <f>COUNTIF($I$4:$I$47, "student")/44</f>
        <v>0.15909090909090909</v>
      </c>
      <c r="J51" s="11"/>
      <c r="K51" s="11"/>
      <c r="Q51" s="11"/>
      <c r="W51" s="11"/>
      <c r="AA51" s="13"/>
      <c r="AF51" s="70"/>
      <c r="AG51" s="73"/>
      <c r="AH51" s="67"/>
      <c r="AM51" s="11"/>
      <c r="AQ51" s="11"/>
      <c r="AU51" s="11"/>
      <c r="AZ51" s="11"/>
      <c r="BA51" s="66"/>
      <c r="BG51" s="11"/>
      <c r="BL51" s="13"/>
      <c r="BO51" s="13"/>
      <c r="BS51" s="13"/>
      <c r="BT51" s="67"/>
      <c r="BW51" s="13"/>
      <c r="CB51" s="13"/>
      <c r="CH51" s="13"/>
      <c r="CL51" s="13"/>
      <c r="CM51" s="66"/>
      <c r="CQ51" s="11"/>
      <c r="CU51" s="13"/>
      <c r="CZ51" s="13"/>
      <c r="DG51" s="13"/>
      <c r="DH51" s="67"/>
      <c r="DL51" s="13"/>
      <c r="DP51" s="13"/>
      <c r="DU51" s="13"/>
      <c r="EA51" s="13"/>
      <c r="EB51" s="66"/>
      <c r="EE51" s="6">
        <f>COUNTIF(EE4:EE47,1)</f>
        <v>35</v>
      </c>
      <c r="EF51" s="6">
        <f t="shared" ref="EF51:EP51" si="58">COUNTIF(EF4:EF47,1)</f>
        <v>26</v>
      </c>
      <c r="EG51" s="6">
        <f t="shared" si="58"/>
        <v>16</v>
      </c>
      <c r="EH51" s="6">
        <f t="shared" si="58"/>
        <v>26</v>
      </c>
      <c r="EI51" s="6">
        <f t="shared" si="58"/>
        <v>19</v>
      </c>
      <c r="EJ51" s="6">
        <f t="shared" si="58"/>
        <v>29</v>
      </c>
      <c r="EK51" s="6">
        <f t="shared" si="58"/>
        <v>24</v>
      </c>
      <c r="EL51" s="6">
        <f t="shared" si="58"/>
        <v>5</v>
      </c>
      <c r="EM51" s="6">
        <f t="shared" si="58"/>
        <v>17</v>
      </c>
      <c r="EN51" s="6">
        <f t="shared" si="58"/>
        <v>14</v>
      </c>
      <c r="EO51" s="6">
        <f t="shared" si="58"/>
        <v>23</v>
      </c>
      <c r="EP51" s="6">
        <f t="shared" si="58"/>
        <v>13</v>
      </c>
      <c r="ER51" s="6">
        <f>COUNTIF(ER4:ER47,1)</f>
        <v>29</v>
      </c>
      <c r="ES51" s="6">
        <f t="shared" ref="ES51:FB51" si="59">COUNTIF(ES4:ES47,1)</f>
        <v>26</v>
      </c>
      <c r="ET51" s="6">
        <f t="shared" si="59"/>
        <v>22</v>
      </c>
      <c r="EU51" s="6">
        <f t="shared" si="59"/>
        <v>27</v>
      </c>
      <c r="EV51" s="6">
        <f t="shared" si="59"/>
        <v>17</v>
      </c>
      <c r="EW51" s="6">
        <f t="shared" si="59"/>
        <v>13</v>
      </c>
      <c r="EX51" s="6">
        <f t="shared" si="59"/>
        <v>13</v>
      </c>
      <c r="EY51" s="6">
        <f t="shared" si="59"/>
        <v>6</v>
      </c>
      <c r="EZ51" s="6">
        <f t="shared" si="59"/>
        <v>12</v>
      </c>
      <c r="FA51" s="6">
        <f t="shared" si="59"/>
        <v>23</v>
      </c>
      <c r="FB51" s="6">
        <f t="shared" si="59"/>
        <v>10</v>
      </c>
      <c r="FC51" s="75" t="s">
        <v>410</v>
      </c>
      <c r="FD51" s="142">
        <f>COUNTIF(FD4:FD47,"CAT")</f>
        <v>20</v>
      </c>
      <c r="FE51" s="152">
        <f>FD51/$FD$56</f>
        <v>0.45454545454545453</v>
      </c>
    </row>
    <row r="52" spans="1:165" s="13" customFormat="1" ht="15.75" customHeight="1" thickBot="1">
      <c r="B52" s="11"/>
      <c r="E52" s="11"/>
      <c r="F52" s="11" t="s">
        <v>429</v>
      </c>
      <c r="G52" s="148">
        <f>29/44</f>
        <v>0.65909090909090906</v>
      </c>
      <c r="I52"/>
      <c r="J52" s="11"/>
      <c r="K52" s="11"/>
      <c r="N52" s="30"/>
      <c r="Q52" s="11" t="s">
        <v>332</v>
      </c>
      <c r="R52" s="30"/>
      <c r="U52" s="30"/>
      <c r="W52" s="11"/>
      <c r="Y52" s="30"/>
      <c r="AB52" s="30"/>
      <c r="AD52" s="30"/>
      <c r="AE52" s="21"/>
      <c r="AF52" s="70"/>
      <c r="AG52" s="17"/>
      <c r="AH52" s="17"/>
      <c r="AK52" s="30"/>
      <c r="AM52" s="11"/>
      <c r="AO52" s="30"/>
      <c r="AP52" s="21"/>
      <c r="AQ52" s="11"/>
      <c r="AS52" s="30"/>
      <c r="AU52" s="11"/>
      <c r="AX52" s="30"/>
      <c r="AZ52" s="11"/>
      <c r="BC52" s="30"/>
      <c r="BE52" s="30"/>
      <c r="BG52" s="11"/>
      <c r="BH52" s="30"/>
      <c r="BQ52" s="30"/>
      <c r="BT52" s="17"/>
      <c r="BX52" s="30"/>
      <c r="CC52" s="30"/>
      <c r="CF52" s="30"/>
      <c r="CI52" s="30"/>
      <c r="CO52" s="30"/>
      <c r="CQ52" s="11"/>
      <c r="CS52" s="30"/>
      <c r="CV52" s="30"/>
      <c r="DA52" s="30"/>
      <c r="DC52" s="30"/>
      <c r="DE52" s="30"/>
      <c r="DH52" s="17"/>
      <c r="DI52" s="30"/>
      <c r="DJ52" s="21"/>
      <c r="DN52" s="30"/>
      <c r="DO52" s="21"/>
      <c r="DS52" s="30"/>
      <c r="DT52" s="21"/>
      <c r="DV52" s="30"/>
      <c r="DW52" s="21"/>
      <c r="DY52" s="30"/>
      <c r="DZ52" s="21"/>
      <c r="ED52"/>
      <c r="EE52" s="13">
        <f>COUNTIF(EE4:EE47,0)</f>
        <v>9</v>
      </c>
      <c r="EF52" s="13">
        <f t="shared" ref="EF52:EP52" si="60">COUNTIF(EF4:EF47,0)</f>
        <v>18</v>
      </c>
      <c r="EG52" s="13">
        <f t="shared" si="60"/>
        <v>28</v>
      </c>
      <c r="EH52" s="13">
        <f t="shared" si="60"/>
        <v>18</v>
      </c>
      <c r="EI52" s="13">
        <f t="shared" si="60"/>
        <v>25</v>
      </c>
      <c r="EJ52" s="13">
        <f t="shared" si="60"/>
        <v>15</v>
      </c>
      <c r="EK52" s="13">
        <f t="shared" si="60"/>
        <v>20</v>
      </c>
      <c r="EL52" s="13">
        <f t="shared" si="60"/>
        <v>39</v>
      </c>
      <c r="EM52" s="13">
        <f t="shared" si="60"/>
        <v>27</v>
      </c>
      <c r="EN52" s="13">
        <f t="shared" si="60"/>
        <v>30</v>
      </c>
      <c r="EO52" s="13">
        <f t="shared" si="60"/>
        <v>21</v>
      </c>
      <c r="EP52" s="13">
        <f t="shared" si="60"/>
        <v>31</v>
      </c>
      <c r="EQ52"/>
      <c r="ER52" s="13">
        <f>COUNTIF(ER4:ER47,0)</f>
        <v>15</v>
      </c>
      <c r="ES52" s="13">
        <f t="shared" ref="ES52:FB52" si="61">COUNTIF(ES4:ES47,0)</f>
        <v>18</v>
      </c>
      <c r="ET52" s="13">
        <f t="shared" si="61"/>
        <v>22</v>
      </c>
      <c r="EU52" s="13">
        <f t="shared" si="61"/>
        <v>17</v>
      </c>
      <c r="EV52" s="13">
        <f t="shared" si="61"/>
        <v>27</v>
      </c>
      <c r="EW52" s="13">
        <f t="shared" si="61"/>
        <v>31</v>
      </c>
      <c r="EX52" s="13">
        <f t="shared" si="61"/>
        <v>31</v>
      </c>
      <c r="EY52" s="13">
        <f t="shared" si="61"/>
        <v>38</v>
      </c>
      <c r="EZ52" s="13">
        <f t="shared" si="61"/>
        <v>32</v>
      </c>
      <c r="FA52" s="13">
        <f t="shared" si="61"/>
        <v>21</v>
      </c>
      <c r="FB52" s="13">
        <f t="shared" si="61"/>
        <v>34</v>
      </c>
      <c r="FC52" s="45" t="s">
        <v>411</v>
      </c>
      <c r="FD52" s="13">
        <f>COUNTIF(FD4:FD47,"SOLdiER")</f>
        <v>5</v>
      </c>
      <c r="FE52" s="152">
        <f t="shared" ref="FE52:FE55" si="62">FD52/$FD$56</f>
        <v>0.11363636363636363</v>
      </c>
    </row>
    <row r="53" spans="1:165" s="13" customFormat="1" ht="15.75" customHeight="1" thickBot="1">
      <c r="B53" s="11"/>
      <c r="E53" s="11"/>
      <c r="F53" s="11"/>
      <c r="G53"/>
      <c r="I53"/>
      <c r="J53" s="11"/>
      <c r="K53" s="11"/>
      <c r="N53" s="30"/>
      <c r="Q53" s="139">
        <f>AVERAGE(Q4:Q47)</f>
        <v>9.7272727272727266</v>
      </c>
      <c r="R53" s="139" t="e">
        <f t="shared" ref="R53:CC53" si="63">AVERAGE(R4:R47)</f>
        <v>#DIV/0!</v>
      </c>
      <c r="S53" s="139">
        <f t="shared" si="63"/>
        <v>3.1590909090909092</v>
      </c>
      <c r="T53" s="139">
        <f t="shared" si="63"/>
        <v>3.25</v>
      </c>
      <c r="U53" s="139" t="e">
        <f t="shared" si="63"/>
        <v>#DIV/0!</v>
      </c>
      <c r="V53" s="139">
        <f t="shared" si="63"/>
        <v>3.5681818181818183</v>
      </c>
      <c r="W53" s="139">
        <f t="shared" si="63"/>
        <v>9.9772727272727266</v>
      </c>
      <c r="X53" s="139">
        <f t="shared" si="63"/>
        <v>2.5454545454545454</v>
      </c>
      <c r="Y53" s="139" t="e">
        <f t="shared" si="63"/>
        <v>#DIV/0!</v>
      </c>
      <c r="Z53" s="139">
        <f t="shared" si="63"/>
        <v>2.9545454545454546</v>
      </c>
      <c r="AA53" s="139">
        <f t="shared" si="63"/>
        <v>5.5</v>
      </c>
      <c r="AB53" s="139" t="e">
        <f t="shared" si="63"/>
        <v>#DIV/0!</v>
      </c>
      <c r="AC53" s="139">
        <f t="shared" si="63"/>
        <v>3.8409090909090908</v>
      </c>
      <c r="AD53" s="139" t="e">
        <f t="shared" si="63"/>
        <v>#DIV/0!</v>
      </c>
      <c r="AE53" s="139">
        <f t="shared" si="63"/>
        <v>3.6818181818181817</v>
      </c>
      <c r="AF53" s="139">
        <f t="shared" si="63"/>
        <v>7.5227272727272725</v>
      </c>
      <c r="AG53" s="139">
        <f t="shared" si="63"/>
        <v>32.727272727272727</v>
      </c>
      <c r="AH53" s="139"/>
      <c r="AI53" s="139">
        <f t="shared" si="63"/>
        <v>3.0681818181818183</v>
      </c>
      <c r="AJ53" s="139">
        <f t="shared" si="63"/>
        <v>3.0681818181818183</v>
      </c>
      <c r="AK53" s="139" t="e">
        <f t="shared" si="63"/>
        <v>#DIV/0!</v>
      </c>
      <c r="AL53" s="139">
        <f t="shared" si="63"/>
        <v>2.9318181818181817</v>
      </c>
      <c r="AM53" s="139">
        <f t="shared" si="63"/>
        <v>9.0681818181818183</v>
      </c>
      <c r="AN53" s="139">
        <f t="shared" si="63"/>
        <v>3.3863636363636362</v>
      </c>
      <c r="AO53" s="139" t="e">
        <f t="shared" si="63"/>
        <v>#DIV/0!</v>
      </c>
      <c r="AP53" s="139">
        <f t="shared" si="63"/>
        <v>3.4318181818181817</v>
      </c>
      <c r="AQ53" s="139">
        <f t="shared" si="63"/>
        <v>6.8181818181818183</v>
      </c>
      <c r="AR53" s="139">
        <f t="shared" si="63"/>
        <v>2.5227272727272729</v>
      </c>
      <c r="AS53" s="139">
        <f t="shared" si="63"/>
        <v>3.4545454545454546</v>
      </c>
      <c r="AT53" s="139">
        <f t="shared" si="63"/>
        <v>2.5454545454545454</v>
      </c>
      <c r="AU53" s="139">
        <f t="shared" si="63"/>
        <v>5.0681818181818183</v>
      </c>
      <c r="AV53" s="139">
        <f t="shared" si="63"/>
        <v>2.4090909090909092</v>
      </c>
      <c r="AW53" s="139">
        <f t="shared" si="63"/>
        <v>3.1818181818181817</v>
      </c>
      <c r="AX53" s="139" t="e">
        <f t="shared" si="63"/>
        <v>#DIV/0!</v>
      </c>
      <c r="AY53" s="139">
        <f t="shared" si="63"/>
        <v>3.0909090909090908</v>
      </c>
      <c r="AZ53" s="139">
        <f t="shared" si="63"/>
        <v>8.6818181818181817</v>
      </c>
      <c r="BA53" s="139">
        <f t="shared" si="63"/>
        <v>29.636363636363637</v>
      </c>
      <c r="BB53" s="139">
        <f t="shared" si="63"/>
        <v>3.5454545454545454</v>
      </c>
      <c r="BC53" s="139" t="e">
        <f t="shared" si="63"/>
        <v>#DIV/0!</v>
      </c>
      <c r="BD53" s="139">
        <f t="shared" si="63"/>
        <v>3.3409090909090908</v>
      </c>
      <c r="BE53" s="139" t="e">
        <f t="shared" si="63"/>
        <v>#DIV/0!</v>
      </c>
      <c r="BF53" s="139">
        <f t="shared" si="63"/>
        <v>3.4318181818181817</v>
      </c>
      <c r="BG53" s="139">
        <f t="shared" si="63"/>
        <v>10.318181818181818</v>
      </c>
      <c r="BH53" s="139" t="e">
        <f t="shared" si="63"/>
        <v>#DIV/0!</v>
      </c>
      <c r="BI53" s="139">
        <f t="shared" si="63"/>
        <v>3.25</v>
      </c>
      <c r="BJ53" s="139">
        <f t="shared" si="63"/>
        <v>2.5454545454545454</v>
      </c>
      <c r="BK53" s="139">
        <f t="shared" si="63"/>
        <v>2.8863636363636362</v>
      </c>
      <c r="BL53" s="139">
        <f t="shared" si="63"/>
        <v>8.6818181818181817</v>
      </c>
      <c r="BM53" s="139">
        <f t="shared" si="63"/>
        <v>2.7272727272727271</v>
      </c>
      <c r="BN53" s="139">
        <f t="shared" si="63"/>
        <v>2.8181818181818183</v>
      </c>
      <c r="BO53" s="139">
        <f t="shared" si="63"/>
        <v>5.5454545454545459</v>
      </c>
      <c r="BP53" s="139">
        <f t="shared" si="63"/>
        <v>3.0909090909090908</v>
      </c>
      <c r="BQ53" s="139" t="e">
        <f t="shared" si="63"/>
        <v>#DIV/0!</v>
      </c>
      <c r="BR53" s="139">
        <f t="shared" si="63"/>
        <v>3.4090909090909092</v>
      </c>
      <c r="BS53" s="139">
        <f t="shared" si="63"/>
        <v>6.5</v>
      </c>
      <c r="BT53" s="139">
        <f t="shared" si="63"/>
        <v>31.045454545454547</v>
      </c>
      <c r="BU53" s="139">
        <f t="shared" si="63"/>
        <v>3.0227272727272729</v>
      </c>
      <c r="BV53" s="139">
        <f t="shared" si="63"/>
        <v>3.0909090909090908</v>
      </c>
      <c r="BW53" s="139">
        <f t="shared" si="63"/>
        <v>6.1136363636363633</v>
      </c>
      <c r="BX53" s="139" t="e">
        <f t="shared" si="63"/>
        <v>#DIV/0!</v>
      </c>
      <c r="BY53" s="139">
        <f t="shared" si="63"/>
        <v>3.2727272727272729</v>
      </c>
      <c r="BZ53" s="139">
        <f t="shared" si="63"/>
        <v>3.25</v>
      </c>
      <c r="CA53" s="139">
        <f t="shared" si="63"/>
        <v>2.8409090909090908</v>
      </c>
      <c r="CB53" s="139">
        <f t="shared" si="63"/>
        <v>9.3636363636363633</v>
      </c>
      <c r="CC53" s="139" t="e">
        <f t="shared" si="63"/>
        <v>#DIV/0!</v>
      </c>
      <c r="CD53" s="139">
        <f t="shared" ref="CD53:EB53" si="64">AVERAGE(CD4:CD47)</f>
        <v>3.0681818181818183</v>
      </c>
      <c r="CE53" s="139">
        <f t="shared" si="64"/>
        <v>3.1818181818181817</v>
      </c>
      <c r="CF53" s="139" t="e">
        <f t="shared" si="64"/>
        <v>#DIV/0!</v>
      </c>
      <c r="CG53" s="139">
        <f t="shared" si="64"/>
        <v>3.0227272727272729</v>
      </c>
      <c r="CH53" s="139">
        <f t="shared" si="64"/>
        <v>9.2727272727272734</v>
      </c>
      <c r="CI53" s="139" t="e">
        <f t="shared" si="64"/>
        <v>#DIV/0!</v>
      </c>
      <c r="CJ53" s="139">
        <f t="shared" si="64"/>
        <v>3.9772727272727271</v>
      </c>
      <c r="CK53" s="139">
        <f t="shared" si="64"/>
        <v>3.5</v>
      </c>
      <c r="CL53" s="139">
        <f t="shared" si="64"/>
        <v>7.4772727272727275</v>
      </c>
      <c r="CM53" s="139">
        <f t="shared" si="64"/>
        <v>32.227272727272727</v>
      </c>
      <c r="CN53" s="139">
        <f t="shared" si="64"/>
        <v>3.7272727272727271</v>
      </c>
      <c r="CO53" s="139" t="e">
        <f t="shared" si="64"/>
        <v>#DIV/0!</v>
      </c>
      <c r="CP53" s="139">
        <f t="shared" si="64"/>
        <v>3.5454545454545454</v>
      </c>
      <c r="CQ53" s="139">
        <f t="shared" si="64"/>
        <v>7.2727272727272725</v>
      </c>
      <c r="CR53" s="139">
        <f t="shared" si="64"/>
        <v>3.7954545454545454</v>
      </c>
      <c r="CS53" s="139" t="e">
        <f t="shared" si="64"/>
        <v>#DIV/0!</v>
      </c>
      <c r="CT53" s="139">
        <f t="shared" si="64"/>
        <v>4.0227272727272725</v>
      </c>
      <c r="CU53" s="139">
        <f t="shared" si="64"/>
        <v>7.8181818181818183</v>
      </c>
      <c r="CV53" s="139">
        <f t="shared" si="64"/>
        <v>1.9090909090909092</v>
      </c>
      <c r="CW53" s="139">
        <f t="shared" si="64"/>
        <v>4.0909090909090908</v>
      </c>
      <c r="CX53" s="139">
        <f t="shared" si="64"/>
        <v>3.7727272727272729</v>
      </c>
      <c r="CY53" s="139">
        <f t="shared" si="64"/>
        <v>2.9090909090909092</v>
      </c>
      <c r="CZ53" s="139">
        <f t="shared" si="64"/>
        <v>10.772727272727273</v>
      </c>
      <c r="DA53" s="139">
        <f t="shared" si="64"/>
        <v>2.1363636363636362</v>
      </c>
      <c r="DB53" s="139">
        <f t="shared" si="64"/>
        <v>3.8636363636363638</v>
      </c>
      <c r="DC53" s="139">
        <f t="shared" si="64"/>
        <v>2.1363636363636362</v>
      </c>
      <c r="DD53" s="139">
        <f t="shared" si="64"/>
        <v>3.8636363636363638</v>
      </c>
      <c r="DE53" s="139">
        <f t="shared" si="64"/>
        <v>2.2954545454545454</v>
      </c>
      <c r="DF53" s="139">
        <f t="shared" si="64"/>
        <v>3.7045454545454546</v>
      </c>
      <c r="DG53" s="139">
        <f t="shared" si="64"/>
        <v>11.431818181818182</v>
      </c>
      <c r="DH53" s="139">
        <f t="shared" si="64"/>
        <v>37.295454545454547</v>
      </c>
      <c r="DI53" s="139">
        <f t="shared" si="64"/>
        <v>2.3863636363636362</v>
      </c>
      <c r="DJ53" s="139">
        <f t="shared" si="64"/>
        <v>3.6136363636363638</v>
      </c>
      <c r="DK53" s="139">
        <f t="shared" si="64"/>
        <v>3.2954545454545454</v>
      </c>
      <c r="DL53" s="139">
        <f t="shared" si="64"/>
        <v>6.9090909090909092</v>
      </c>
      <c r="DM53" s="139">
        <f t="shared" si="64"/>
        <v>3.5909090909090908</v>
      </c>
      <c r="DN53" s="139">
        <f t="shared" si="64"/>
        <v>2.1590909090909092</v>
      </c>
      <c r="DO53" s="139">
        <f t="shared" si="64"/>
        <v>3.8409090909090908</v>
      </c>
      <c r="DP53" s="139">
        <f t="shared" si="64"/>
        <v>7.4318181818181817</v>
      </c>
      <c r="DQ53" s="139">
        <f t="shared" si="64"/>
        <v>3.4090909090909092</v>
      </c>
      <c r="DR53" s="139">
        <f t="shared" si="64"/>
        <v>3.6590909090909092</v>
      </c>
      <c r="DS53" s="139">
        <f t="shared" si="64"/>
        <v>2.8863636363636362</v>
      </c>
      <c r="DT53" s="139">
        <f t="shared" si="64"/>
        <v>3.1136363636363638</v>
      </c>
      <c r="DU53" s="139">
        <f t="shared" si="64"/>
        <v>10.181818181818182</v>
      </c>
      <c r="DV53" s="139">
        <f t="shared" si="64"/>
        <v>1.8863636363636365</v>
      </c>
      <c r="DW53" s="139">
        <f t="shared" si="64"/>
        <v>4.1136363636363633</v>
      </c>
      <c r="DX53" s="139">
        <f t="shared" si="64"/>
        <v>3.5909090909090908</v>
      </c>
      <c r="DY53" s="139">
        <f t="shared" si="64"/>
        <v>2.4318181818181817</v>
      </c>
      <c r="DZ53" s="139">
        <f t="shared" si="64"/>
        <v>3.5681818181818183</v>
      </c>
      <c r="EA53" s="139">
        <f t="shared" si="64"/>
        <v>11.272727272727273</v>
      </c>
      <c r="EB53" s="139">
        <f t="shared" si="64"/>
        <v>35.795454545454547</v>
      </c>
      <c r="ED53"/>
      <c r="EE53" s="151">
        <f>(EE51/(EE51+EE52))</f>
        <v>0.79545454545454541</v>
      </c>
      <c r="EF53" s="151">
        <f t="shared" ref="EF53:EP53" si="65">(EF51/(EF51+EF52))</f>
        <v>0.59090909090909094</v>
      </c>
      <c r="EG53" s="151">
        <f t="shared" si="65"/>
        <v>0.36363636363636365</v>
      </c>
      <c r="EH53" s="151">
        <f t="shared" si="65"/>
        <v>0.59090909090909094</v>
      </c>
      <c r="EI53" s="151">
        <f t="shared" si="65"/>
        <v>0.43181818181818182</v>
      </c>
      <c r="EJ53" s="151">
        <f t="shared" si="65"/>
        <v>0.65909090909090906</v>
      </c>
      <c r="EK53" s="151">
        <f t="shared" si="65"/>
        <v>0.54545454545454541</v>
      </c>
      <c r="EL53" s="151">
        <f t="shared" si="65"/>
        <v>0.11363636363636363</v>
      </c>
      <c r="EM53" s="151">
        <f t="shared" si="65"/>
        <v>0.38636363636363635</v>
      </c>
      <c r="EN53" s="151">
        <f t="shared" si="65"/>
        <v>0.31818181818181818</v>
      </c>
      <c r="EO53" s="151">
        <f t="shared" si="65"/>
        <v>0.52272727272727271</v>
      </c>
      <c r="EP53" s="151">
        <f t="shared" si="65"/>
        <v>0.29545454545454547</v>
      </c>
      <c r="EQ53"/>
      <c r="ER53" s="151">
        <f>(ER51/(ER51+ER52))</f>
        <v>0.65909090909090906</v>
      </c>
      <c r="ES53" s="151">
        <f t="shared" ref="ES53:FB53" si="66">(ES51/(ES51+ES52))</f>
        <v>0.59090909090909094</v>
      </c>
      <c r="ET53" s="151">
        <f t="shared" si="66"/>
        <v>0.5</v>
      </c>
      <c r="EU53" s="151">
        <f t="shared" si="66"/>
        <v>0.61363636363636365</v>
      </c>
      <c r="EV53" s="151">
        <f t="shared" si="66"/>
        <v>0.38636363636363635</v>
      </c>
      <c r="EW53" s="151">
        <f t="shared" si="66"/>
        <v>0.29545454545454547</v>
      </c>
      <c r="EX53" s="151">
        <f t="shared" si="66"/>
        <v>0.29545454545454547</v>
      </c>
      <c r="EY53" s="151">
        <f t="shared" si="66"/>
        <v>0.13636363636363635</v>
      </c>
      <c r="EZ53" s="151">
        <f t="shared" si="66"/>
        <v>0.27272727272727271</v>
      </c>
      <c r="FA53" s="151">
        <f t="shared" si="66"/>
        <v>0.52272727272727271</v>
      </c>
      <c r="FB53" s="151">
        <f t="shared" si="66"/>
        <v>0.22727272727272727</v>
      </c>
      <c r="FC53" s="143" t="s">
        <v>412</v>
      </c>
      <c r="FD53" s="13">
        <f>COUNTIF(FD4:FD47,"GATE")</f>
        <v>10</v>
      </c>
      <c r="FE53" s="152">
        <f t="shared" si="62"/>
        <v>0.22727272727272727</v>
      </c>
    </row>
    <row r="54" spans="1:165" s="13" customFormat="1" ht="15.75" customHeight="1" thickBot="1">
      <c r="B54" s="11"/>
      <c r="E54" s="11"/>
      <c r="F54" s="11"/>
      <c r="G54"/>
      <c r="I54"/>
      <c r="J54" s="11"/>
      <c r="K54" s="11"/>
      <c r="N54" s="30"/>
      <c r="Q54" s="11" t="s">
        <v>333</v>
      </c>
      <c r="R54" s="30"/>
      <c r="U54" s="30"/>
      <c r="W54" s="11"/>
      <c r="Y54" s="30"/>
      <c r="AB54" s="30"/>
      <c r="AD54" s="30"/>
      <c r="AE54" s="21"/>
      <c r="AF54" s="70"/>
      <c r="AG54" s="17"/>
      <c r="AH54" s="17"/>
      <c r="AK54" s="30"/>
      <c r="AM54" s="11"/>
      <c r="AO54" s="30"/>
      <c r="AP54" s="21"/>
      <c r="AQ54" s="11"/>
      <c r="AS54" s="30"/>
      <c r="AU54" s="11"/>
      <c r="AX54" s="30"/>
      <c r="AZ54" s="11"/>
      <c r="BC54" s="30"/>
      <c r="BE54" s="30"/>
      <c r="BG54" s="11"/>
      <c r="BH54" s="30"/>
      <c r="BQ54" s="30"/>
      <c r="BT54" s="17"/>
      <c r="BX54" s="30"/>
      <c r="CC54" s="30"/>
      <c r="CF54" s="30"/>
      <c r="CI54" s="30"/>
      <c r="CO54" s="30"/>
      <c r="CQ54" s="11"/>
      <c r="CS54" s="30"/>
      <c r="CV54" s="30"/>
      <c r="DA54" s="30"/>
      <c r="DC54" s="30"/>
      <c r="DE54" s="30"/>
      <c r="DH54" s="17"/>
      <c r="DI54" s="30"/>
      <c r="DJ54" s="21"/>
      <c r="DN54" s="30"/>
      <c r="DO54" s="21"/>
      <c r="DS54" s="30"/>
      <c r="DT54" s="21"/>
      <c r="DV54" s="30"/>
      <c r="DW54" s="21"/>
      <c r="DY54" s="30"/>
      <c r="DZ54" s="21"/>
      <c r="ED54"/>
      <c r="EQ54"/>
      <c r="FC54" s="45" t="s">
        <v>413</v>
      </c>
      <c r="FD54" s="13">
        <f>COUNTIF(FD4:FD47,"DRAGON")</f>
        <v>6</v>
      </c>
      <c r="FE54" s="152">
        <f t="shared" si="62"/>
        <v>0.13636363636363635</v>
      </c>
    </row>
    <row r="55" spans="1:165" s="13" customFormat="1" ht="15.75" customHeight="1">
      <c r="B55" s="11"/>
      <c r="E55" s="11"/>
      <c r="F55" s="11"/>
      <c r="G55"/>
      <c r="I55"/>
      <c r="J55" s="11"/>
      <c r="K55" s="11"/>
      <c r="N55" s="30"/>
      <c r="Q55" s="11">
        <v>15</v>
      </c>
      <c r="R55" s="30"/>
      <c r="U55" s="30"/>
      <c r="W55" s="11">
        <v>15</v>
      </c>
      <c r="Y55" s="30"/>
      <c r="AA55" s="13">
        <v>10</v>
      </c>
      <c r="AB55" s="30"/>
      <c r="AD55" s="30"/>
      <c r="AE55" s="21"/>
      <c r="AF55" s="70">
        <v>10</v>
      </c>
      <c r="AG55" s="17">
        <v>50</v>
      </c>
      <c r="AH55" s="17"/>
      <c r="AK55" s="30"/>
      <c r="AM55" s="11">
        <v>15</v>
      </c>
      <c r="AO55" s="30"/>
      <c r="AP55" s="21"/>
      <c r="AQ55" s="11">
        <v>10</v>
      </c>
      <c r="AS55" s="30"/>
      <c r="AU55" s="11">
        <v>10</v>
      </c>
      <c r="AX55" s="30"/>
      <c r="AZ55" s="11">
        <v>15</v>
      </c>
      <c r="BA55" s="13">
        <v>50</v>
      </c>
      <c r="BC55" s="30"/>
      <c r="BE55" s="30"/>
      <c r="BG55" s="11">
        <v>15</v>
      </c>
      <c r="BH55" s="30"/>
      <c r="BL55" s="13">
        <v>15</v>
      </c>
      <c r="BO55" s="13">
        <v>10</v>
      </c>
      <c r="BQ55" s="30"/>
      <c r="BS55" s="13">
        <v>10</v>
      </c>
      <c r="BT55" s="17">
        <v>50</v>
      </c>
      <c r="BW55" s="13">
        <v>10</v>
      </c>
      <c r="BX55" s="30"/>
      <c r="CB55" s="13">
        <v>15</v>
      </c>
      <c r="CC55" s="30"/>
      <c r="CF55" s="30"/>
      <c r="CH55" s="13">
        <v>15</v>
      </c>
      <c r="CI55" s="30"/>
      <c r="CL55" s="13">
        <v>10</v>
      </c>
      <c r="CM55" s="13">
        <v>50</v>
      </c>
      <c r="CO55" s="30"/>
      <c r="CQ55" s="11">
        <v>10</v>
      </c>
      <c r="CS55" s="30"/>
      <c r="CU55" s="13">
        <v>10</v>
      </c>
      <c r="CV55" s="30"/>
      <c r="CZ55" s="13">
        <v>15</v>
      </c>
      <c r="DA55" s="30"/>
      <c r="DC55" s="30"/>
      <c r="DE55" s="30"/>
      <c r="DG55" s="13">
        <v>15</v>
      </c>
      <c r="DH55" s="17">
        <v>50</v>
      </c>
      <c r="DI55" s="30"/>
      <c r="DJ55" s="21"/>
      <c r="DL55" s="13">
        <v>10</v>
      </c>
      <c r="DN55" s="30"/>
      <c r="DO55" s="21"/>
      <c r="DP55" s="13">
        <v>10</v>
      </c>
      <c r="DS55" s="30"/>
      <c r="DT55" s="21"/>
      <c r="DU55" s="13">
        <v>15</v>
      </c>
      <c r="DV55" s="30"/>
      <c r="DW55" s="21"/>
      <c r="DY55" s="30"/>
      <c r="DZ55" s="21"/>
      <c r="EA55" s="13">
        <v>15</v>
      </c>
      <c r="EB55" s="13">
        <v>50</v>
      </c>
      <c r="ED55"/>
      <c r="EQ55"/>
      <c r="FC55" s="45" t="s">
        <v>414</v>
      </c>
      <c r="FD55" s="13">
        <f>COUNTIF(FD4:FD47,"GIRL")</f>
        <v>3</v>
      </c>
      <c r="FE55" s="152">
        <f t="shared" si="62"/>
        <v>6.8181818181818177E-2</v>
      </c>
    </row>
    <row r="56" spans="1:165" s="13" customFormat="1" ht="15.75" customHeight="1" thickBot="1">
      <c r="B56" s="11"/>
      <c r="E56" s="11"/>
      <c r="F56" s="11"/>
      <c r="G56" s="6"/>
      <c r="I56" s="6"/>
      <c r="J56" s="11"/>
      <c r="K56" s="11"/>
      <c r="N56" s="30"/>
      <c r="Q56" s="11" t="s">
        <v>435</v>
      </c>
      <c r="R56" s="30"/>
      <c r="U56" s="30"/>
      <c r="W56" s="11"/>
      <c r="Y56" s="30"/>
      <c r="AB56" s="30"/>
      <c r="AD56" s="30"/>
      <c r="AE56" s="21"/>
      <c r="AF56" s="70"/>
      <c r="AG56" s="17"/>
      <c r="AH56" s="17"/>
      <c r="AK56" s="30"/>
      <c r="AM56" s="11"/>
      <c r="AO56" s="30"/>
      <c r="AP56" s="21"/>
      <c r="AQ56" s="11"/>
      <c r="AS56" s="30"/>
      <c r="AU56" s="11"/>
      <c r="AX56" s="30"/>
      <c r="AZ56" s="11"/>
      <c r="BC56" s="30"/>
      <c r="BE56" s="30"/>
      <c r="BG56" s="11"/>
      <c r="BH56" s="30"/>
      <c r="BQ56" s="30"/>
      <c r="BT56" s="17"/>
      <c r="BX56" s="30"/>
      <c r="CC56" s="30"/>
      <c r="CF56" s="30"/>
      <c r="CI56" s="30"/>
      <c r="CO56" s="30"/>
      <c r="CQ56" s="11"/>
      <c r="CS56" s="30"/>
      <c r="CV56" s="30"/>
      <c r="DA56" s="30"/>
      <c r="DC56" s="30"/>
      <c r="DE56" s="30"/>
      <c r="DH56" s="17"/>
      <c r="DI56" s="30"/>
      <c r="DJ56" s="21"/>
      <c r="DN56" s="30"/>
      <c r="DO56" s="21"/>
      <c r="DS56" s="30"/>
      <c r="DT56" s="21"/>
      <c r="DV56" s="30"/>
      <c r="DW56" s="21"/>
      <c r="DY56" s="30"/>
      <c r="DZ56" s="21"/>
      <c r="ED56" s="6"/>
      <c r="EQ56" s="6"/>
      <c r="FC56" s="144"/>
      <c r="FD56" s="145">
        <f>SUM(FD51:FD55)</f>
        <v>44</v>
      </c>
      <c r="FE56" s="146"/>
    </row>
    <row r="57" spans="1:165" s="13" customFormat="1" ht="15.75" customHeight="1">
      <c r="B57" s="11"/>
      <c r="E57" s="11"/>
      <c r="F57" s="11"/>
      <c r="G57" s="6"/>
      <c r="I57" s="6"/>
      <c r="J57" s="11"/>
      <c r="K57" s="11"/>
      <c r="N57" s="30"/>
      <c r="Q57" s="11">
        <f>_xlfn.STDEV.S(Q$4:Q$47)</f>
        <v>2.9520480581866475</v>
      </c>
      <c r="R57" s="11" t="e">
        <f t="shared" ref="R57:CC57" si="67">_xlfn.STDEV.S(R$4:R$47)</f>
        <v>#DIV/0!</v>
      </c>
      <c r="S57" s="11">
        <f t="shared" si="67"/>
        <v>1.3967267685420599</v>
      </c>
      <c r="T57" s="11">
        <f t="shared" si="67"/>
        <v>1.1837072233866255</v>
      </c>
      <c r="U57" s="11" t="e">
        <f t="shared" si="67"/>
        <v>#DIV/0!</v>
      </c>
      <c r="V57" s="11">
        <f t="shared" si="67"/>
        <v>1.4042746579677958</v>
      </c>
      <c r="W57" s="11">
        <f t="shared" si="67"/>
        <v>3.3652715869781784</v>
      </c>
      <c r="X57" s="11">
        <f t="shared" si="67"/>
        <v>1.0880865529557127</v>
      </c>
      <c r="Y57" s="11" t="e">
        <f t="shared" si="67"/>
        <v>#DIV/0!</v>
      </c>
      <c r="Z57" s="11">
        <f t="shared" si="67"/>
        <v>1.2750658068661884</v>
      </c>
      <c r="AA57" s="11">
        <f t="shared" si="67"/>
        <v>1.9824814143238607</v>
      </c>
      <c r="AB57" s="11" t="e">
        <f t="shared" si="67"/>
        <v>#DIV/0!</v>
      </c>
      <c r="AC57" s="11">
        <f t="shared" si="67"/>
        <v>1.0552897060221724</v>
      </c>
      <c r="AD57" s="11" t="e">
        <f t="shared" si="67"/>
        <v>#DIV/0!</v>
      </c>
      <c r="AE57" s="11">
        <f t="shared" si="67"/>
        <v>1.0734150516692529</v>
      </c>
      <c r="AF57" s="11">
        <f t="shared" si="67"/>
        <v>1.8861630347500453</v>
      </c>
      <c r="AG57" s="11">
        <f t="shared" si="67"/>
        <v>7.4470647764307225</v>
      </c>
      <c r="AH57" s="11"/>
      <c r="AI57" s="11">
        <f t="shared" si="67"/>
        <v>1.2648692785243687</v>
      </c>
      <c r="AJ57" s="11">
        <f t="shared" si="67"/>
        <v>1.1080619425370331</v>
      </c>
      <c r="AK57" s="11" t="e">
        <f t="shared" si="67"/>
        <v>#DIV/0!</v>
      </c>
      <c r="AL57" s="11">
        <f t="shared" si="67"/>
        <v>1.1492713014396978</v>
      </c>
      <c r="AM57" s="11">
        <f t="shared" si="67"/>
        <v>1.9095564719750324</v>
      </c>
      <c r="AN57" s="11">
        <f t="shared" si="67"/>
        <v>1.2240973720751764</v>
      </c>
      <c r="AO57" s="11" t="e">
        <f t="shared" si="67"/>
        <v>#DIV/0!</v>
      </c>
      <c r="AP57" s="11">
        <f t="shared" si="67"/>
        <v>1.1693314980021159</v>
      </c>
      <c r="AQ57" s="11">
        <f t="shared" si="67"/>
        <v>2.2232673135654895</v>
      </c>
      <c r="AR57" s="11">
        <f t="shared" si="67"/>
        <v>1.0227331453907034</v>
      </c>
      <c r="AS57" s="11">
        <f t="shared" si="67"/>
        <v>0.87483009525293132</v>
      </c>
      <c r="AT57" s="11">
        <f t="shared" si="67"/>
        <v>0.87483009525293209</v>
      </c>
      <c r="AU57" s="11">
        <f t="shared" si="67"/>
        <v>1.5759489909217601</v>
      </c>
      <c r="AV57" s="11">
        <f t="shared" si="67"/>
        <v>1.1063911966006568</v>
      </c>
      <c r="AW57" s="11">
        <f t="shared" si="67"/>
        <v>1.1467391032072312</v>
      </c>
      <c r="AX57" s="11" t="e">
        <f t="shared" si="67"/>
        <v>#DIV/0!</v>
      </c>
      <c r="AY57" s="11">
        <f t="shared" si="67"/>
        <v>1.2907214823623694</v>
      </c>
      <c r="AZ57" s="11">
        <f t="shared" si="67"/>
        <v>2.6656534368224105</v>
      </c>
      <c r="BA57" s="11">
        <f t="shared" si="67"/>
        <v>5.6407607481776578</v>
      </c>
      <c r="BB57" s="11">
        <f t="shared" si="67"/>
        <v>1.2474074594850142</v>
      </c>
      <c r="BC57" s="11" t="e">
        <f t="shared" si="67"/>
        <v>#DIV/0!</v>
      </c>
      <c r="BD57" s="11">
        <f t="shared" si="67"/>
        <v>1.1400363482206479</v>
      </c>
      <c r="BE57" s="11" t="e">
        <f t="shared" si="67"/>
        <v>#DIV/0!</v>
      </c>
      <c r="BF57" s="11">
        <f t="shared" si="67"/>
        <v>1.4370144643755411</v>
      </c>
      <c r="BG57" s="11">
        <f t="shared" si="67"/>
        <v>3.2762196541116295</v>
      </c>
      <c r="BH57" s="11" t="e">
        <f t="shared" si="67"/>
        <v>#DIV/0!</v>
      </c>
      <c r="BI57" s="11">
        <f t="shared" si="67"/>
        <v>1.399750808387477</v>
      </c>
      <c r="BJ57" s="11">
        <f t="shared" si="67"/>
        <v>1.2474074594850149</v>
      </c>
      <c r="BK57" s="11">
        <f t="shared" si="67"/>
        <v>1.2615219507148128</v>
      </c>
      <c r="BL57" s="11">
        <f t="shared" si="67"/>
        <v>3.4084213577871902</v>
      </c>
      <c r="BM57" s="11">
        <f t="shared" si="67"/>
        <v>1.2457114594355845</v>
      </c>
      <c r="BN57" s="11">
        <f t="shared" si="67"/>
        <v>1.2808559505945085</v>
      </c>
      <c r="BO57" s="11">
        <f t="shared" si="67"/>
        <v>2.1615513965081425</v>
      </c>
      <c r="BP57" s="11">
        <f t="shared" si="67"/>
        <v>1.3086151355301867</v>
      </c>
      <c r="BQ57" s="11" t="e">
        <f t="shared" si="67"/>
        <v>#DIV/0!</v>
      </c>
      <c r="BR57" s="11">
        <f t="shared" si="67"/>
        <v>1.2069215465183796</v>
      </c>
      <c r="BS57" s="11">
        <f t="shared" si="67"/>
        <v>2.1185778468168821</v>
      </c>
      <c r="BT57" s="11">
        <f t="shared" si="67"/>
        <v>9.6856512080224721</v>
      </c>
      <c r="BU57" s="11">
        <f t="shared" si="67"/>
        <v>1.2665396249484193</v>
      </c>
      <c r="BV57" s="11">
        <f t="shared" si="67"/>
        <v>1.1374835918710644</v>
      </c>
      <c r="BW57" s="11">
        <f t="shared" si="67"/>
        <v>2.1804193013752484</v>
      </c>
      <c r="BX57" s="11" t="e">
        <f t="shared" si="67"/>
        <v>#DIV/0!</v>
      </c>
      <c r="BY57" s="11">
        <f t="shared" si="67"/>
        <v>1.2269007344777967</v>
      </c>
      <c r="BZ57" s="11">
        <f t="shared" si="67"/>
        <v>1.0810201899885084</v>
      </c>
      <c r="CA57" s="11">
        <f t="shared" si="67"/>
        <v>1.0771016625849856</v>
      </c>
      <c r="CB57" s="11">
        <f t="shared" si="67"/>
        <v>2.694446563451963</v>
      </c>
      <c r="CC57" s="11" t="e">
        <f t="shared" si="67"/>
        <v>#DIV/0!</v>
      </c>
      <c r="CD57" s="11">
        <f t="shared" ref="CD57:EB57" si="68">_xlfn.STDEV.S(CD$4:CD$47)</f>
        <v>1.2648692785243687</v>
      </c>
      <c r="CE57" s="11">
        <f t="shared" si="68"/>
        <v>1.2060453783110545</v>
      </c>
      <c r="CF57" s="11" t="e">
        <f t="shared" si="68"/>
        <v>#DIV/0!</v>
      </c>
      <c r="CG57" s="11">
        <f t="shared" si="68"/>
        <v>1.0227331453907034</v>
      </c>
      <c r="CH57" s="11">
        <f t="shared" si="68"/>
        <v>2.8314154268208145</v>
      </c>
      <c r="CI57" s="11" t="e">
        <f t="shared" si="68"/>
        <v>#DIV/0!</v>
      </c>
      <c r="CJ57" s="11">
        <f t="shared" si="68"/>
        <v>1.0888149385463499</v>
      </c>
      <c r="CK57" s="11">
        <f t="shared" si="68"/>
        <v>1.1102063499795358</v>
      </c>
      <c r="CL57" s="11">
        <f t="shared" si="68"/>
        <v>1.9468356718512183</v>
      </c>
      <c r="CM57" s="11">
        <f t="shared" si="68"/>
        <v>7.5355394750279157</v>
      </c>
      <c r="CN57" s="11">
        <f t="shared" si="68"/>
        <v>1.1281521496355327</v>
      </c>
      <c r="CO57" s="11" t="e">
        <f t="shared" si="68"/>
        <v>#DIV/0!</v>
      </c>
      <c r="CP57" s="11">
        <f t="shared" si="68"/>
        <v>1.1704609597722389</v>
      </c>
      <c r="CQ57" s="11">
        <f t="shared" si="68"/>
        <v>1.7961669312233457</v>
      </c>
      <c r="CR57" s="11">
        <f t="shared" si="68"/>
        <v>1.1926040582466166</v>
      </c>
      <c r="CS57" s="11" t="e">
        <f t="shared" si="68"/>
        <v>#DIV/0!</v>
      </c>
      <c r="CT57" s="11">
        <f t="shared" si="68"/>
        <v>0.9273276524793459</v>
      </c>
      <c r="CU57" s="11">
        <f t="shared" si="68"/>
        <v>1.8460860832145605</v>
      </c>
      <c r="CV57" s="11">
        <f t="shared" si="68"/>
        <v>1.0958310389662929</v>
      </c>
      <c r="CW57" s="11">
        <f t="shared" si="68"/>
        <v>1.0958310389662929</v>
      </c>
      <c r="CX57" s="11">
        <f t="shared" si="68"/>
        <v>0.93668481119209512</v>
      </c>
      <c r="CY57" s="11">
        <f t="shared" si="68"/>
        <v>1.2354865686484746</v>
      </c>
      <c r="CZ57" s="11">
        <f t="shared" si="68"/>
        <v>2.3709838637218947</v>
      </c>
      <c r="DA57" s="11">
        <f t="shared" si="68"/>
        <v>0.904534033733291</v>
      </c>
      <c r="DB57" s="11">
        <f t="shared" si="68"/>
        <v>0.90453403373329022</v>
      </c>
      <c r="DC57" s="11">
        <f t="shared" si="68"/>
        <v>1.0250560754010982</v>
      </c>
      <c r="DD57" s="11">
        <f t="shared" si="68"/>
        <v>1.0250560754010976</v>
      </c>
      <c r="DE57" s="11">
        <f t="shared" si="68"/>
        <v>0.9783599341124577</v>
      </c>
      <c r="DF57" s="11">
        <f t="shared" si="68"/>
        <v>0.97835993411245736</v>
      </c>
      <c r="DG57" s="11">
        <f t="shared" si="68"/>
        <v>2.0842457480504533</v>
      </c>
      <c r="DH57" s="11">
        <f t="shared" si="68"/>
        <v>5.5008648176511139</v>
      </c>
      <c r="DI57" s="11">
        <f t="shared" si="68"/>
        <v>1.2240973720751764</v>
      </c>
      <c r="DJ57" s="11">
        <f t="shared" si="68"/>
        <v>1.224097372075176</v>
      </c>
      <c r="DK57" s="11">
        <f t="shared" si="68"/>
        <v>1.322076334821533</v>
      </c>
      <c r="DL57" s="11">
        <f t="shared" si="68"/>
        <v>2.2080000612801407</v>
      </c>
      <c r="DM57" s="11">
        <f t="shared" si="68"/>
        <v>1.2069215465183796</v>
      </c>
      <c r="DN57" s="11">
        <f t="shared" si="68"/>
        <v>1.1801297094295287</v>
      </c>
      <c r="DO57" s="11">
        <f t="shared" si="68"/>
        <v>1.1801297094295287</v>
      </c>
      <c r="DP57" s="11">
        <f t="shared" si="68"/>
        <v>2.061809177022071</v>
      </c>
      <c r="DQ57" s="11">
        <f t="shared" si="68"/>
        <v>1.3523138107355597</v>
      </c>
      <c r="DR57" s="11">
        <f t="shared" si="68"/>
        <v>1.1602562230693905</v>
      </c>
      <c r="DS57" s="11">
        <f t="shared" si="68"/>
        <v>1.2798239175926833</v>
      </c>
      <c r="DT57" s="11">
        <f t="shared" si="68"/>
        <v>1.2798239175926833</v>
      </c>
      <c r="DU57" s="11">
        <f t="shared" si="68"/>
        <v>2.8224410288830142</v>
      </c>
      <c r="DV57" s="11">
        <f t="shared" si="68"/>
        <v>0.92046270191881141</v>
      </c>
      <c r="DW57" s="11">
        <f t="shared" si="68"/>
        <v>0.92046270191881074</v>
      </c>
      <c r="DX57" s="11">
        <f t="shared" si="68"/>
        <v>0.84408149662143939</v>
      </c>
      <c r="DY57" s="11">
        <f t="shared" si="68"/>
        <v>1.3707530992839732</v>
      </c>
      <c r="DZ57" s="11">
        <f t="shared" si="68"/>
        <v>1.3707530992839725</v>
      </c>
      <c r="EA57" s="11">
        <f t="shared" si="68"/>
        <v>2.3660745271601473</v>
      </c>
      <c r="EB57" s="11">
        <f t="shared" si="68"/>
        <v>7.5346626765269704</v>
      </c>
      <c r="ED57" s="6"/>
      <c r="EQ57" s="6"/>
    </row>
    <row r="58" spans="1:165" s="13" customFormat="1" ht="15.75" customHeight="1">
      <c r="B58" s="11"/>
      <c r="E58" s="11"/>
      <c r="F58" s="11"/>
      <c r="G58"/>
      <c r="I58"/>
      <c r="J58" s="11"/>
      <c r="K58" s="11"/>
      <c r="N58" s="30"/>
      <c r="Q58" s="41"/>
      <c r="R58" s="30"/>
      <c r="U58" s="30"/>
      <c r="W58" s="41"/>
      <c r="Y58" s="30"/>
      <c r="AA58" s="42"/>
      <c r="AB58" s="30"/>
      <c r="AD58" s="30"/>
      <c r="AE58" s="21"/>
      <c r="AF58" s="71"/>
      <c r="AG58" s="38"/>
      <c r="AH58" s="38"/>
      <c r="AK58" s="30"/>
      <c r="AM58" s="41"/>
      <c r="AO58" s="30"/>
      <c r="AP58" s="21"/>
      <c r="AQ58" s="41"/>
      <c r="AS58" s="30"/>
      <c r="AU58" s="41"/>
      <c r="AX58" s="30"/>
      <c r="AZ58" s="41"/>
      <c r="BA58" s="77"/>
      <c r="BC58" s="30"/>
      <c r="BE58" s="30"/>
      <c r="BG58" s="41"/>
      <c r="BH58" s="30"/>
      <c r="BL58" s="42"/>
      <c r="BO58" s="42"/>
      <c r="BQ58" s="30"/>
      <c r="BS58" s="42"/>
      <c r="BT58" s="78"/>
      <c r="BW58" s="42"/>
      <c r="BX58" s="30"/>
      <c r="CB58" s="42"/>
      <c r="CC58" s="30"/>
      <c r="CF58" s="30"/>
      <c r="CH58" s="42"/>
      <c r="CI58" s="30"/>
      <c r="CL58" s="42"/>
      <c r="CM58" s="42"/>
      <c r="CO58" s="30"/>
      <c r="CQ58" s="41"/>
      <c r="CS58" s="30"/>
      <c r="CU58" s="42"/>
      <c r="CV58" s="30"/>
      <c r="CZ58" s="42"/>
      <c r="DA58" s="30"/>
      <c r="DC58" s="30"/>
      <c r="DE58" s="30"/>
      <c r="DG58" s="42"/>
      <c r="DH58" s="36"/>
      <c r="DI58" s="30"/>
      <c r="DJ58" s="21"/>
      <c r="DL58" s="42"/>
      <c r="DN58" s="30"/>
      <c r="DO58" s="21"/>
      <c r="DP58" s="42"/>
      <c r="DS58" s="30"/>
      <c r="DT58" s="21"/>
      <c r="DU58" s="42"/>
      <c r="DV58" s="30"/>
      <c r="DW58" s="21"/>
      <c r="DY58" s="30"/>
      <c r="DZ58" s="21"/>
      <c r="EA58" s="42"/>
      <c r="EB58" s="42"/>
      <c r="ED58"/>
      <c r="EQ58"/>
    </row>
    <row r="59" spans="1:165" s="13" customFormat="1" ht="15.75" customHeight="1">
      <c r="B59" s="11"/>
      <c r="E59" s="11"/>
      <c r="F59" s="11"/>
      <c r="G59"/>
      <c r="I59"/>
      <c r="J59" s="11"/>
      <c r="K59" s="11"/>
      <c r="N59" s="30"/>
      <c r="Q59" s="112"/>
      <c r="R59" s="112"/>
      <c r="S59" s="112"/>
      <c r="T59" s="112"/>
      <c r="U59" s="30"/>
      <c r="W59" s="41"/>
      <c r="Y59" s="30"/>
      <c r="AA59" s="42"/>
      <c r="AB59" s="30"/>
      <c r="AD59" s="30"/>
      <c r="AE59" s="21"/>
      <c r="AF59" s="71"/>
      <c r="AG59" s="38"/>
      <c r="AH59" s="38"/>
      <c r="AK59" s="30"/>
      <c r="AM59" s="41"/>
      <c r="AO59" s="30"/>
      <c r="AP59" s="21"/>
      <c r="AQ59" s="41"/>
      <c r="AS59" s="30"/>
      <c r="AU59" s="41"/>
      <c r="AX59" s="30"/>
      <c r="AZ59" s="41"/>
      <c r="BA59" s="77"/>
      <c r="BC59" s="30"/>
      <c r="BE59" s="30"/>
      <c r="BG59" s="41"/>
      <c r="BH59" s="30"/>
      <c r="BL59" s="42"/>
      <c r="BO59" s="42"/>
      <c r="BQ59" s="30"/>
      <c r="BS59" s="42"/>
      <c r="BT59" s="78"/>
      <c r="BW59" s="42"/>
      <c r="BX59" s="30"/>
      <c r="CB59" s="42"/>
      <c r="CC59" s="30"/>
      <c r="CF59" s="30"/>
      <c r="CH59" s="42"/>
      <c r="CI59" s="30"/>
      <c r="CL59" s="42"/>
      <c r="CM59" s="42"/>
      <c r="CO59" s="30"/>
      <c r="CQ59" s="41"/>
      <c r="CS59" s="30"/>
      <c r="CU59" s="42"/>
      <c r="CV59" s="30"/>
      <c r="CZ59" s="42"/>
      <c r="DA59" s="30"/>
      <c r="DC59" s="30"/>
      <c r="DE59" s="30"/>
      <c r="DG59" s="42"/>
      <c r="DH59" s="36"/>
      <c r="DI59" s="30"/>
      <c r="DJ59" s="21"/>
      <c r="DL59" s="42"/>
      <c r="DN59" s="30"/>
      <c r="DO59" s="21"/>
      <c r="DP59" s="42"/>
      <c r="DS59" s="30"/>
      <c r="DT59" s="21"/>
      <c r="DU59" s="42"/>
      <c r="DV59" s="30"/>
      <c r="DW59" s="21"/>
      <c r="DY59" s="30"/>
      <c r="DZ59" s="21"/>
      <c r="EA59" s="42"/>
      <c r="EB59" s="42"/>
      <c r="EC59" s="105" t="s">
        <v>436</v>
      </c>
      <c r="ED59" s="105"/>
      <c r="EE59" s="105"/>
      <c r="EF59" s="105"/>
      <c r="EG59" s="105"/>
      <c r="EH59" s="105"/>
      <c r="EI59" s="105"/>
      <c r="EJ59" s="105"/>
      <c r="EK59" s="105"/>
      <c r="EL59" s="105"/>
      <c r="EM59" s="105"/>
      <c r="EN59" s="105"/>
      <c r="EQ59"/>
    </row>
    <row r="60" spans="1:165" s="13" customFormat="1" ht="33" customHeight="1">
      <c r="B60" s="11"/>
      <c r="E60" s="11"/>
      <c r="F60" s="11"/>
      <c r="G60"/>
      <c r="I60"/>
      <c r="J60" s="11"/>
      <c r="K60" s="11"/>
      <c r="N60" s="30"/>
      <c r="Q60" s="41"/>
      <c r="R60" s="30"/>
      <c r="U60" s="30"/>
      <c r="W60" s="41"/>
      <c r="Y60" s="30"/>
      <c r="AA60" s="42"/>
      <c r="AB60" s="30"/>
      <c r="AD60" s="30"/>
      <c r="AE60" s="21"/>
      <c r="AF60" s="71"/>
      <c r="AG60" s="38"/>
      <c r="AH60" s="38"/>
      <c r="AK60" s="30"/>
      <c r="AM60" s="41"/>
      <c r="AO60" s="30"/>
      <c r="AP60" s="21"/>
      <c r="AQ60" s="41"/>
      <c r="AS60" s="30"/>
      <c r="AU60" s="41"/>
      <c r="AX60" s="30"/>
      <c r="AZ60" s="41"/>
      <c r="BA60" s="77"/>
      <c r="BC60" s="30"/>
      <c r="BE60" s="30"/>
      <c r="BG60" s="41"/>
      <c r="BH60" s="30"/>
      <c r="BL60" s="42"/>
      <c r="BO60" s="42"/>
      <c r="BQ60" s="30"/>
      <c r="BS60" s="42"/>
      <c r="BT60" s="78"/>
      <c r="BW60" s="42"/>
      <c r="BX60" s="30"/>
      <c r="CB60" s="42"/>
      <c r="CC60" s="30"/>
      <c r="CF60" s="30"/>
      <c r="CH60" s="42"/>
      <c r="CI60" s="30"/>
      <c r="CL60" s="42"/>
      <c r="CM60" s="42"/>
      <c r="CO60" s="30"/>
      <c r="CQ60" s="41"/>
      <c r="CS60" s="30"/>
      <c r="CU60" s="42"/>
      <c r="CV60" s="30"/>
      <c r="CZ60" s="42"/>
      <c r="DA60" s="30"/>
      <c r="DC60" s="30"/>
      <c r="DE60" s="30"/>
      <c r="DG60" s="42"/>
      <c r="DH60" s="36"/>
      <c r="DI60" s="30"/>
      <c r="DJ60" s="21"/>
      <c r="DL60" s="42"/>
      <c r="DN60" s="30"/>
      <c r="DO60" s="21"/>
      <c r="DP60" s="42"/>
      <c r="DS60" s="30"/>
      <c r="DT60" s="21"/>
      <c r="DU60" s="42"/>
      <c r="DV60" s="30"/>
      <c r="DW60" s="21"/>
      <c r="DY60" s="30"/>
      <c r="DZ60" s="21"/>
      <c r="EA60" s="42"/>
      <c r="EB60" s="42"/>
      <c r="EC60" s="154"/>
      <c r="ED60" s="154"/>
      <c r="EE60" s="154"/>
      <c r="EF60" s="154"/>
      <c r="EG60" s="154"/>
      <c r="EH60" s="154"/>
      <c r="EI60" s="154"/>
      <c r="EJ60" s="154"/>
      <c r="EK60" s="154"/>
      <c r="EL60" s="154"/>
      <c r="EM60" s="154"/>
      <c r="EN60" s="154"/>
      <c r="EQ60"/>
      <c r="EZ60" s="160" t="s">
        <v>441</v>
      </c>
      <c r="FA60" s="161" t="s">
        <v>442</v>
      </c>
      <c r="FB60" s="159" t="s">
        <v>440</v>
      </c>
      <c r="FG60" s="153" t="s">
        <v>436</v>
      </c>
      <c r="FH60" s="153"/>
    </row>
    <row r="61" spans="1:165" s="13" customFormat="1" ht="62" customHeight="1" thickBot="1">
      <c r="B61" s="11"/>
      <c r="E61" s="11"/>
      <c r="F61" s="11"/>
      <c r="G61"/>
      <c r="I61"/>
      <c r="J61" s="11"/>
      <c r="K61" s="11"/>
      <c r="N61" s="30"/>
      <c r="Q61" s="41"/>
      <c r="R61" s="30"/>
      <c r="U61" s="30"/>
      <c r="W61" s="41"/>
      <c r="Y61" s="30"/>
      <c r="AA61" s="42"/>
      <c r="AB61" s="30"/>
      <c r="AD61" s="30"/>
      <c r="AE61" s="21"/>
      <c r="AF61" s="71"/>
      <c r="AG61" s="38"/>
      <c r="AH61" s="38"/>
      <c r="AK61" s="30"/>
      <c r="AM61" s="41"/>
      <c r="AO61" s="30"/>
      <c r="AP61" s="21"/>
      <c r="AQ61" s="41"/>
      <c r="AS61" s="30"/>
      <c r="AU61" s="41"/>
      <c r="AX61" s="30"/>
      <c r="AZ61" s="41"/>
      <c r="BA61" s="77"/>
      <c r="BC61" s="30"/>
      <c r="BE61" s="30"/>
      <c r="BG61" s="41"/>
      <c r="BH61" s="30"/>
      <c r="BL61" s="42"/>
      <c r="BO61" s="42"/>
      <c r="BQ61" s="30"/>
      <c r="BS61" s="42"/>
      <c r="BT61" s="78"/>
      <c r="BW61" s="42"/>
      <c r="BX61" s="30"/>
      <c r="CB61" s="42"/>
      <c r="CC61" s="30"/>
      <c r="CF61" s="30"/>
      <c r="CH61" s="42"/>
      <c r="CI61" s="30"/>
      <c r="CL61" s="42"/>
      <c r="CM61" s="42"/>
      <c r="CO61" s="30"/>
      <c r="CQ61" s="41"/>
      <c r="CS61" s="30"/>
      <c r="CU61" s="42"/>
      <c r="CV61" s="30"/>
      <c r="CZ61" s="42"/>
      <c r="DA61" s="30"/>
      <c r="DC61" s="30"/>
      <c r="DE61" s="30"/>
      <c r="DG61" s="42"/>
      <c r="DH61" s="36"/>
      <c r="DI61" s="30"/>
      <c r="DJ61" s="21"/>
      <c r="DL61" s="42"/>
      <c r="DN61" s="30"/>
      <c r="DO61" s="21"/>
      <c r="DP61" s="42"/>
      <c r="DS61" s="30"/>
      <c r="DT61" s="21"/>
      <c r="DU61" s="42"/>
      <c r="DV61" s="30"/>
      <c r="DW61" s="21"/>
      <c r="DY61" s="30"/>
      <c r="DZ61" s="21"/>
      <c r="EA61" s="42"/>
      <c r="EB61" s="42"/>
      <c r="EC61" s="82" t="s">
        <v>348</v>
      </c>
      <c r="ED61" s="83"/>
      <c r="EE61" s="84" t="s">
        <v>349</v>
      </c>
      <c r="EF61" s="85" t="s">
        <v>350</v>
      </c>
      <c r="EG61" s="84" t="s">
        <v>351</v>
      </c>
      <c r="EH61" s="84" t="s">
        <v>352</v>
      </c>
      <c r="EI61" s="84" t="s">
        <v>353</v>
      </c>
      <c r="EJ61" s="84" t="s">
        <v>354</v>
      </c>
      <c r="EK61" s="85" t="s">
        <v>355</v>
      </c>
      <c r="EL61" s="84" t="s">
        <v>356</v>
      </c>
      <c r="EM61" s="84" t="s">
        <v>357</v>
      </c>
      <c r="EN61" s="84" t="s">
        <v>358</v>
      </c>
      <c r="EO61" s="84" t="s">
        <v>359</v>
      </c>
      <c r="EP61" s="84" t="s">
        <v>360</v>
      </c>
      <c r="EQ61"/>
      <c r="ER61" s="13" t="s">
        <v>361</v>
      </c>
      <c r="ES61" s="13" t="s">
        <v>362</v>
      </c>
      <c r="ET61" s="13" t="s">
        <v>400</v>
      </c>
      <c r="EU61" s="13" t="s">
        <v>401</v>
      </c>
      <c r="EV61" s="13" t="s">
        <v>402</v>
      </c>
      <c r="EW61" s="13" t="s">
        <v>403</v>
      </c>
      <c r="EX61" s="13" t="s">
        <v>404</v>
      </c>
      <c r="EY61" s="13" t="s">
        <v>405</v>
      </c>
      <c r="EZ61" s="13" t="s">
        <v>406</v>
      </c>
      <c r="FA61" s="13" t="s">
        <v>407</v>
      </c>
      <c r="FB61" s="13" t="s">
        <v>408</v>
      </c>
      <c r="FD61" s="17"/>
      <c r="FF61" s="13" t="s">
        <v>415</v>
      </c>
      <c r="FG61" s="13" t="s">
        <v>416</v>
      </c>
      <c r="FH61" s="13" t="s">
        <v>417</v>
      </c>
      <c r="FI61" s="13" t="s">
        <v>418</v>
      </c>
    </row>
    <row r="62" spans="1:165" s="17" customFormat="1" ht="15.75" customHeight="1" thickBot="1">
      <c r="G62"/>
      <c r="I62"/>
      <c r="N62" s="79"/>
      <c r="Q62" s="36"/>
      <c r="R62" s="79"/>
      <c r="U62" s="79"/>
      <c r="W62" s="36"/>
      <c r="Y62" s="79"/>
      <c r="AA62" s="36"/>
      <c r="AB62" s="79"/>
      <c r="AD62" s="79"/>
      <c r="AE62" s="80"/>
      <c r="AF62" s="81"/>
      <c r="AG62" s="38"/>
      <c r="AH62" s="38"/>
      <c r="AK62" s="79"/>
      <c r="AM62" s="36"/>
      <c r="AO62" s="79"/>
      <c r="AP62" s="80"/>
      <c r="AQ62" s="36"/>
      <c r="AS62" s="79"/>
      <c r="AU62" s="36"/>
      <c r="AX62" s="79"/>
      <c r="AZ62" s="36"/>
      <c r="BA62" s="78"/>
      <c r="BC62" s="79"/>
      <c r="BE62" s="79"/>
      <c r="BG62" s="36"/>
      <c r="BH62" s="79"/>
      <c r="BL62" s="36"/>
      <c r="BO62" s="36"/>
      <c r="BQ62" s="79"/>
      <c r="BS62" s="36"/>
      <c r="BT62" s="78"/>
      <c r="BW62" s="36"/>
      <c r="BX62" s="79"/>
      <c r="CB62" s="36"/>
      <c r="CC62" s="79"/>
      <c r="CF62" s="79"/>
      <c r="CH62" s="36"/>
      <c r="CI62" s="79"/>
      <c r="CL62" s="36"/>
      <c r="CM62" s="36"/>
      <c r="CO62" s="79"/>
      <c r="CQ62" s="36"/>
      <c r="CS62" s="79"/>
      <c r="CU62" s="36"/>
      <c r="CV62" s="79"/>
      <c r="CZ62" s="36"/>
      <c r="DA62" s="79"/>
      <c r="DC62" s="79"/>
      <c r="DE62" s="79"/>
      <c r="DG62" s="36"/>
      <c r="DH62" s="36"/>
      <c r="DI62" s="79"/>
      <c r="DJ62" s="80"/>
      <c r="DL62" s="36"/>
      <c r="DN62" s="79"/>
      <c r="DO62" s="80"/>
      <c r="DP62" s="36"/>
      <c r="DS62" s="79"/>
      <c r="DT62" s="80"/>
      <c r="DU62" s="36"/>
      <c r="DV62" s="79"/>
      <c r="DW62" s="80"/>
      <c r="DY62" s="79"/>
      <c r="DZ62" s="80"/>
      <c r="EA62" s="36"/>
      <c r="EB62" s="17" t="s">
        <v>294</v>
      </c>
      <c r="EC62" s="86">
        <f>CORREL(EB4:EB47,EC4:EC47)</f>
        <v>-0.24867488903633655</v>
      </c>
      <c r="ED62" s="87"/>
      <c r="EE62" s="86">
        <f>CORREL(EB4:EB47,EE4:EE47)</f>
        <v>0.26595652931744052</v>
      </c>
      <c r="EF62" s="164">
        <f>CORREL(EB4:EB47,EF4:EF47)</f>
        <v>0.36191730187355226</v>
      </c>
      <c r="EG62" s="86">
        <f>CORREL(EB4:EB47,EG4:EG47)</f>
        <v>0.16030290780990186</v>
      </c>
      <c r="EH62" s="86">
        <f>CORREL(EB4:EB47,EH4:EH47)</f>
        <v>-0.28349718502176147</v>
      </c>
      <c r="EI62" s="86">
        <f>CORREL(EB4:EB47,EI4:EI47)</f>
        <v>-0.17934032191616678</v>
      </c>
      <c r="EJ62" s="86">
        <f>CORREL(EB4:EB47,EJ4:EJ47)</f>
        <v>0.38578125481343178</v>
      </c>
      <c r="EK62" s="164">
        <f>CORREL(EB4:EB47,EK4:EK47)</f>
        <v>0.37324138764762188</v>
      </c>
      <c r="EL62" s="86">
        <f>CORREL(EB4:EB47,EL4:EL47)</f>
        <v>-0.12476547449936037</v>
      </c>
      <c r="EM62" s="86">
        <f>CORREL(EB4:EB47,EM4:EM47)</f>
        <v>4.0589540728180371E-2</v>
      </c>
      <c r="EN62" s="86">
        <f>CORREL(EB4:EB47,EN4:EN47)</f>
        <v>-1.3995190953443461E-2</v>
      </c>
      <c r="EO62" s="86">
        <f>CORREL(EB4:EB47,EO4:EO47)</f>
        <v>0.19367620302741068</v>
      </c>
      <c r="EP62" s="86">
        <f>CORREL(EB4:EB47,EP4:EP47)</f>
        <v>0.20503832561458296</v>
      </c>
      <c r="EQ62" s="17" t="s">
        <v>294</v>
      </c>
      <c r="ER62" s="86">
        <f>CORREL($EB4:$EB47,ER4:ER47)</f>
        <v>-6.8758888798753854E-3</v>
      </c>
      <c r="ES62" s="86">
        <f t="shared" ref="ES62:FB62" si="69">CORREL($EB4:$EB47,ES4:ES47)</f>
        <v>-0.13455538035361217</v>
      </c>
      <c r="ET62" s="86">
        <f t="shared" si="69"/>
        <v>-1.5256173687248702E-2</v>
      </c>
      <c r="EU62" s="86">
        <f t="shared" si="69"/>
        <v>9.7272478306481433E-2</v>
      </c>
      <c r="EV62" s="86">
        <f t="shared" si="69"/>
        <v>0.24738256928017316</v>
      </c>
      <c r="EW62" s="86">
        <f t="shared" si="69"/>
        <v>7.1284636555403569E-2</v>
      </c>
      <c r="EX62" s="86">
        <f t="shared" si="69"/>
        <v>-9.5907474768570658E-2</v>
      </c>
      <c r="EY62" s="86">
        <f t="shared" si="69"/>
        <v>-7.8000161377933766E-2</v>
      </c>
      <c r="EZ62" s="86">
        <f t="shared" si="69"/>
        <v>-0.11335518424847073</v>
      </c>
      <c r="FA62" s="86">
        <f t="shared" si="69"/>
        <v>0.20589376995673844</v>
      </c>
      <c r="FB62" s="86">
        <f t="shared" si="69"/>
        <v>-0.13072638533016404</v>
      </c>
      <c r="FC62" s="86"/>
      <c r="FE62" s="17" t="s">
        <v>294</v>
      </c>
      <c r="FF62" s="86">
        <f>CORREL($EB4:$EB47,FF4:FF47)</f>
        <v>-0.12600436939298465</v>
      </c>
      <c r="FG62" s="86">
        <f t="shared" ref="FG62:FI62" si="70">CORREL($EB4:$EB47,FG4:FG47)</f>
        <v>-6.3794983585467369E-2</v>
      </c>
      <c r="FH62" s="86">
        <f t="shared" si="70"/>
        <v>0.11234740504733795</v>
      </c>
      <c r="FI62" s="86">
        <f t="shared" si="70"/>
        <v>9.7352943401443223E-2</v>
      </c>
    </row>
    <row r="63" spans="1:165" s="17" customFormat="1" ht="15.75" customHeight="1" thickBot="1">
      <c r="G63"/>
      <c r="I63"/>
      <c r="N63" s="79"/>
      <c r="Q63" s="36"/>
      <c r="R63" s="79"/>
      <c r="U63" s="79"/>
      <c r="W63" s="36"/>
      <c r="Y63" s="79"/>
      <c r="AA63" s="36"/>
      <c r="AB63" s="79"/>
      <c r="AD63" s="79"/>
      <c r="AE63" s="80"/>
      <c r="AF63" s="81"/>
      <c r="AG63" s="38"/>
      <c r="AH63" s="38"/>
      <c r="AK63" s="79"/>
      <c r="AM63" s="36"/>
      <c r="AO63" s="79"/>
      <c r="AP63" s="80"/>
      <c r="AQ63" s="36"/>
      <c r="AS63" s="79"/>
      <c r="AU63" s="36"/>
      <c r="AX63" s="79"/>
      <c r="AZ63" s="36"/>
      <c r="BA63" s="78"/>
      <c r="BC63" s="79"/>
      <c r="BE63" s="79"/>
      <c r="BG63" s="36"/>
      <c r="BH63" s="79"/>
      <c r="BL63" s="36"/>
      <c r="BO63" s="36"/>
      <c r="BQ63" s="79"/>
      <c r="BS63" s="36"/>
      <c r="BT63" s="78"/>
      <c r="BW63" s="36"/>
      <c r="BX63" s="79"/>
      <c r="CB63" s="36"/>
      <c r="CC63" s="79"/>
      <c r="CF63" s="79"/>
      <c r="CH63" s="36"/>
      <c r="CI63" s="79"/>
      <c r="CL63" s="36"/>
      <c r="CM63" s="36"/>
      <c r="CO63" s="79"/>
      <c r="CQ63" s="36"/>
      <c r="CS63" s="79"/>
      <c r="CU63" s="36"/>
      <c r="CV63" s="79"/>
      <c r="CZ63" s="36"/>
      <c r="DA63" s="79"/>
      <c r="DC63" s="79"/>
      <c r="DE63" s="79"/>
      <c r="DG63" s="36"/>
      <c r="DH63" s="36"/>
      <c r="DI63" s="79"/>
      <c r="DJ63" s="80"/>
      <c r="DL63" s="36"/>
      <c r="DN63" s="79"/>
      <c r="DO63" s="80"/>
      <c r="DP63" s="36"/>
      <c r="DS63" s="79"/>
      <c r="DT63" s="80"/>
      <c r="DU63" s="36"/>
      <c r="DV63" s="79"/>
      <c r="DW63" s="80"/>
      <c r="DY63" s="79"/>
      <c r="DZ63" s="80"/>
      <c r="EA63" s="36"/>
      <c r="EB63" s="17" t="s">
        <v>275</v>
      </c>
      <c r="EC63" s="86">
        <f>CORREL(DH4:DH47,EC4:EC47)</f>
        <v>-0.12719574457195923</v>
      </c>
      <c r="ED63" s="88"/>
      <c r="EE63" s="86">
        <f>CORREL(DH4:DH47,EE4:EE47)</f>
        <v>0.33838410357987581</v>
      </c>
      <c r="EF63" s="86">
        <f>CORREL(DH4:DH47,EF4:EF47)</f>
        <v>0.13021032760077228</v>
      </c>
      <c r="EG63" s="86">
        <f>CORREL(DH4:DH47,EG4:EG47)</f>
        <v>8.9249931071422081E-2</v>
      </c>
      <c r="EH63" s="86">
        <f>CORREL(DH4:DH47,EH4:EH47)</f>
        <v>9.6208817722825746E-2</v>
      </c>
      <c r="EI63" s="86">
        <f>CORREL(DH4:DH47,EI4:EI47)</f>
        <v>0.18044767062297279</v>
      </c>
      <c r="EJ63" s="86">
        <f>CORREL(DH4:DH47,EJ4:EJ47)</f>
        <v>0.22423010464992768</v>
      </c>
      <c r="EK63" s="86">
        <f>CORREL(DH4:DH47,EK4:EK47)</f>
        <v>5.7991110652084746E-2</v>
      </c>
      <c r="EL63" s="86">
        <f>CORREL(DH4:DH47,EL4:EL47)</f>
        <v>-1.9453802949335422E-2</v>
      </c>
      <c r="EM63" s="86">
        <f>CORREL(DH4:DH47,EM4:EM47)</f>
        <v>-0.10319479456913398</v>
      </c>
      <c r="EN63" s="86">
        <f>CORREL(DH4:DH47,EN4:EN47)</f>
        <v>0.10645212110446245</v>
      </c>
      <c r="EO63" s="86">
        <f>CORREL(DH4:DH47,EO4:EO47)</f>
        <v>0.25273179222034531</v>
      </c>
      <c r="EP63" s="86">
        <f>CORREL($DH4:$DH47,EP4:EP47)</f>
        <v>0.23046424623584327</v>
      </c>
      <c r="EQ63" s="17" t="s">
        <v>275</v>
      </c>
      <c r="ER63" s="164">
        <f t="shared" ref="EQ63:FB63" si="71">CORREL($DH4:$DH47,ER4:ER47)</f>
        <v>0.32121613740289029</v>
      </c>
      <c r="ES63" s="86">
        <f t="shared" si="71"/>
        <v>1.9705420497446245E-2</v>
      </c>
      <c r="ET63" s="164">
        <f t="shared" si="71"/>
        <v>0.33016843627303538</v>
      </c>
      <c r="EU63" s="164">
        <f t="shared" si="71"/>
        <v>0.30061092331008604</v>
      </c>
      <c r="EV63" s="86">
        <f t="shared" si="71"/>
        <v>0.19722105351492333</v>
      </c>
      <c r="EW63" s="86">
        <f t="shared" si="71"/>
        <v>0.12054092011793432</v>
      </c>
      <c r="EX63" s="86">
        <f t="shared" si="71"/>
        <v>1.9777871176517713E-2</v>
      </c>
      <c r="EY63" s="157">
        <f t="shared" si="71"/>
        <v>-0.27733760422750248</v>
      </c>
      <c r="EZ63" s="158">
        <f t="shared" si="71"/>
        <v>0.45470533497484411</v>
      </c>
      <c r="FA63" s="86">
        <f t="shared" si="71"/>
        <v>0.18579304815596498</v>
      </c>
      <c r="FB63" s="86">
        <f t="shared" si="71"/>
        <v>-0.16908607015295132</v>
      </c>
      <c r="FC63" s="86"/>
      <c r="FE63" s="17" t="s">
        <v>275</v>
      </c>
      <c r="FF63" s="86">
        <f t="shared" ref="FF63:FI63" si="72">CORREL($DH4:$DH47,FF4:FF47)</f>
        <v>-8.1325248774302944E-2</v>
      </c>
      <c r="FG63" s="86">
        <f t="shared" si="72"/>
        <v>0.11133774460363048</v>
      </c>
      <c r="FH63" s="86">
        <f t="shared" si="72"/>
        <v>-0.13757917740149953</v>
      </c>
      <c r="FI63" s="86">
        <f t="shared" si="72"/>
        <v>0.12925506699197747</v>
      </c>
    </row>
    <row r="64" spans="1:165" s="17" customFormat="1" ht="15.75" customHeight="1" thickBot="1">
      <c r="G64"/>
      <c r="I64"/>
      <c r="N64" s="79"/>
      <c r="Q64" s="36"/>
      <c r="R64" s="79"/>
      <c r="U64" s="79"/>
      <c r="W64" s="36"/>
      <c r="Y64" s="79"/>
      <c r="AA64" s="36"/>
      <c r="AB64" s="79"/>
      <c r="AD64" s="79"/>
      <c r="AE64" s="80"/>
      <c r="AF64" s="81"/>
      <c r="AG64" s="38"/>
      <c r="AH64" s="38"/>
      <c r="AK64" s="79"/>
      <c r="AM64" s="36"/>
      <c r="AO64" s="79"/>
      <c r="AP64" s="80"/>
      <c r="AQ64" s="36"/>
      <c r="AS64" s="79"/>
      <c r="AU64" s="36"/>
      <c r="AX64" s="79"/>
      <c r="AZ64" s="36"/>
      <c r="BA64" s="78"/>
      <c r="BC64" s="79"/>
      <c r="BE64" s="79"/>
      <c r="BG64" s="36"/>
      <c r="BH64" s="79"/>
      <c r="BL64" s="36"/>
      <c r="BO64" s="36"/>
      <c r="BQ64" s="79"/>
      <c r="BS64" s="36"/>
      <c r="BT64" s="78"/>
      <c r="BW64" s="36"/>
      <c r="BX64" s="79"/>
      <c r="CB64" s="36"/>
      <c r="CC64" s="79"/>
      <c r="CF64" s="79"/>
      <c r="CH64" s="36"/>
      <c r="CI64" s="79"/>
      <c r="CL64" s="36"/>
      <c r="CM64" s="36"/>
      <c r="CO64" s="79"/>
      <c r="CQ64" s="36"/>
      <c r="CS64" s="79"/>
      <c r="CU64" s="36"/>
      <c r="CV64" s="79"/>
      <c r="CZ64" s="36"/>
      <c r="DA64" s="79"/>
      <c r="DC64" s="79"/>
      <c r="DE64" s="79"/>
      <c r="DG64" s="36"/>
      <c r="DH64" s="36"/>
      <c r="DI64" s="79"/>
      <c r="DJ64" s="80"/>
      <c r="DL64" s="36"/>
      <c r="DN64" s="79"/>
      <c r="DO64" s="80"/>
      <c r="DP64" s="36"/>
      <c r="DS64" s="79"/>
      <c r="DT64" s="80"/>
      <c r="DU64" s="36"/>
      <c r="DV64" s="79"/>
      <c r="DW64" s="80"/>
      <c r="DY64" s="79"/>
      <c r="DZ64" s="80"/>
      <c r="EA64" s="36"/>
      <c r="EB64" s="17" t="s">
        <v>274</v>
      </c>
      <c r="EC64" s="86">
        <f>CORREL(CM4:CM47,EC4:EC47)</f>
        <v>0.2002618649786321</v>
      </c>
      <c r="ED64" s="88"/>
      <c r="EE64" s="86">
        <f>CORREL(CM4:CM47,EE4:EE47)</f>
        <v>0.11379620979514307</v>
      </c>
      <c r="EF64" s="86">
        <f>CORREL(CM4:CM47,EF4:EF47)</f>
        <v>0.10605227731578541</v>
      </c>
      <c r="EG64" s="86">
        <f>CORREL(CM4:CM47,EG4:EG47)</f>
        <v>-0.13087959012510997</v>
      </c>
      <c r="EH64" s="86">
        <f>CORREL(CM4:CM47,EH4:EH47)</f>
        <v>9.3641904438406295E-2</v>
      </c>
      <c r="EI64" s="86">
        <f>CORREL(CM4:CM47,EI4:EI47)</f>
        <v>9.042963916548262E-2</v>
      </c>
      <c r="EJ64" s="86">
        <f>CORREL(CM4:CM47,EJ4:EJ47)</f>
        <v>7.3431799898194275E-2</v>
      </c>
      <c r="EK64" s="86">
        <f>CORREL(CM4:CM47,EK4:EK47)</f>
        <v>-0.11307341149034771</v>
      </c>
      <c r="EL64" s="86">
        <f>CORREL(CM4:CM47,EL4:EL47)</f>
        <v>2.7528232280743296E-2</v>
      </c>
      <c r="EM64" s="86">
        <f>CORREL(CM4:CM47,EM4:EM47)</f>
        <v>-2.4208487886776472E-2</v>
      </c>
      <c r="EN64" s="86">
        <f>CORREL(CM4:CM47,EN4:EN47)</f>
        <v>0.26081618694378328</v>
      </c>
      <c r="EO64" s="86">
        <f>CORREL(CM4:CM47,EO4:EO47)</f>
        <v>2.9152165046984153E-2</v>
      </c>
      <c r="EP64" s="86">
        <f>CORREL($CM4:$CM47,EP4:EP47)</f>
        <v>-3.3130581246929545E-2</v>
      </c>
      <c r="EQ64" s="17" t="s">
        <v>274</v>
      </c>
      <c r="ER64" s="86">
        <f t="shared" ref="EQ64:FB64" si="73">CORREL($CM4:$CM47,ER4:ER47)</f>
        <v>-4.2420760897363227E-2</v>
      </c>
      <c r="ES64" s="164">
        <f t="shared" si="73"/>
        <v>-0.32210558695379504</v>
      </c>
      <c r="ET64" s="86">
        <f t="shared" si="73"/>
        <v>1.8305278264234667E-2</v>
      </c>
      <c r="EU64" s="86">
        <f t="shared" si="73"/>
        <v>0.16205446597148021</v>
      </c>
      <c r="EV64" s="164">
        <f t="shared" si="73"/>
        <v>-0.3249633491624937</v>
      </c>
      <c r="EW64" s="86">
        <f t="shared" si="73"/>
        <v>-0.12006036323428609</v>
      </c>
      <c r="EX64" s="86">
        <f t="shared" si="73"/>
        <v>-6.3829560200506221E-3</v>
      </c>
      <c r="EY64" s="86">
        <f t="shared" si="73"/>
        <v>5.8998437857408423E-2</v>
      </c>
      <c r="EZ64" s="86">
        <f t="shared" si="73"/>
        <v>0.11832406049911934</v>
      </c>
      <c r="FA64" s="86">
        <f t="shared" si="73"/>
        <v>-0.10522543383625724</v>
      </c>
      <c r="FB64" s="86">
        <f t="shared" si="73"/>
        <v>-9.2656022535027322E-3</v>
      </c>
      <c r="FC64" s="86"/>
      <c r="FE64" s="17" t="s">
        <v>274</v>
      </c>
      <c r="FF64" s="86">
        <f t="shared" ref="FF64:FI64" si="74">CORREL($CM4:$CM47,FF4:FF47)</f>
        <v>-9.1306827033789673E-2</v>
      </c>
      <c r="FG64" s="86">
        <f t="shared" si="74"/>
        <v>-0.15968391603293175</v>
      </c>
      <c r="FH64" s="86">
        <f t="shared" si="74"/>
        <v>-1.4878719583180334E-3</v>
      </c>
      <c r="FI64" s="157">
        <f t="shared" si="74"/>
        <v>0.26120679075457692</v>
      </c>
    </row>
    <row r="65" spans="2:165" s="17" customFormat="1" ht="15.75" customHeight="1" thickBot="1">
      <c r="G65"/>
      <c r="I65"/>
      <c r="N65" s="79"/>
      <c r="Q65" s="36"/>
      <c r="R65" s="79"/>
      <c r="U65" s="79"/>
      <c r="W65" s="36"/>
      <c r="Y65" s="79"/>
      <c r="AA65" s="36"/>
      <c r="AB65" s="79"/>
      <c r="AD65" s="79"/>
      <c r="AE65" s="80"/>
      <c r="AF65" s="81"/>
      <c r="AG65" s="38"/>
      <c r="AH65" s="38"/>
      <c r="AK65" s="79"/>
      <c r="AM65" s="36"/>
      <c r="AO65" s="79"/>
      <c r="AP65" s="80"/>
      <c r="AQ65" s="36"/>
      <c r="AS65" s="79"/>
      <c r="AU65" s="36"/>
      <c r="AX65" s="79"/>
      <c r="AZ65" s="36"/>
      <c r="BA65" s="78"/>
      <c r="BC65" s="79"/>
      <c r="BE65" s="79"/>
      <c r="BG65" s="36"/>
      <c r="BH65" s="79"/>
      <c r="BL65" s="36"/>
      <c r="BO65" s="36"/>
      <c r="BQ65" s="79"/>
      <c r="BS65" s="36"/>
      <c r="BT65" s="78"/>
      <c r="BW65" s="36"/>
      <c r="BX65" s="79"/>
      <c r="CB65" s="36"/>
      <c r="CC65" s="79"/>
      <c r="CF65" s="79"/>
      <c r="CH65" s="36"/>
      <c r="CI65" s="79"/>
      <c r="CL65" s="36"/>
      <c r="CM65" s="36"/>
      <c r="CO65" s="79"/>
      <c r="CQ65" s="36"/>
      <c r="CS65" s="79"/>
      <c r="CU65" s="36"/>
      <c r="CV65" s="79"/>
      <c r="CZ65" s="36"/>
      <c r="DA65" s="79"/>
      <c r="DC65" s="79"/>
      <c r="DE65" s="79"/>
      <c r="DG65" s="36"/>
      <c r="DH65" s="36"/>
      <c r="DI65" s="79"/>
      <c r="DJ65" s="80"/>
      <c r="DL65" s="36"/>
      <c r="DN65" s="79"/>
      <c r="DO65" s="80"/>
      <c r="DP65" s="36"/>
      <c r="DS65" s="79"/>
      <c r="DT65" s="80"/>
      <c r="DU65" s="36"/>
      <c r="DV65" s="79"/>
      <c r="DW65" s="80"/>
      <c r="DY65" s="79"/>
      <c r="DZ65" s="80"/>
      <c r="EA65" s="36"/>
      <c r="EB65" s="17" t="s">
        <v>265</v>
      </c>
      <c r="EC65" s="89">
        <f>CORREL(BT4:BT47,EC4:EC47)</f>
        <v>7.0977539841041618E-2</v>
      </c>
      <c r="ED65" s="89" t="e">
        <f>CORREL(BU4:BU47,ED4:ED47)</f>
        <v>#DIV/0!</v>
      </c>
      <c r="EE65" s="89">
        <f>CORREL(BT4:BT47,EE4:EE47)</f>
        <v>0.1495192586678282</v>
      </c>
      <c r="EF65" s="89">
        <f>CORREL(BT4:BT47,EF4:EF47)</f>
        <v>6.6710049234557936E-2</v>
      </c>
      <c r="EG65" s="89">
        <f>CORREL(BT4:BT47,EG4:EG47)</f>
        <v>-3.8128570086445782E-2</v>
      </c>
      <c r="EH65" s="89">
        <f>CORREL(BT4:BT47,EH4:EH47)</f>
        <v>8.7776380571786689E-3</v>
      </c>
      <c r="EI65" s="89">
        <f>CORREL(BT4:BT47,EI4:EI47)</f>
        <v>-0.10477046602176446</v>
      </c>
      <c r="EJ65" s="89">
        <f>CORREL(BT4:BT47,EJ4:EJ47)</f>
        <v>-0.10174275627435289</v>
      </c>
      <c r="EK65" s="89">
        <f>CORREL(BT4:BT47,EK4:EK47)</f>
        <v>9.0139120450638668E-2</v>
      </c>
      <c r="EL65" s="89">
        <f>CORREL(BT4:BT47,EL4:EL47)</f>
        <v>-0.22607104599635461</v>
      </c>
      <c r="EM65" s="169">
        <f>CORREL(BT4:BT47,EM4:EM47)</f>
        <v>-0.42299982697678978</v>
      </c>
      <c r="EN65" s="89">
        <f>CORREL(BT4:BT47,EN4:EN47)</f>
        <v>0.21588967436276132</v>
      </c>
      <c r="EO65" s="89">
        <f>CORREL(BT4:BT47,EO4:EO47)</f>
        <v>7.1066174292061982E-2</v>
      </c>
      <c r="EP65" s="89">
        <f>CORREL($BT4:$BT47,EP4:EP47)</f>
        <v>-9.1516424908511848E-2</v>
      </c>
      <c r="EQ65" s="17" t="s">
        <v>265</v>
      </c>
      <c r="ER65" s="89">
        <f>CORREL($BT4:$BT47,ER4:ER47)</f>
        <v>0.14863091688400984</v>
      </c>
      <c r="ES65" s="89">
        <f>CORREL($BT4:$BT47,ES4:ES47)</f>
        <v>-0.12639798802337288</v>
      </c>
      <c r="ET65" s="89">
        <f>CORREL($BT4:$BT47,ET4:ET47)</f>
        <v>-7.1208504208399095E-2</v>
      </c>
      <c r="EU65" s="165">
        <f>CORREL($BT4:$BT47,EU4:EU47)</f>
        <v>0.39375101756823233</v>
      </c>
      <c r="EV65" s="89">
        <f>CORREL($BT4:$BT47,EV4:EV47)</f>
        <v>-0.18413455014023689</v>
      </c>
      <c r="EW65" s="89">
        <f>CORREL($BT4:$BT47,EW4:EW47)</f>
        <v>8.5368034604580825E-2</v>
      </c>
      <c r="EX65" s="89">
        <f>CORREL($BT4:$BT47,EX4:EX47)</f>
        <v>0.18421523256777969</v>
      </c>
      <c r="EY65" s="163">
        <f>CORREL($BT4:$BT47,EY4:EY47)</f>
        <v>-0.35463555938757346</v>
      </c>
      <c r="EZ65" s="89">
        <f>CORREL($BT4:$BT47,EZ4:EZ47)</f>
        <v>0.13566350051131607</v>
      </c>
      <c r="FA65" s="89">
        <f>CORREL($BT4:$BT47,FA4:FA47)</f>
        <v>6.6314028898671828E-2</v>
      </c>
      <c r="FB65" s="89">
        <f>CORREL($BT4:$BT47,FB4:FB47)</f>
        <v>-0.13284672339918363</v>
      </c>
      <c r="FC65" s="89"/>
      <c r="FE65" s="17" t="s">
        <v>265</v>
      </c>
      <c r="FF65" s="89">
        <f>CORREL($BT4:$BT47,FF4:FF47)</f>
        <v>0.12936148392201219</v>
      </c>
      <c r="FG65" s="89">
        <f t="shared" ref="FG65:FI65" si="75">CORREL($BT4:$BT47,FG4:FG47)</f>
        <v>1.2936580539860805E-2</v>
      </c>
      <c r="FH65" s="89">
        <f t="shared" si="75"/>
        <v>-0.22804329560020592</v>
      </c>
      <c r="FI65" s="89">
        <f t="shared" si="75"/>
        <v>6.2952238711127803E-2</v>
      </c>
    </row>
    <row r="66" spans="2:165" s="17" customFormat="1" ht="15.75" customHeight="1" thickBot="1">
      <c r="G66"/>
      <c r="I66"/>
      <c r="N66" s="79"/>
      <c r="Q66" s="36"/>
      <c r="R66" s="79"/>
      <c r="U66" s="79"/>
      <c r="W66" s="36"/>
      <c r="Y66" s="79"/>
      <c r="AA66" s="36"/>
      <c r="AB66" s="79"/>
      <c r="AD66" s="79"/>
      <c r="AE66" s="80"/>
      <c r="AF66" s="81"/>
      <c r="AG66" s="38"/>
      <c r="AH66" s="38"/>
      <c r="AK66" s="79"/>
      <c r="AM66" s="36"/>
      <c r="AO66" s="79"/>
      <c r="AP66" s="80"/>
      <c r="AQ66" s="36"/>
      <c r="AS66" s="79"/>
      <c r="AU66" s="36"/>
      <c r="AX66" s="79"/>
      <c r="AZ66" s="36"/>
      <c r="BA66" s="78"/>
      <c r="BC66" s="79"/>
      <c r="BE66" s="79"/>
      <c r="BG66" s="36"/>
      <c r="BH66" s="79"/>
      <c r="BL66" s="36"/>
      <c r="BO66" s="36"/>
      <c r="BQ66" s="79"/>
      <c r="BS66" s="36"/>
      <c r="BT66" s="78"/>
      <c r="BW66" s="36"/>
      <c r="BX66" s="79"/>
      <c r="CB66" s="36"/>
      <c r="CC66" s="79"/>
      <c r="CF66" s="79"/>
      <c r="CH66" s="36"/>
      <c r="CI66" s="79"/>
      <c r="CL66" s="36"/>
      <c r="CM66" s="36"/>
      <c r="CO66" s="79"/>
      <c r="CQ66" s="36"/>
      <c r="CS66" s="79"/>
      <c r="CU66" s="36"/>
      <c r="CV66" s="79"/>
      <c r="CZ66" s="36"/>
      <c r="DA66" s="79"/>
      <c r="DC66" s="79"/>
      <c r="DE66" s="79"/>
      <c r="DG66" s="36"/>
      <c r="DH66" s="36"/>
      <c r="DI66" s="79"/>
      <c r="DJ66" s="80"/>
      <c r="DL66" s="36"/>
      <c r="DN66" s="79"/>
      <c r="DO66" s="80"/>
      <c r="DP66" s="36"/>
      <c r="DS66" s="79"/>
      <c r="DT66" s="80"/>
      <c r="DU66" s="36"/>
      <c r="DV66" s="79"/>
      <c r="DW66" s="80"/>
      <c r="DY66" s="79"/>
      <c r="DZ66" s="80"/>
      <c r="EA66" s="36"/>
      <c r="EB66" s="17" t="s">
        <v>256</v>
      </c>
      <c r="EC66" s="164">
        <f>CORREL(BA4:BA47,EC4:EC47)</f>
        <v>-0.37037944645370752</v>
      </c>
      <c r="ED66" s="86" t="e">
        <f>CORREL(BB4:BB47,ED4:ED47)</f>
        <v>#DIV/0!</v>
      </c>
      <c r="EE66" s="86">
        <f>CORREL(BA4:BA47,EE4:EE47)</f>
        <v>0.10838981526877838</v>
      </c>
      <c r="EF66" s="86">
        <f>CORREL(BA4:BA47,EF4:EF47)</f>
        <v>5.3505344897396702E-2</v>
      </c>
      <c r="EG66" s="86">
        <f>CORREL(BA4:BA47,EG4:EG47)</f>
        <v>5.7767557073270595E-2</v>
      </c>
      <c r="EH66" s="86">
        <f>CORREL(BA4:BA47,EH4:EH47)</f>
        <v>-0.12886498559795542</v>
      </c>
      <c r="EI66" s="86">
        <f>CORREL(BA4:BA47,EI4:EI47)</f>
        <v>-0.23936735407650517</v>
      </c>
      <c r="EJ66" s="86">
        <f>CORREL(BA4:BA47,EJ4:EJ47)</f>
        <v>-8.9890740398859109E-2</v>
      </c>
      <c r="EK66" s="86">
        <f>CORREL(BA4:BA47,EK4:EK47)</f>
        <v>-0.13319691249136167</v>
      </c>
      <c r="EL66" s="86">
        <f>CORREL(BA4:BA47,EL4:EL47)</f>
        <v>-0.11791411989741318</v>
      </c>
      <c r="EM66" s="86">
        <f>CORREL(BA4:BA47,EM4:EM47)</f>
        <v>-0.1658868255772829</v>
      </c>
      <c r="EN66" s="158">
        <f>CORREL(BA4:BA47,EN4:EN47)</f>
        <v>-0.5329812158301459</v>
      </c>
      <c r="EO66" s="86">
        <f>CORREL(BA4:BA47,EO4:EO47)</f>
        <v>0.28040127248232438</v>
      </c>
      <c r="EP66" s="86">
        <f>CORREL($BA4:$BA47,EP4:EP47)</f>
        <v>-3.8168674700801722E-2</v>
      </c>
      <c r="EQ66" s="17" t="s">
        <v>256</v>
      </c>
      <c r="ER66" s="86">
        <f t="shared" ref="EQ66:FB66" si="76">CORREL($BA4:$BA47,ER4:ER47)</f>
        <v>3.9082930608199631E-2</v>
      </c>
      <c r="ES66" s="86">
        <f t="shared" si="76"/>
        <v>0.15298007062213423</v>
      </c>
      <c r="ET66" s="86">
        <f t="shared" si="76"/>
        <v>0.1304222633502756</v>
      </c>
      <c r="EU66" s="86">
        <f t="shared" si="76"/>
        <v>7.3812027894479063E-2</v>
      </c>
      <c r="EV66" s="86">
        <f t="shared" si="76"/>
        <v>0.12707843977709277</v>
      </c>
      <c r="EW66" s="86">
        <f t="shared" si="76"/>
        <v>0.14049320687741904</v>
      </c>
      <c r="EX66" s="86">
        <f t="shared" si="76"/>
        <v>-1.1369392464068579E-2</v>
      </c>
      <c r="EY66" s="86">
        <f t="shared" si="76"/>
        <v>-0.16411108249464351</v>
      </c>
      <c r="EZ66" s="157">
        <f t="shared" si="76"/>
        <v>0.28702202793213005</v>
      </c>
      <c r="FA66" s="158">
        <f t="shared" si="76"/>
        <v>0.39463882793808647</v>
      </c>
      <c r="FB66" s="86">
        <f t="shared" si="76"/>
        <v>-0.18832236114194667</v>
      </c>
      <c r="FC66" s="86"/>
      <c r="FE66" s="17" t="s">
        <v>256</v>
      </c>
      <c r="FF66" s="86">
        <f t="shared" ref="FF66:FI66" si="77">CORREL($BA4:$BA47,FF4:FF47)</f>
        <v>-2.0456811329673519E-2</v>
      </c>
      <c r="FG66" s="86">
        <f t="shared" si="77"/>
        <v>0.1087679614743388</v>
      </c>
      <c r="FH66" s="86">
        <f t="shared" si="77"/>
        <v>-0.10335835103880273</v>
      </c>
      <c r="FI66" s="86">
        <f t="shared" si="77"/>
        <v>2.5028518978907954E-2</v>
      </c>
    </row>
    <row r="67" spans="2:165" s="17" customFormat="1" ht="15.75" customHeight="1">
      <c r="G67"/>
      <c r="I67"/>
      <c r="N67" s="79"/>
      <c r="Q67" s="36"/>
      <c r="R67" s="79"/>
      <c r="U67" s="79"/>
      <c r="W67" s="36"/>
      <c r="Y67" s="79"/>
      <c r="AA67" s="36"/>
      <c r="AB67" s="79"/>
      <c r="AD67" s="79"/>
      <c r="AE67" s="80"/>
      <c r="AF67" s="81"/>
      <c r="AG67" s="38"/>
      <c r="AH67" s="38"/>
      <c r="AK67" s="79"/>
      <c r="AM67" s="36"/>
      <c r="AO67" s="79"/>
      <c r="AP67" s="80"/>
      <c r="AQ67" s="36"/>
      <c r="AS67" s="79"/>
      <c r="AU67" s="36"/>
      <c r="AX67" s="79"/>
      <c r="AZ67" s="36"/>
      <c r="BA67" s="78"/>
      <c r="BC67" s="79"/>
      <c r="BE67" s="79"/>
      <c r="BG67" s="36"/>
      <c r="BH67" s="79"/>
      <c r="BL67" s="36"/>
      <c r="BO67" s="36"/>
      <c r="BQ67" s="79"/>
      <c r="BS67" s="36"/>
      <c r="BT67" s="78"/>
      <c r="BW67" s="36"/>
      <c r="BX67" s="79"/>
      <c r="CB67" s="36"/>
      <c r="CC67" s="79"/>
      <c r="CF67" s="79"/>
      <c r="CH67" s="36"/>
      <c r="CI67" s="79"/>
      <c r="CL67" s="36"/>
      <c r="CM67" s="36"/>
      <c r="CO67" s="79"/>
      <c r="CQ67" s="36"/>
      <c r="CS67" s="79"/>
      <c r="CU67" s="36"/>
      <c r="CV67" s="79"/>
      <c r="CZ67" s="36"/>
      <c r="DA67" s="79"/>
      <c r="DC67" s="79"/>
      <c r="DE67" s="79"/>
      <c r="DG67" s="36"/>
      <c r="DH67" s="36"/>
      <c r="DI67" s="79"/>
      <c r="DJ67" s="80"/>
      <c r="DL67" s="36"/>
      <c r="DN67" s="79"/>
      <c r="DO67" s="80"/>
      <c r="DP67" s="36"/>
      <c r="DS67" s="79"/>
      <c r="DT67" s="80"/>
      <c r="DU67" s="36"/>
      <c r="DV67" s="79"/>
      <c r="DW67" s="80"/>
      <c r="DY67" s="79"/>
      <c r="DZ67" s="80"/>
      <c r="EA67" s="36"/>
      <c r="EB67" s="17" t="s">
        <v>237</v>
      </c>
      <c r="EC67" s="86">
        <f>CORREL(AG4:AG47,EC4:EC47)</f>
        <v>-9.0632040064658304E-2</v>
      </c>
      <c r="ED67" s="86" t="e">
        <f>CORREL(AH4:AH47,ED4:ED47)</f>
        <v>#DIV/0!</v>
      </c>
      <c r="EE67" s="86">
        <f>CORREL(AG4:AG47,EE4:EE47)</f>
        <v>6.5401373720098618E-2</v>
      </c>
      <c r="EF67" s="86">
        <f>CORREL(AG4:AG47,EF4:EF47)</f>
        <v>0.27056381191038981</v>
      </c>
      <c r="EG67" s="86">
        <f>CORREL(AG4:AG47,EG4:EG47)</f>
        <v>-9.3929316666468504E-2</v>
      </c>
      <c r="EH67" s="86">
        <f>CORREL(AG4:AG47,EH4:EH47)</f>
        <v>-0.20663312217628918</v>
      </c>
      <c r="EI67" s="86">
        <f>CORREL(AG4:AG47,EI4:EI47)</f>
        <v>-4.8726581109141777E-2</v>
      </c>
      <c r="EJ67" s="86">
        <f>CORREL(AG4:AG47,EJ4:EJ47)</f>
        <v>0.13617503682022106</v>
      </c>
      <c r="EK67" s="86">
        <f>CORREL(AG4:AG47,EK4:EK47)</f>
        <v>-0.21361556054183239</v>
      </c>
      <c r="EL67" s="86">
        <f>CORREL(AG4:AG47,EL4:EL47)</f>
        <v>-0.10346247181518504</v>
      </c>
      <c r="EM67" s="86">
        <f>CORREL(AG4:AG47,EM4:EM47)</f>
        <v>-5.3026843809289043E-2</v>
      </c>
      <c r="EN67" s="86">
        <f>CORREL(AG4:AG47,EN4:EN47)</f>
        <v>0.11147086649511696</v>
      </c>
      <c r="EO67" s="86">
        <f>CORREL(AG4:AG47,EO4:EO47)</f>
        <v>0.15002097713029541</v>
      </c>
      <c r="EP67" s="86">
        <f>CORREL($AG4:$AG47,EP4:EP47)</f>
        <v>0.10518598571672745</v>
      </c>
      <c r="EQ67" s="17" t="s">
        <v>237</v>
      </c>
      <c r="ER67" s="86">
        <f t="shared" ref="EQ67:FB67" si="78">CORREL($AG4:$AG47,ER4:ER47)</f>
        <v>8.4073283602049576E-2</v>
      </c>
      <c r="ES67" s="86">
        <f t="shared" si="78"/>
        <v>-0.20035421514883298</v>
      </c>
      <c r="ET67" s="86">
        <f t="shared" si="78"/>
        <v>2.4697004990579873E-2</v>
      </c>
      <c r="EU67" s="86">
        <f t="shared" si="78"/>
        <v>0.11642850488561288</v>
      </c>
      <c r="EV67" s="86">
        <f t="shared" si="78"/>
        <v>0.23228063103416821</v>
      </c>
      <c r="EW67" s="86">
        <f t="shared" si="78"/>
        <v>-0.12486991286839574</v>
      </c>
      <c r="EX67" s="86">
        <f t="shared" si="78"/>
        <v>-0.17223436257709754</v>
      </c>
      <c r="EY67" s="86">
        <f t="shared" si="78"/>
        <v>5.7245968907085098E-3</v>
      </c>
      <c r="EZ67" s="86">
        <f t="shared" si="78"/>
        <v>-0.12981231711238966</v>
      </c>
      <c r="FA67" s="86">
        <f t="shared" si="78"/>
        <v>0.10675650057961095</v>
      </c>
      <c r="FB67" s="86">
        <f t="shared" si="78"/>
        <v>0.13795646443342033</v>
      </c>
      <c r="FC67" s="86"/>
      <c r="FD67" s="13"/>
      <c r="FE67" s="17" t="s">
        <v>237</v>
      </c>
      <c r="FF67" s="86">
        <f t="shared" ref="FF67:FI67" si="79">CORREL($AG4:$AG47,FF4:FF47)</f>
        <v>-1.2257207966486716E-2</v>
      </c>
      <c r="FG67" s="86">
        <f t="shared" si="79"/>
        <v>-0.2158281721522308</v>
      </c>
      <c r="FH67" s="86">
        <f t="shared" si="79"/>
        <v>-3.0110971805100291E-3</v>
      </c>
      <c r="FI67" s="86">
        <f t="shared" si="79"/>
        <v>0.22199846414960164</v>
      </c>
    </row>
    <row r="68" spans="2:165" s="13" customFormat="1" ht="15.75" customHeight="1">
      <c r="B68" s="11"/>
      <c r="E68" s="11"/>
      <c r="F68" s="11"/>
      <c r="G68"/>
      <c r="I68"/>
      <c r="J68" s="11"/>
      <c r="K68" s="11"/>
      <c r="N68" s="30"/>
      <c r="Q68" s="41"/>
      <c r="R68" s="30"/>
      <c r="U68" s="30"/>
      <c r="W68" s="41"/>
      <c r="Y68" s="30"/>
      <c r="AA68" s="42"/>
      <c r="AB68" s="30"/>
      <c r="AD68" s="30"/>
      <c r="AE68" s="21"/>
      <c r="AF68" s="71"/>
      <c r="AG68" s="38"/>
      <c r="AH68" s="38"/>
      <c r="AK68" s="30"/>
      <c r="AM68" s="41"/>
      <c r="AO68" s="30"/>
      <c r="AP68" s="21"/>
      <c r="AQ68" s="41"/>
      <c r="AS68" s="30"/>
      <c r="AU68" s="41"/>
      <c r="AX68" s="30"/>
      <c r="AZ68" s="41"/>
      <c r="BA68" s="77"/>
      <c r="BC68" s="30"/>
      <c r="BE68" s="30"/>
      <c r="BG68" s="41"/>
      <c r="BH68" s="30"/>
      <c r="BL68" s="42"/>
      <c r="BO68" s="42"/>
      <c r="BQ68" s="30"/>
      <c r="BS68" s="42"/>
      <c r="BT68" s="78"/>
      <c r="BW68" s="42"/>
      <c r="BX68" s="30"/>
      <c r="CB68" s="42"/>
      <c r="CC68" s="30"/>
      <c r="CF68" s="30"/>
      <c r="CH68" s="42"/>
      <c r="CI68" s="30"/>
      <c r="CL68" s="42"/>
      <c r="CM68" s="42"/>
      <c r="CO68" s="30"/>
      <c r="CQ68" s="41"/>
      <c r="CS68" s="30"/>
      <c r="CU68" s="42"/>
      <c r="CV68" s="30"/>
      <c r="CZ68" s="42"/>
      <c r="DA68" s="30"/>
      <c r="DC68" s="30"/>
      <c r="DE68" s="30"/>
      <c r="DG68" s="42"/>
      <c r="DH68" s="36"/>
      <c r="DI68" s="30"/>
      <c r="DJ68" s="21"/>
      <c r="DL68" s="42"/>
      <c r="DN68" s="30"/>
      <c r="DO68" s="21"/>
      <c r="DP68" s="42"/>
      <c r="DS68" s="30"/>
      <c r="DT68" s="21"/>
      <c r="DU68" s="42"/>
      <c r="DV68" s="30"/>
      <c r="DW68" s="21"/>
      <c r="DY68" s="30"/>
      <c r="DZ68" s="21"/>
      <c r="EA68" s="42"/>
      <c r="EB68" s="42"/>
      <c r="ED68"/>
      <c r="EQ68"/>
    </row>
    <row r="69" spans="2:165" s="13" customFormat="1" ht="15.75" customHeight="1">
      <c r="B69" s="11"/>
      <c r="E69" s="11"/>
      <c r="F69" s="11"/>
      <c r="G69"/>
      <c r="I69"/>
      <c r="J69" s="11"/>
      <c r="K69" s="11"/>
      <c r="N69" s="30"/>
      <c r="Q69" s="41"/>
      <c r="R69" s="30"/>
      <c r="U69" s="30"/>
      <c r="W69" s="41"/>
      <c r="Y69" s="30"/>
      <c r="AA69" s="42"/>
      <c r="AB69" s="30"/>
      <c r="AD69" s="30"/>
      <c r="AE69" s="21"/>
      <c r="AF69" s="71"/>
      <c r="AG69" s="38"/>
      <c r="AH69" s="38"/>
      <c r="AK69" s="30"/>
      <c r="AM69" s="41"/>
      <c r="AO69" s="30"/>
      <c r="AP69" s="21"/>
      <c r="AQ69" s="41"/>
      <c r="AS69" s="30"/>
      <c r="AU69" s="41"/>
      <c r="AX69" s="30"/>
      <c r="AZ69" s="41"/>
      <c r="BA69" s="77"/>
      <c r="BC69" s="30"/>
      <c r="BE69" s="30"/>
      <c r="BG69" s="41"/>
      <c r="BH69" s="30"/>
      <c r="BL69" s="42"/>
      <c r="BO69" s="42"/>
      <c r="BQ69" s="30"/>
      <c r="BS69" s="42"/>
      <c r="BT69" s="78"/>
      <c r="BW69" s="42"/>
      <c r="BX69" s="30"/>
      <c r="CB69" s="42"/>
      <c r="CC69" s="30"/>
      <c r="CF69" s="30"/>
      <c r="CH69" s="42"/>
      <c r="CI69" s="30"/>
      <c r="CL69" s="42"/>
      <c r="CM69" s="42"/>
      <c r="CO69" s="30"/>
      <c r="CQ69" s="41"/>
      <c r="CS69" s="30"/>
      <c r="CU69" s="42"/>
      <c r="CV69" s="30"/>
      <c r="CZ69" s="42"/>
      <c r="DA69" s="30"/>
      <c r="DC69" s="30"/>
      <c r="DE69" s="30"/>
      <c r="DG69" s="42"/>
      <c r="DH69" s="36"/>
      <c r="DI69" s="30"/>
      <c r="DJ69" s="21"/>
      <c r="DL69" s="42"/>
      <c r="DN69" s="30"/>
      <c r="DO69" s="21"/>
      <c r="DP69" s="42"/>
      <c r="DS69" s="30"/>
      <c r="DT69" s="21"/>
      <c r="DU69" s="42"/>
      <c r="DV69" s="30"/>
      <c r="DW69" s="21"/>
      <c r="DY69" s="30"/>
      <c r="DZ69" s="21"/>
      <c r="EA69" s="42"/>
      <c r="EB69" s="42"/>
      <c r="ED69"/>
      <c r="EE69" s="105" t="s">
        <v>437</v>
      </c>
      <c r="EF69" s="105"/>
      <c r="EG69" s="105"/>
      <c r="EH69" s="105"/>
      <c r="EI69" s="105"/>
      <c r="EJ69" s="105"/>
      <c r="EK69" s="105"/>
      <c r="EL69" s="105"/>
      <c r="EM69" s="105"/>
      <c r="EN69" s="105"/>
      <c r="EQ69"/>
      <c r="FF69" s="153" t="s">
        <v>439</v>
      </c>
      <c r="FG69" s="153"/>
      <c r="FH69" s="153"/>
    </row>
    <row r="70" spans="2:165" s="13" customFormat="1" ht="15.75" customHeight="1">
      <c r="B70" s="11"/>
      <c r="E70" s="11"/>
      <c r="F70" s="11"/>
      <c r="G70"/>
      <c r="I70"/>
      <c r="J70" s="11"/>
      <c r="K70" s="11"/>
      <c r="N70" s="30"/>
      <c r="Q70" s="41"/>
      <c r="R70" s="30"/>
      <c r="U70" s="30"/>
      <c r="W70" s="41"/>
      <c r="Y70" s="30"/>
      <c r="AA70" s="42"/>
      <c r="AB70" s="30"/>
      <c r="AD70" s="30"/>
      <c r="AE70" s="21"/>
      <c r="AF70" s="71"/>
      <c r="AG70" s="38"/>
      <c r="AH70" s="38"/>
      <c r="AK70" s="30"/>
      <c r="AM70" s="41"/>
      <c r="AO70" s="30"/>
      <c r="AP70" s="21"/>
      <c r="AQ70" s="41"/>
      <c r="AS70" s="30"/>
      <c r="AU70" s="41"/>
      <c r="AX70" s="30"/>
      <c r="AZ70" s="41"/>
      <c r="BA70" s="77"/>
      <c r="BC70" s="30"/>
      <c r="BE70" s="30"/>
      <c r="BG70" s="41"/>
      <c r="BH70" s="30"/>
      <c r="BL70" s="42"/>
      <c r="BO70" s="42"/>
      <c r="BQ70" s="30"/>
      <c r="BS70" s="42"/>
      <c r="BT70" s="78"/>
      <c r="BW70" s="42"/>
      <c r="BX70" s="30"/>
      <c r="CB70" s="42"/>
      <c r="CC70" s="30"/>
      <c r="CF70" s="30"/>
      <c r="CH70" s="42"/>
      <c r="CI70" s="30"/>
      <c r="CL70" s="42"/>
      <c r="CM70" s="42"/>
      <c r="CO70" s="30"/>
      <c r="CQ70" s="41"/>
      <c r="CS70" s="30"/>
      <c r="CU70" s="42"/>
      <c r="CV70" s="30"/>
      <c r="CZ70" s="42"/>
      <c r="DA70" s="30"/>
      <c r="DC70" s="30"/>
      <c r="DE70" s="30"/>
      <c r="DG70" s="42"/>
      <c r="DH70" s="36"/>
      <c r="DI70" s="30"/>
      <c r="DJ70" s="21"/>
      <c r="DL70" s="42"/>
      <c r="DN70" s="30"/>
      <c r="DO70" s="21"/>
      <c r="DP70" s="42"/>
      <c r="DS70" s="30"/>
      <c r="DT70" s="21"/>
      <c r="DU70" s="42"/>
      <c r="DV70" s="30"/>
      <c r="DW70" s="21"/>
      <c r="DY70" s="30"/>
      <c r="DZ70" s="21"/>
      <c r="EA70" s="42"/>
      <c r="EB70" s="42"/>
      <c r="ED70"/>
      <c r="EE70" s="105"/>
      <c r="EF70" s="105"/>
      <c r="EG70" s="105"/>
      <c r="EH70" s="105"/>
      <c r="EI70" s="105"/>
      <c r="EJ70" s="105"/>
      <c r="EK70" s="105"/>
      <c r="EL70" s="105"/>
      <c r="EM70" s="105"/>
      <c r="EN70" s="105"/>
      <c r="EQ70"/>
      <c r="FF70" s="153"/>
      <c r="FG70" s="153"/>
      <c r="FH70" s="153"/>
    </row>
    <row r="71" spans="2:165" s="13" customFormat="1" ht="15.75" customHeight="1">
      <c r="B71" s="11"/>
      <c r="E71" s="11"/>
      <c r="F71" s="11"/>
      <c r="G71"/>
      <c r="I71"/>
      <c r="J71" s="11"/>
      <c r="K71" s="11"/>
      <c r="N71" s="30"/>
      <c r="Q71" s="41"/>
      <c r="R71" s="30"/>
      <c r="U71" s="30"/>
      <c r="W71" s="41"/>
      <c r="Y71" s="30"/>
      <c r="AA71" s="42"/>
      <c r="AB71" s="30"/>
      <c r="AD71" s="30"/>
      <c r="AE71" s="21"/>
      <c r="AF71" s="71"/>
      <c r="AG71" s="38"/>
      <c r="AH71" s="38"/>
      <c r="AK71" s="30"/>
      <c r="AM71" s="41"/>
      <c r="AO71" s="30"/>
      <c r="AP71" s="21"/>
      <c r="AQ71" s="41"/>
      <c r="AS71" s="30"/>
      <c r="AU71" s="41"/>
      <c r="AX71" s="30"/>
      <c r="AZ71" s="41"/>
      <c r="BA71" s="77"/>
      <c r="BC71" s="30"/>
      <c r="BE71" s="30"/>
      <c r="BG71" s="41"/>
      <c r="BH71" s="30"/>
      <c r="BL71" s="42"/>
      <c r="BO71" s="42"/>
      <c r="BQ71" s="30"/>
      <c r="BS71" s="42"/>
      <c r="BT71" s="78"/>
      <c r="BW71" s="42"/>
      <c r="BX71" s="30"/>
      <c r="CB71" s="42"/>
      <c r="CC71" s="30"/>
      <c r="CF71" s="30"/>
      <c r="CH71" s="42"/>
      <c r="CI71" s="30"/>
      <c r="CL71" s="42"/>
      <c r="CM71" s="42"/>
      <c r="CO71" s="30"/>
      <c r="CQ71" s="41"/>
      <c r="CS71" s="30"/>
      <c r="CU71" s="42"/>
      <c r="CV71" s="30"/>
      <c r="CZ71" s="42"/>
      <c r="DA71" s="30"/>
      <c r="DC71" s="30"/>
      <c r="DE71" s="30"/>
      <c r="DG71" s="42"/>
      <c r="DH71" s="36"/>
      <c r="DI71" s="30"/>
      <c r="DJ71" s="21"/>
      <c r="DL71" s="42"/>
      <c r="DN71" s="30"/>
      <c r="DO71" s="21"/>
      <c r="DP71" s="42"/>
      <c r="DS71" s="30"/>
      <c r="DT71" s="21"/>
      <c r="DU71" s="42"/>
      <c r="DV71" s="30"/>
      <c r="DW71" s="21"/>
      <c r="DY71" s="30"/>
      <c r="DZ71" s="21"/>
      <c r="EA71" s="42"/>
      <c r="EB71" s="17" t="s">
        <v>294</v>
      </c>
      <c r="EC71" s="13">
        <f>(EC62*SQRT(44-2))/(SQRT(1-EC62^2))</f>
        <v>-1.6638644275632388</v>
      </c>
      <c r="ED71" s="13">
        <f t="shared" ref="ED71:EP71" si="80">(ED62*SQRT(44-2))/(SQRT(1-ED62^2))</f>
        <v>0</v>
      </c>
      <c r="EE71" s="13">
        <f t="shared" si="80"/>
        <v>1.7879897119581536</v>
      </c>
      <c r="EF71" s="13">
        <f t="shared" si="80"/>
        <v>2.516055042872186</v>
      </c>
      <c r="EG71" s="13">
        <f t="shared" si="80"/>
        <v>1.0524925503960214</v>
      </c>
      <c r="EH71" s="13">
        <f t="shared" si="80"/>
        <v>-1.9158741837786406</v>
      </c>
      <c r="EI71" s="13">
        <f t="shared" si="80"/>
        <v>-1.181412247250005</v>
      </c>
      <c r="EJ71" s="13">
        <f t="shared" si="80"/>
        <v>2.7099226329209349</v>
      </c>
      <c r="EK71" s="13">
        <f t="shared" si="80"/>
        <v>2.6072990320446863</v>
      </c>
      <c r="EL71" s="13">
        <f t="shared" si="80"/>
        <v>-0.81494042014697587</v>
      </c>
      <c r="EM71" s="13">
        <f t="shared" si="80"/>
        <v>0.26326724574097438</v>
      </c>
      <c r="EN71" s="13">
        <f t="shared" si="80"/>
        <v>-9.0708087315529207E-2</v>
      </c>
      <c r="EO71" s="13">
        <f t="shared" si="80"/>
        <v>1.2793898498491825</v>
      </c>
      <c r="EP71" s="13">
        <f t="shared" si="80"/>
        <v>1.3576448178931135</v>
      </c>
      <c r="EQ71" s="17" t="s">
        <v>294</v>
      </c>
      <c r="ER71" s="13">
        <f>(ER62*SQRT(44-2))/(SQRT(1-ER62^2))</f>
        <v>-4.4561906309503366E-2</v>
      </c>
      <c r="ES71" s="13">
        <f t="shared" ref="ES71:FB71" si="81">(ES62*SQRT(44-2))/(SQRT(1-ES62^2))</f>
        <v>-0.8800213779924374</v>
      </c>
      <c r="ET71" s="13">
        <f t="shared" si="81"/>
        <v>-9.8882813915387877E-2</v>
      </c>
      <c r="EU71" s="13">
        <f t="shared" si="81"/>
        <v>0.63340143274706961</v>
      </c>
      <c r="EV71" s="13">
        <f t="shared" si="81"/>
        <v>1.6546523834288978</v>
      </c>
      <c r="EW71" s="13">
        <f t="shared" si="81"/>
        <v>0.46315550625089569</v>
      </c>
      <c r="EX71" s="13">
        <f t="shared" si="81"/>
        <v>-0.62442993888982423</v>
      </c>
      <c r="EY71" s="13">
        <f t="shared" si="81"/>
        <v>-0.50704360657227654</v>
      </c>
      <c r="EZ71" s="13">
        <f t="shared" si="81"/>
        <v>-0.73939128095359397</v>
      </c>
      <c r="FA71" s="13">
        <f t="shared" si="81"/>
        <v>1.3635592804847947</v>
      </c>
      <c r="FB71" s="13">
        <f t="shared" si="81"/>
        <v>-0.8545370281856971</v>
      </c>
      <c r="FE71" s="17" t="s">
        <v>294</v>
      </c>
      <c r="FF71" s="13">
        <f>(FF62*SQRT(44-2))/(SQRT(1-FF62^2))</f>
        <v>-0.8231625081551921</v>
      </c>
      <c r="FG71" s="13">
        <f t="shared" ref="FG71:FI71" si="82">(FG62*SQRT(44-2))/(SQRT(1-FG62^2))</f>
        <v>-0.4142826296696675</v>
      </c>
      <c r="FH71" s="13">
        <f t="shared" si="82"/>
        <v>0.73273334277997071</v>
      </c>
      <c r="FI71" s="13">
        <f t="shared" si="82"/>
        <v>0.63393040216967811</v>
      </c>
    </row>
    <row r="72" spans="2:165" s="13" customFormat="1" ht="15.75" customHeight="1">
      <c r="B72" s="11"/>
      <c r="E72" s="11"/>
      <c r="F72" s="11"/>
      <c r="G72"/>
      <c r="I72"/>
      <c r="J72" s="11"/>
      <c r="K72" s="11"/>
      <c r="N72" s="30"/>
      <c r="Q72" s="41"/>
      <c r="R72" s="30"/>
      <c r="U72" s="30"/>
      <c r="W72" s="41"/>
      <c r="Y72" s="30"/>
      <c r="AA72" s="42"/>
      <c r="AB72" s="30"/>
      <c r="AD72" s="30"/>
      <c r="AE72" s="21"/>
      <c r="AF72" s="71"/>
      <c r="AG72" s="38"/>
      <c r="AH72" s="38"/>
      <c r="AK72" s="30"/>
      <c r="AM72" s="41"/>
      <c r="AO72" s="30"/>
      <c r="AP72" s="21"/>
      <c r="AQ72" s="41"/>
      <c r="AS72" s="30"/>
      <c r="AU72" s="41"/>
      <c r="AX72" s="30"/>
      <c r="AZ72" s="41"/>
      <c r="BA72" s="77"/>
      <c r="BC72" s="30"/>
      <c r="BE72" s="30"/>
      <c r="BG72" s="41"/>
      <c r="BH72" s="30"/>
      <c r="BL72" s="42"/>
      <c r="BO72" s="42"/>
      <c r="BQ72" s="30"/>
      <c r="BS72" s="42"/>
      <c r="BT72" s="78"/>
      <c r="BW72" s="42"/>
      <c r="BX72" s="30"/>
      <c r="CB72" s="42"/>
      <c r="CC72" s="30"/>
      <c r="CF72" s="30"/>
      <c r="CH72" s="42"/>
      <c r="CI72" s="30"/>
      <c r="CL72" s="42"/>
      <c r="CM72" s="42"/>
      <c r="CO72" s="30"/>
      <c r="CQ72" s="41"/>
      <c r="CS72" s="30"/>
      <c r="CU72" s="42"/>
      <c r="CV72" s="30"/>
      <c r="CZ72" s="42"/>
      <c r="DA72" s="30"/>
      <c r="DC72" s="30"/>
      <c r="DE72" s="30"/>
      <c r="DG72" s="42"/>
      <c r="DH72" s="36"/>
      <c r="DI72" s="30"/>
      <c r="DJ72" s="21"/>
      <c r="DL72" s="42"/>
      <c r="DN72" s="30"/>
      <c r="DO72" s="21"/>
      <c r="DP72" s="42"/>
      <c r="DS72" s="30"/>
      <c r="DT72" s="21"/>
      <c r="DU72" s="42"/>
      <c r="DV72" s="30"/>
      <c r="DW72" s="21"/>
      <c r="DY72" s="30"/>
      <c r="DZ72" s="21"/>
      <c r="EA72" s="42"/>
      <c r="EB72" s="17" t="s">
        <v>275</v>
      </c>
      <c r="EC72" s="13">
        <f t="shared" ref="EC72:EP76" si="83">(EC63*SQRT(44-2))/(SQRT(1-EC63^2))</f>
        <v>-0.83107291618354995</v>
      </c>
      <c r="ED72" s="13">
        <f t="shared" si="83"/>
        <v>0</v>
      </c>
      <c r="EE72" s="13">
        <f t="shared" si="83"/>
        <v>2.3304578233743896</v>
      </c>
      <c r="EF72" s="13">
        <f t="shared" si="83"/>
        <v>0.85110534453149245</v>
      </c>
      <c r="EG72" s="13">
        <f t="shared" si="83"/>
        <v>0.58072317471973078</v>
      </c>
      <c r="EH72" s="13">
        <f t="shared" si="83"/>
        <v>0.62641020957173499</v>
      </c>
      <c r="EI72" s="13">
        <f t="shared" si="83"/>
        <v>1.1889516970609444</v>
      </c>
      <c r="EJ72" s="13">
        <f t="shared" si="83"/>
        <v>1.4911474021082662</v>
      </c>
      <c r="EK72" s="13">
        <f t="shared" si="83"/>
        <v>0.37645889382244602</v>
      </c>
      <c r="EL72" s="13">
        <f t="shared" si="83"/>
        <v>-0.1260989158662289</v>
      </c>
      <c r="EM72" s="13">
        <f t="shared" si="83"/>
        <v>-0.67236836839556113</v>
      </c>
      <c r="EN72" s="13">
        <f t="shared" si="83"/>
        <v>0.69383106010732376</v>
      </c>
      <c r="EO72" s="13">
        <f t="shared" si="83"/>
        <v>1.6928450962925021</v>
      </c>
      <c r="EP72" s="13">
        <f t="shared" si="83"/>
        <v>1.5348972353258326</v>
      </c>
      <c r="EQ72" s="17" t="s">
        <v>275</v>
      </c>
      <c r="ER72" s="13">
        <f t="shared" ref="ER72:FB72" si="84">(ER63*SQRT(44-2))/(SQRT(1-ER63^2))</f>
        <v>2.1982106692829659</v>
      </c>
      <c r="ES72" s="13">
        <f t="shared" si="84"/>
        <v>0.12773052211549468</v>
      </c>
      <c r="ET72" s="13">
        <f t="shared" si="84"/>
        <v>2.266856740611197</v>
      </c>
      <c r="EU72" s="13">
        <f t="shared" si="84"/>
        <v>2.0426609271008389</v>
      </c>
      <c r="EV72" s="13">
        <f t="shared" si="84"/>
        <v>1.3037453118043711</v>
      </c>
      <c r="EW72" s="13">
        <f t="shared" si="84"/>
        <v>0.7869324757185483</v>
      </c>
      <c r="EX72" s="13">
        <f t="shared" si="84"/>
        <v>0.12820033080315568</v>
      </c>
      <c r="EY72" s="13">
        <f t="shared" si="84"/>
        <v>-1.8707373950499102</v>
      </c>
      <c r="EZ72" s="13">
        <f t="shared" si="84"/>
        <v>3.3086555333878271</v>
      </c>
      <c r="FA72" s="13">
        <f t="shared" si="84"/>
        <v>1.2254123475519894</v>
      </c>
      <c r="FB72" s="13">
        <f t="shared" si="84"/>
        <v>-1.1118116307304058</v>
      </c>
      <c r="FE72" s="17" t="s">
        <v>275</v>
      </c>
      <c r="FF72" s="13">
        <f t="shared" ref="FF72:FI72" si="85">(FF63*SQRT(44-2))/(SQRT(1-FF63^2))</f>
        <v>-0.52879943632548676</v>
      </c>
      <c r="FG72" s="13">
        <f t="shared" si="85"/>
        <v>0.72606527247562003</v>
      </c>
      <c r="FH72" s="13">
        <f t="shared" si="85"/>
        <v>-0.90017494276996335</v>
      </c>
      <c r="FI72" s="13">
        <f t="shared" si="85"/>
        <v>0.8447549015413931</v>
      </c>
    </row>
    <row r="73" spans="2:165" s="13" customFormat="1" ht="15.75" customHeight="1">
      <c r="B73" s="11"/>
      <c r="E73" s="11"/>
      <c r="F73" s="11"/>
      <c r="G73"/>
      <c r="I73"/>
      <c r="J73" s="11"/>
      <c r="K73" s="11"/>
      <c r="N73" s="30"/>
      <c r="Q73" s="41"/>
      <c r="R73" s="30"/>
      <c r="U73" s="30"/>
      <c r="W73" s="41"/>
      <c r="Y73" s="30"/>
      <c r="AA73" s="42"/>
      <c r="AB73" s="30"/>
      <c r="AD73" s="30"/>
      <c r="AE73" s="21"/>
      <c r="AF73" s="71"/>
      <c r="AG73" s="38"/>
      <c r="AH73" s="38"/>
      <c r="AK73" s="30"/>
      <c r="AM73" s="41"/>
      <c r="AO73" s="30"/>
      <c r="AP73" s="21"/>
      <c r="AQ73" s="41"/>
      <c r="AS73" s="30"/>
      <c r="AU73" s="41"/>
      <c r="AX73" s="30"/>
      <c r="AZ73" s="41"/>
      <c r="BA73" s="77"/>
      <c r="BC73" s="30"/>
      <c r="BE73" s="30"/>
      <c r="BG73" s="41"/>
      <c r="BH73" s="30"/>
      <c r="BL73" s="42"/>
      <c r="BO73" s="42"/>
      <c r="BQ73" s="30"/>
      <c r="BS73" s="42"/>
      <c r="BT73" s="78"/>
      <c r="BW73" s="42"/>
      <c r="BX73" s="30"/>
      <c r="CB73" s="42"/>
      <c r="CC73" s="30"/>
      <c r="CF73" s="30"/>
      <c r="CH73" s="42"/>
      <c r="CI73" s="30"/>
      <c r="CL73" s="42"/>
      <c r="CM73" s="42"/>
      <c r="CO73" s="30"/>
      <c r="CQ73" s="41"/>
      <c r="CS73" s="30"/>
      <c r="CU73" s="42"/>
      <c r="CV73" s="30"/>
      <c r="CZ73" s="42"/>
      <c r="DA73" s="30"/>
      <c r="DC73" s="30"/>
      <c r="DE73" s="30"/>
      <c r="DG73" s="42"/>
      <c r="DH73" s="36"/>
      <c r="DI73" s="30"/>
      <c r="DJ73" s="21"/>
      <c r="DL73" s="42"/>
      <c r="DN73" s="30"/>
      <c r="DO73" s="21"/>
      <c r="DP73" s="42"/>
      <c r="DS73" s="30"/>
      <c r="DT73" s="21"/>
      <c r="DU73" s="42"/>
      <c r="DV73" s="30"/>
      <c r="DW73" s="21"/>
      <c r="DY73" s="30"/>
      <c r="DZ73" s="21"/>
      <c r="EA73" s="42"/>
      <c r="EB73" s="17" t="s">
        <v>274</v>
      </c>
      <c r="EC73" s="13">
        <f t="shared" si="83"/>
        <v>1.3246800470339466</v>
      </c>
      <c r="ED73" s="13">
        <f t="shared" si="83"/>
        <v>0</v>
      </c>
      <c r="EE73" s="13">
        <f t="shared" si="83"/>
        <v>0.74230566180951463</v>
      </c>
      <c r="EF73" s="13">
        <f t="shared" si="83"/>
        <v>0.69119526705717182</v>
      </c>
      <c r="EG73" s="13">
        <f t="shared" si="83"/>
        <v>-0.85555594621353437</v>
      </c>
      <c r="EH73" s="13">
        <f t="shared" si="83"/>
        <v>0.60954728669348024</v>
      </c>
      <c r="EI73" s="13">
        <f t="shared" si="83"/>
        <v>0.58846206207440832</v>
      </c>
      <c r="EJ73" s="13">
        <f t="shared" si="83"/>
        <v>0.47718072710463394</v>
      </c>
      <c r="EK73" s="13">
        <f t="shared" si="83"/>
        <v>-0.73752950478866308</v>
      </c>
      <c r="EL73" s="13">
        <f t="shared" si="83"/>
        <v>0.17847097108286392</v>
      </c>
      <c r="EM73" s="13">
        <f t="shared" si="83"/>
        <v>-0.1569349253602515</v>
      </c>
      <c r="EN73" s="13">
        <f t="shared" si="83"/>
        <v>1.7508827929607935</v>
      </c>
      <c r="EO73" s="13">
        <f t="shared" si="83"/>
        <v>0.18900795362203587</v>
      </c>
      <c r="EP73" s="13">
        <f t="shared" si="83"/>
        <v>-0.21482864038172644</v>
      </c>
      <c r="EQ73" s="17" t="s">
        <v>274</v>
      </c>
      <c r="ER73" s="13">
        <f t="shared" ref="ER73:FB73" si="86">(ER64*SQRT(44-2))/(SQRT(1-ER64^2))</f>
        <v>-0.27516564626136547</v>
      </c>
      <c r="ES73" s="13">
        <f t="shared" si="86"/>
        <v>-2.2050010743804256</v>
      </c>
      <c r="ET73" s="13">
        <f t="shared" si="86"/>
        <v>0.11865164259504707</v>
      </c>
      <c r="EU73" s="13">
        <f t="shared" si="86"/>
        <v>1.0643011020345003</v>
      </c>
      <c r="EV73" s="13">
        <f t="shared" si="86"/>
        <v>-2.2268625828562802</v>
      </c>
      <c r="EW73" s="13">
        <f t="shared" si="86"/>
        <v>-0.78374925926024419</v>
      </c>
      <c r="EX73" s="13">
        <f t="shared" si="86"/>
        <v>-4.1367125556225945E-2</v>
      </c>
      <c r="EY73" s="13">
        <f t="shared" si="86"/>
        <v>0.38302077081588703</v>
      </c>
      <c r="EZ73" s="13">
        <f t="shared" si="86"/>
        <v>0.77225260331931866</v>
      </c>
      <c r="FA73" s="13">
        <f t="shared" si="86"/>
        <v>-0.68574574183308323</v>
      </c>
      <c r="FB73" s="13">
        <f t="shared" si="86"/>
        <v>-6.0050543386025591E-2</v>
      </c>
      <c r="FE73" s="17" t="s">
        <v>274</v>
      </c>
      <c r="FF73" s="13">
        <f t="shared" ref="FF73:FI73" si="87">(FF64*SQRT(44-2))/(SQRT(1-FF64^2))</f>
        <v>-0.59421803329145861</v>
      </c>
      <c r="FG73" s="13">
        <f t="shared" si="87"/>
        <v>-1.0483219149817002</v>
      </c>
      <c r="FH73" s="13">
        <f t="shared" si="87"/>
        <v>-9.642523027427569E-3</v>
      </c>
      <c r="FI73" s="13">
        <f t="shared" si="87"/>
        <v>1.7536968055654349</v>
      </c>
    </row>
    <row r="74" spans="2:165" s="13" customFormat="1" ht="15.75" customHeight="1">
      <c r="B74" s="11"/>
      <c r="E74" s="11"/>
      <c r="F74" s="11"/>
      <c r="G74"/>
      <c r="I74"/>
      <c r="J74" s="11"/>
      <c r="K74" s="11"/>
      <c r="N74" s="30"/>
      <c r="Q74" s="41"/>
      <c r="R74" s="30"/>
      <c r="U74" s="30"/>
      <c r="W74" s="41"/>
      <c r="Y74" s="30"/>
      <c r="AA74" s="42"/>
      <c r="AB74" s="30"/>
      <c r="AD74" s="30"/>
      <c r="AE74" s="21"/>
      <c r="AF74" s="71"/>
      <c r="AG74" s="38"/>
      <c r="AH74" s="38"/>
      <c r="AK74" s="30"/>
      <c r="AM74" s="41"/>
      <c r="AO74" s="30"/>
      <c r="AP74" s="21"/>
      <c r="AQ74" s="41"/>
      <c r="AS74" s="30"/>
      <c r="AU74" s="41"/>
      <c r="AX74" s="30"/>
      <c r="AZ74" s="41"/>
      <c r="BA74" s="77"/>
      <c r="BC74" s="30"/>
      <c r="BE74" s="30"/>
      <c r="BG74" s="41"/>
      <c r="BH74" s="30"/>
      <c r="BL74" s="42"/>
      <c r="BO74" s="42"/>
      <c r="BQ74" s="30"/>
      <c r="BS74" s="42"/>
      <c r="BT74" s="78"/>
      <c r="BW74" s="42"/>
      <c r="BX74" s="30"/>
      <c r="CB74" s="42"/>
      <c r="CC74" s="30"/>
      <c r="CF74" s="30"/>
      <c r="CH74" s="42"/>
      <c r="CI74" s="30"/>
      <c r="CL74" s="42"/>
      <c r="CM74" s="42"/>
      <c r="CO74" s="30"/>
      <c r="CQ74" s="41"/>
      <c r="CS74" s="30"/>
      <c r="CU74" s="42"/>
      <c r="CV74" s="30"/>
      <c r="CZ74" s="42"/>
      <c r="DA74" s="30"/>
      <c r="DC74" s="30"/>
      <c r="DE74" s="30"/>
      <c r="DG74" s="42"/>
      <c r="DH74" s="36"/>
      <c r="DI74" s="30"/>
      <c r="DJ74" s="21"/>
      <c r="DL74" s="42"/>
      <c r="DN74" s="30"/>
      <c r="DO74" s="21"/>
      <c r="DP74" s="42"/>
      <c r="DS74" s="30"/>
      <c r="DT74" s="21"/>
      <c r="DU74" s="42"/>
      <c r="DV74" s="30"/>
      <c r="DW74" s="21"/>
      <c r="DY74" s="30"/>
      <c r="DZ74" s="21"/>
      <c r="EA74" s="42"/>
      <c r="EB74" s="17" t="s">
        <v>265</v>
      </c>
      <c r="EC74" s="13">
        <f t="shared" si="83"/>
        <v>0.46115009132835999</v>
      </c>
      <c r="ED74" s="13" t="e">
        <f t="shared" si="83"/>
        <v>#DIV/0!</v>
      </c>
      <c r="EE74" s="13">
        <f t="shared" si="83"/>
        <v>0.98001204298512024</v>
      </c>
      <c r="EF74" s="13">
        <f t="shared" si="83"/>
        <v>0.43329573910761826</v>
      </c>
      <c r="EG74" s="13">
        <f t="shared" si="83"/>
        <v>-0.24728118850196218</v>
      </c>
      <c r="EH74" s="13">
        <f t="shared" si="83"/>
        <v>5.6887787749961907E-2</v>
      </c>
      <c r="EI74" s="13">
        <f t="shared" si="83"/>
        <v>-0.68274777324352764</v>
      </c>
      <c r="EJ74" s="13">
        <f t="shared" si="83"/>
        <v>-0.6628079028518542</v>
      </c>
      <c r="EK74" s="13">
        <f t="shared" si="83"/>
        <v>0.58655602825823328</v>
      </c>
      <c r="EL74" s="13">
        <f t="shared" si="83"/>
        <v>-1.5040463612692858</v>
      </c>
      <c r="EM74" s="13">
        <f t="shared" si="83"/>
        <v>-3.0253417421467441</v>
      </c>
      <c r="EN74" s="13">
        <f t="shared" si="83"/>
        <v>1.4329163720542883</v>
      </c>
      <c r="EO74" s="13">
        <f t="shared" si="83"/>
        <v>0.46172888191602307</v>
      </c>
      <c r="EP74" s="13">
        <f t="shared" si="83"/>
        <v>-0.59559358808833562</v>
      </c>
      <c r="EQ74" s="17" t="s">
        <v>265</v>
      </c>
      <c r="ER74" s="13">
        <f t="shared" ref="ER74:FB74" si="88">(ER65*SQRT(44-2))/(SQRT(1-ER65^2))</f>
        <v>0.97405754280897416</v>
      </c>
      <c r="ES74" s="13">
        <f t="shared" si="88"/>
        <v>-0.82577562694141893</v>
      </c>
      <c r="ET74" s="13">
        <f t="shared" si="88"/>
        <v>-0.4626583315153594</v>
      </c>
      <c r="EU74" s="13">
        <f t="shared" si="88"/>
        <v>2.7760560102217675</v>
      </c>
      <c r="EV74" s="13">
        <f t="shared" si="88"/>
        <v>-1.2140879055747598</v>
      </c>
      <c r="EW74" s="13">
        <f t="shared" si="88"/>
        <v>0.55527513574616905</v>
      </c>
      <c r="EX74" s="13">
        <f t="shared" si="88"/>
        <v>1.2146385664600405</v>
      </c>
      <c r="EY74" s="13">
        <f t="shared" si="88"/>
        <v>-2.4580639273535416</v>
      </c>
      <c r="EZ74" s="13">
        <f t="shared" si="88"/>
        <v>0.88740404424991859</v>
      </c>
      <c r="FA74" s="13">
        <f t="shared" si="88"/>
        <v>0.43071210852643649</v>
      </c>
      <c r="FB74" s="13">
        <f t="shared" si="88"/>
        <v>-0.86864431415828691</v>
      </c>
      <c r="FE74" s="17" t="s">
        <v>265</v>
      </c>
      <c r="FF74" s="13">
        <f t="shared" ref="FF74:FI74" si="89">(FF65*SQRT(44-2))/(SQRT(1-FF65^2))</f>
        <v>0.8454622281254921</v>
      </c>
      <c r="FG74" s="13">
        <f t="shared" si="89"/>
        <v>8.3845640294903948E-2</v>
      </c>
      <c r="FH74" s="13">
        <f t="shared" si="89"/>
        <v>-1.5178842090993305</v>
      </c>
      <c r="FI74" s="13">
        <f t="shared" si="89"/>
        <v>0.40878794970494425</v>
      </c>
    </row>
    <row r="75" spans="2:165" s="13" customFormat="1" ht="15.75" customHeight="1">
      <c r="B75" s="11"/>
      <c r="E75" s="11"/>
      <c r="F75" s="11"/>
      <c r="G75"/>
      <c r="I75"/>
      <c r="J75" s="11"/>
      <c r="K75" s="11"/>
      <c r="N75" s="30"/>
      <c r="Q75" s="41"/>
      <c r="R75" s="30"/>
      <c r="U75" s="30"/>
      <c r="W75" s="41"/>
      <c r="Y75" s="30"/>
      <c r="AA75" s="42"/>
      <c r="AB75" s="30"/>
      <c r="AD75" s="30"/>
      <c r="AE75" s="21"/>
      <c r="AF75" s="71"/>
      <c r="AG75" s="38"/>
      <c r="AH75" s="38"/>
      <c r="AK75" s="30"/>
      <c r="AM75" s="41"/>
      <c r="AO75" s="30"/>
      <c r="AP75" s="21"/>
      <c r="AQ75" s="41"/>
      <c r="AS75" s="30"/>
      <c r="AU75" s="41"/>
      <c r="AX75" s="30"/>
      <c r="AZ75" s="41"/>
      <c r="BA75" s="77"/>
      <c r="BC75" s="30"/>
      <c r="BE75" s="30"/>
      <c r="BG75" s="41"/>
      <c r="BH75" s="30"/>
      <c r="BL75" s="42"/>
      <c r="BO75" s="42"/>
      <c r="BQ75" s="30"/>
      <c r="BS75" s="42"/>
      <c r="BT75" s="78"/>
      <c r="BW75" s="42"/>
      <c r="BX75" s="30"/>
      <c r="CB75" s="42"/>
      <c r="CC75" s="30"/>
      <c r="CF75" s="30"/>
      <c r="CH75" s="42"/>
      <c r="CI75" s="30"/>
      <c r="CL75" s="42"/>
      <c r="CM75" s="42"/>
      <c r="CO75" s="30"/>
      <c r="CQ75" s="41"/>
      <c r="CS75" s="30"/>
      <c r="CU75" s="42"/>
      <c r="CV75" s="30"/>
      <c r="CZ75" s="42"/>
      <c r="DA75" s="30"/>
      <c r="DC75" s="30"/>
      <c r="DE75" s="30"/>
      <c r="DG75" s="42"/>
      <c r="DH75" s="36"/>
      <c r="DI75" s="30"/>
      <c r="DJ75" s="21"/>
      <c r="DL75" s="42"/>
      <c r="DN75" s="30"/>
      <c r="DO75" s="21"/>
      <c r="DP75" s="42"/>
      <c r="DS75" s="30"/>
      <c r="DT75" s="21"/>
      <c r="DU75" s="42"/>
      <c r="DV75" s="30"/>
      <c r="DW75" s="21"/>
      <c r="DY75" s="30"/>
      <c r="DZ75" s="21"/>
      <c r="EA75" s="42"/>
      <c r="EB75" s="17" t="s">
        <v>256</v>
      </c>
      <c r="EC75" s="13">
        <f t="shared" si="83"/>
        <v>-2.5841139284534966</v>
      </c>
      <c r="ED75" s="13" t="e">
        <f t="shared" si="83"/>
        <v>#DIV/0!</v>
      </c>
      <c r="EE75" s="13">
        <f t="shared" si="83"/>
        <v>0.70660929775596659</v>
      </c>
      <c r="EF75" s="13">
        <f t="shared" si="83"/>
        <v>0.34725168238374349</v>
      </c>
      <c r="EG75" s="13">
        <f t="shared" si="83"/>
        <v>0.37500279020971233</v>
      </c>
      <c r="EH75" s="13">
        <f t="shared" si="83"/>
        <v>-0.84216238218985195</v>
      </c>
      <c r="EI75" s="13">
        <f t="shared" si="83"/>
        <v>-1.5977250990352756</v>
      </c>
      <c r="EJ75" s="13">
        <f t="shared" si="83"/>
        <v>-0.58492657730826847</v>
      </c>
      <c r="EK75" s="13">
        <f t="shared" si="83"/>
        <v>-0.87097539644913291</v>
      </c>
      <c r="EL75" s="13">
        <f t="shared" si="83"/>
        <v>-0.76953929851731262</v>
      </c>
      <c r="EM75" s="13">
        <f t="shared" si="83"/>
        <v>-1.0901740848507484</v>
      </c>
      <c r="EN75" s="13">
        <f t="shared" si="83"/>
        <v>-4.0822627798574684</v>
      </c>
      <c r="EO75" s="13">
        <f t="shared" si="83"/>
        <v>1.8931559183071696</v>
      </c>
      <c r="EP75" s="13">
        <f t="shared" si="83"/>
        <v>-0.24754166451444329</v>
      </c>
      <c r="EQ75" s="17" t="s">
        <v>256</v>
      </c>
      <c r="ER75" s="13">
        <f t="shared" ref="ER75:FB75" si="90">(ER66*SQRT(44-2))/(SQRT(1-ER66^2))</f>
        <v>0.25348000523339675</v>
      </c>
      <c r="ES75" s="13">
        <f t="shared" si="90"/>
        <v>1.0032329498925772</v>
      </c>
      <c r="ET75" s="13">
        <f t="shared" si="90"/>
        <v>0.85251459077491176</v>
      </c>
      <c r="EU75" s="13">
        <f t="shared" si="90"/>
        <v>0.47966505710320068</v>
      </c>
      <c r="EV75" s="13">
        <f t="shared" si="90"/>
        <v>0.83029388249337632</v>
      </c>
      <c r="EW75" s="13">
        <f t="shared" si="90"/>
        <v>0.91962117523821341</v>
      </c>
      <c r="EX75" s="13">
        <f t="shared" si="90"/>
        <v>-7.3686847106565048E-2</v>
      </c>
      <c r="EY75" s="13">
        <f t="shared" si="90"/>
        <v>-1.0781794744828281</v>
      </c>
      <c r="EZ75" s="13">
        <f t="shared" si="90"/>
        <v>1.9418193640815775</v>
      </c>
      <c r="FA75" s="13">
        <f t="shared" si="90"/>
        <v>2.783468435822944</v>
      </c>
      <c r="FB75" s="13">
        <f t="shared" si="90"/>
        <v>-1.2427037539569505</v>
      </c>
      <c r="FE75" s="17" t="s">
        <v>256</v>
      </c>
      <c r="FF75" s="13">
        <f t="shared" ref="FF75:FI75" si="91">(FF66*SQRT(44-2))/(SQRT(1-FF66^2))</f>
        <v>-0.13260303858196015</v>
      </c>
      <c r="FG75" s="13">
        <f t="shared" si="91"/>
        <v>0.70910395062404674</v>
      </c>
      <c r="FH75" s="13">
        <f t="shared" si="91"/>
        <v>-0.67344552291016302</v>
      </c>
      <c r="FI75" s="13">
        <f t="shared" si="91"/>
        <v>0.16225416970585327</v>
      </c>
    </row>
    <row r="76" spans="2:165" s="13" customFormat="1" ht="15.75" customHeight="1">
      <c r="B76" s="11"/>
      <c r="E76" s="11"/>
      <c r="F76" s="11"/>
      <c r="G76"/>
      <c r="I76"/>
      <c r="J76" s="11"/>
      <c r="K76" s="11"/>
      <c r="N76" s="30"/>
      <c r="Q76" s="41"/>
      <c r="R76" s="30"/>
      <c r="U76" s="30"/>
      <c r="W76" s="41"/>
      <c r="Y76" s="30"/>
      <c r="AA76" s="42"/>
      <c r="AB76" s="30"/>
      <c r="AD76" s="30"/>
      <c r="AE76" s="21"/>
      <c r="AF76" s="71"/>
      <c r="AG76" s="38"/>
      <c r="AH76" s="38"/>
      <c r="AK76" s="30"/>
      <c r="AM76" s="41"/>
      <c r="AO76" s="30"/>
      <c r="AP76" s="21"/>
      <c r="AQ76" s="41"/>
      <c r="AS76" s="30"/>
      <c r="AU76" s="41"/>
      <c r="AX76" s="30"/>
      <c r="AZ76" s="41"/>
      <c r="BA76" s="77"/>
      <c r="BC76" s="30"/>
      <c r="BE76" s="30"/>
      <c r="BG76" s="41"/>
      <c r="BH76" s="30"/>
      <c r="BL76" s="42"/>
      <c r="BO76" s="42"/>
      <c r="BQ76" s="30"/>
      <c r="BS76" s="42"/>
      <c r="BT76" s="78"/>
      <c r="BW76" s="42"/>
      <c r="BX76" s="30"/>
      <c r="CB76" s="42"/>
      <c r="CC76" s="30"/>
      <c r="CF76" s="30"/>
      <c r="CH76" s="42"/>
      <c r="CI76" s="30"/>
      <c r="CL76" s="42"/>
      <c r="CM76" s="42"/>
      <c r="CO76" s="30"/>
      <c r="CQ76" s="41"/>
      <c r="CS76" s="30"/>
      <c r="CU76" s="42"/>
      <c r="CV76" s="30"/>
      <c r="CZ76" s="42"/>
      <c r="DA76" s="30"/>
      <c r="DC76" s="30"/>
      <c r="DE76" s="30"/>
      <c r="DG76" s="42"/>
      <c r="DH76" s="36"/>
      <c r="DI76" s="30"/>
      <c r="DJ76" s="21"/>
      <c r="DL76" s="42"/>
      <c r="DN76" s="30"/>
      <c r="DO76" s="21"/>
      <c r="DP76" s="42"/>
      <c r="DS76" s="30"/>
      <c r="DT76" s="21"/>
      <c r="DU76" s="42"/>
      <c r="DV76" s="30"/>
      <c r="DW76" s="21"/>
      <c r="DY76" s="30"/>
      <c r="DZ76" s="21"/>
      <c r="EA76" s="42"/>
      <c r="EB76" s="17" t="s">
        <v>237</v>
      </c>
      <c r="EC76" s="13">
        <f t="shared" si="83"/>
        <v>-0.58979006243238397</v>
      </c>
      <c r="ED76" s="13" t="e">
        <f t="shared" si="83"/>
        <v>#DIV/0!</v>
      </c>
      <c r="EE76" s="13">
        <f t="shared" si="83"/>
        <v>0.42475873658671226</v>
      </c>
      <c r="EF76" s="13">
        <f t="shared" si="83"/>
        <v>1.8213879569804228</v>
      </c>
      <c r="EG76" s="13">
        <f t="shared" si="83"/>
        <v>-0.61143477883440067</v>
      </c>
      <c r="EH76" s="13">
        <f t="shared" si="83"/>
        <v>-1.3686737222855361</v>
      </c>
      <c r="EI76" s="13">
        <f t="shared" si="83"/>
        <v>-0.31615988633646303</v>
      </c>
      <c r="EJ76" s="13">
        <f t="shared" si="83"/>
        <v>0.89081321258213941</v>
      </c>
      <c r="EK76" s="13">
        <f t="shared" si="83"/>
        <v>-1.4170967648154993</v>
      </c>
      <c r="EL76" s="13">
        <f t="shared" si="83"/>
        <v>-0.67413127302693221</v>
      </c>
      <c r="EM76" s="13">
        <f t="shared" si="83"/>
        <v>-0.34413739608497329</v>
      </c>
      <c r="EN76" s="13">
        <f t="shared" si="83"/>
        <v>0.72694431463931208</v>
      </c>
      <c r="EO76" s="13">
        <f t="shared" si="83"/>
        <v>0.983376102501482</v>
      </c>
      <c r="EP76" s="13">
        <f t="shared" si="83"/>
        <v>0.68548578486407674</v>
      </c>
      <c r="EQ76" s="17" t="s">
        <v>237</v>
      </c>
      <c r="ER76" s="13">
        <f t="shared" ref="ER76:FB77" si="92">(ER67*SQRT(44-2))/(SQRT(1-ER67^2))</f>
        <v>0.54679303085063424</v>
      </c>
      <c r="ES76" s="13">
        <f t="shared" si="92"/>
        <v>-1.3253164602337331</v>
      </c>
      <c r="ET76" s="13">
        <f t="shared" si="92"/>
        <v>0.16010371981489302</v>
      </c>
      <c r="EU76" s="13">
        <f t="shared" si="92"/>
        <v>0.75970967835528136</v>
      </c>
      <c r="EV76" s="13">
        <f t="shared" si="92"/>
        <v>1.5476814682137729</v>
      </c>
      <c r="EW76" s="13">
        <f t="shared" si="92"/>
        <v>-0.8156333890157238</v>
      </c>
      <c r="EX76" s="13">
        <f t="shared" si="92"/>
        <v>-1.1331398849616943</v>
      </c>
      <c r="EY76" s="13">
        <f t="shared" si="92"/>
        <v>3.7100235962667961E-2</v>
      </c>
      <c r="EZ76" s="13">
        <f t="shared" si="92"/>
        <v>-0.84845913287546371</v>
      </c>
      <c r="FA76" s="13">
        <f t="shared" si="92"/>
        <v>0.69583777511662759</v>
      </c>
      <c r="FB76" s="13">
        <f t="shared" si="92"/>
        <v>0.90269134302990506</v>
      </c>
      <c r="FE76" s="17" t="s">
        <v>237</v>
      </c>
      <c r="FF76" s="13">
        <f t="shared" ref="FF76:FI76" si="93">(FF67*SQRT(44-2))/(SQRT(1-FF67^2))</f>
        <v>-7.9441754372131121E-2</v>
      </c>
      <c r="FG76" s="13">
        <f t="shared" si="93"/>
        <v>-1.432488218765485</v>
      </c>
      <c r="FH76" s="13">
        <f t="shared" si="93"/>
        <v>-1.9514228509681635E-2</v>
      </c>
      <c r="FI76" s="13">
        <f t="shared" si="93"/>
        <v>1.4755334451787769</v>
      </c>
    </row>
    <row r="77" spans="2:165" s="13" customFormat="1" ht="15.75" customHeight="1">
      <c r="B77" s="11"/>
      <c r="E77" s="11"/>
      <c r="F77" s="11"/>
      <c r="G77"/>
      <c r="I77"/>
      <c r="J77" s="11"/>
      <c r="K77" s="11"/>
      <c r="N77" s="30"/>
      <c r="Q77" s="41"/>
      <c r="R77" s="30"/>
      <c r="U77" s="30"/>
      <c r="W77" s="41"/>
      <c r="Y77" s="30"/>
      <c r="AA77" s="42"/>
      <c r="AB77" s="30"/>
      <c r="AD77" s="30"/>
      <c r="AE77" s="21"/>
      <c r="AF77" s="71"/>
      <c r="AG77" s="38"/>
      <c r="AH77" s="38"/>
      <c r="AK77" s="30"/>
      <c r="AM77" s="41"/>
      <c r="AO77" s="30"/>
      <c r="AP77" s="21"/>
      <c r="AQ77" s="41"/>
      <c r="AS77" s="30"/>
      <c r="AU77" s="41"/>
      <c r="AX77" s="30"/>
      <c r="AZ77" s="41"/>
      <c r="BA77" s="77"/>
      <c r="BC77" s="30"/>
      <c r="BE77" s="30"/>
      <c r="BG77" s="41"/>
      <c r="BH77" s="30"/>
      <c r="BL77" s="42"/>
      <c r="BO77" s="42"/>
      <c r="BQ77" s="30"/>
      <c r="BS77" s="42"/>
      <c r="BT77" s="78"/>
      <c r="BW77" s="42"/>
      <c r="BX77" s="30"/>
      <c r="CB77" s="42"/>
      <c r="CC77" s="30"/>
      <c r="CF77" s="30"/>
      <c r="CH77" s="42"/>
      <c r="CI77" s="30"/>
      <c r="CL77" s="42"/>
      <c r="CM77" s="42"/>
      <c r="CO77" s="30"/>
      <c r="CQ77" s="41"/>
      <c r="CS77" s="30"/>
      <c r="CU77" s="42"/>
      <c r="CV77" s="30"/>
      <c r="CZ77" s="42"/>
      <c r="DA77" s="30"/>
      <c r="DC77" s="30"/>
      <c r="DE77" s="30"/>
      <c r="DG77" s="42"/>
      <c r="DH77" s="36"/>
      <c r="DI77" s="30"/>
      <c r="DJ77" s="21"/>
      <c r="DL77" s="42"/>
      <c r="DN77" s="30"/>
      <c r="DO77" s="21"/>
      <c r="DP77" s="42"/>
      <c r="DS77" s="30"/>
      <c r="DT77" s="21"/>
      <c r="DU77" s="42"/>
      <c r="DV77" s="30"/>
      <c r="DW77" s="21"/>
      <c r="DY77" s="30"/>
      <c r="DZ77" s="21"/>
      <c r="EA77" s="42"/>
      <c r="EB77" s="42"/>
      <c r="ED77"/>
      <c r="EQ77"/>
    </row>
    <row r="78" spans="2:165" s="13" customFormat="1" ht="15.75" customHeight="1">
      <c r="B78" s="11"/>
      <c r="E78" s="11"/>
      <c r="F78" s="11"/>
      <c r="G78"/>
      <c r="I78"/>
      <c r="J78" s="11"/>
      <c r="K78" s="11"/>
      <c r="N78" s="30"/>
      <c r="Q78" s="41"/>
      <c r="R78" s="30"/>
      <c r="U78" s="30"/>
      <c r="W78" s="41"/>
      <c r="Y78" s="30"/>
      <c r="AA78" s="42"/>
      <c r="AB78" s="30"/>
      <c r="AD78" s="30"/>
      <c r="AE78" s="21"/>
      <c r="AF78" s="71"/>
      <c r="AG78" s="38"/>
      <c r="AH78" s="38"/>
      <c r="AK78" s="30"/>
      <c r="AM78" s="41"/>
      <c r="AO78" s="30"/>
      <c r="AP78" s="21"/>
      <c r="AQ78" s="41"/>
      <c r="AS78" s="30"/>
      <c r="AU78" s="41"/>
      <c r="AX78" s="30"/>
      <c r="AZ78" s="41"/>
      <c r="BA78" s="77"/>
      <c r="BC78" s="30"/>
      <c r="BE78" s="30"/>
      <c r="BG78" s="41"/>
      <c r="BH78" s="30"/>
      <c r="BL78" s="42"/>
      <c r="BO78" s="42"/>
      <c r="BQ78" s="30"/>
      <c r="BS78" s="42"/>
      <c r="BT78" s="78"/>
      <c r="BW78" s="42"/>
      <c r="BX78" s="30"/>
      <c r="CB78" s="42"/>
      <c r="CC78" s="30"/>
      <c r="CF78" s="30"/>
      <c r="CH78" s="42"/>
      <c r="CI78" s="30"/>
      <c r="CL78" s="42"/>
      <c r="CM78" s="42"/>
      <c r="CO78" s="30"/>
      <c r="CQ78" s="41"/>
      <c r="CS78" s="30"/>
      <c r="CU78" s="42"/>
      <c r="CV78" s="30"/>
      <c r="CZ78" s="42"/>
      <c r="DA78" s="30"/>
      <c r="DC78" s="30"/>
      <c r="DE78" s="30"/>
      <c r="DG78" s="42"/>
      <c r="DH78" s="36"/>
      <c r="DI78" s="30"/>
      <c r="DJ78" s="21"/>
      <c r="DL78" s="42"/>
      <c r="DN78" s="30"/>
      <c r="DO78" s="21"/>
      <c r="DP78" s="42"/>
      <c r="DS78" s="30"/>
      <c r="DT78" s="21"/>
      <c r="DU78" s="42"/>
      <c r="DV78" s="30"/>
      <c r="DW78" s="21"/>
      <c r="DY78" s="30"/>
      <c r="DZ78" s="21"/>
      <c r="EA78" s="42"/>
      <c r="EB78" s="42"/>
      <c r="ED78"/>
      <c r="EQ78"/>
    </row>
    <row r="79" spans="2:165" s="13" customFormat="1" ht="15.75" customHeight="1">
      <c r="B79" s="11"/>
      <c r="E79" s="11"/>
      <c r="F79" s="11"/>
      <c r="G79"/>
      <c r="I79"/>
      <c r="J79" s="11"/>
      <c r="K79" s="11"/>
      <c r="N79" s="30"/>
      <c r="Q79" s="41"/>
      <c r="R79" s="30"/>
      <c r="U79" s="30"/>
      <c r="W79" s="41"/>
      <c r="Y79" s="30"/>
      <c r="AA79" s="42"/>
      <c r="AB79" s="30"/>
      <c r="AD79" s="30"/>
      <c r="AE79" s="21"/>
      <c r="AF79" s="71"/>
      <c r="AG79" s="38"/>
      <c r="AH79" s="38"/>
      <c r="AK79" s="30"/>
      <c r="AM79" s="41"/>
      <c r="AO79" s="30"/>
      <c r="AP79" s="21"/>
      <c r="AQ79" s="41"/>
      <c r="AS79" s="30"/>
      <c r="AU79" s="41"/>
      <c r="AX79" s="30"/>
      <c r="AZ79" s="41"/>
      <c r="BA79" s="77"/>
      <c r="BC79" s="30"/>
      <c r="BE79" s="30"/>
      <c r="BG79" s="41"/>
      <c r="BH79" s="30"/>
      <c r="BL79" s="42"/>
      <c r="BO79" s="42"/>
      <c r="BQ79" s="30"/>
      <c r="BS79" s="42"/>
      <c r="BT79" s="78"/>
      <c r="BW79" s="42"/>
      <c r="BX79" s="30"/>
      <c r="CB79" s="42"/>
      <c r="CC79" s="30"/>
      <c r="CF79" s="30"/>
      <c r="CH79" s="42"/>
      <c r="CI79" s="30"/>
      <c r="CL79" s="42"/>
      <c r="CM79" s="42"/>
      <c r="CO79" s="30"/>
      <c r="CQ79" s="41"/>
      <c r="CS79" s="30"/>
      <c r="CU79" s="42"/>
      <c r="CV79" s="30"/>
      <c r="CZ79" s="42"/>
      <c r="DA79" s="30"/>
      <c r="DC79" s="30"/>
      <c r="DE79" s="30"/>
      <c r="DG79" s="42"/>
      <c r="DH79" s="36"/>
      <c r="DI79" s="30"/>
      <c r="DJ79" s="21"/>
      <c r="DL79" s="42"/>
      <c r="DN79" s="30"/>
      <c r="DO79" s="21"/>
      <c r="DP79" s="42"/>
      <c r="DS79" s="30"/>
      <c r="DT79" s="21"/>
      <c r="DU79" s="42"/>
      <c r="DV79" s="30"/>
      <c r="DW79" s="21"/>
      <c r="DY79" s="30"/>
      <c r="DZ79" s="21"/>
      <c r="EA79" s="42"/>
      <c r="EB79" s="42"/>
      <c r="ED79"/>
      <c r="EE79" s="153" t="s">
        <v>438</v>
      </c>
      <c r="EF79" s="153"/>
      <c r="EG79" s="153"/>
      <c r="EH79" s="153"/>
      <c r="EI79" s="153"/>
      <c r="EJ79" s="153"/>
      <c r="EK79" s="153"/>
      <c r="EL79" s="153"/>
      <c r="EM79" s="153"/>
      <c r="EN79" s="153"/>
      <c r="EO79" s="153"/>
      <c r="EQ79"/>
      <c r="FG79" s="153" t="s">
        <v>438</v>
      </c>
      <c r="FH79" s="153"/>
    </row>
    <row r="80" spans="2:165" s="13" customFormat="1" ht="15.75" customHeight="1" thickBot="1">
      <c r="B80" s="11"/>
      <c r="E80" s="11"/>
      <c r="F80" s="11"/>
      <c r="G80"/>
      <c r="I80"/>
      <c r="J80" s="11"/>
      <c r="K80" s="11"/>
      <c r="N80" s="30"/>
      <c r="Q80" s="41"/>
      <c r="R80" s="30"/>
      <c r="U80" s="30"/>
      <c r="W80" s="41"/>
      <c r="Y80" s="30"/>
      <c r="AA80" s="42"/>
      <c r="AB80" s="30"/>
      <c r="AD80" s="30"/>
      <c r="AE80" s="21"/>
      <c r="AF80" s="71"/>
      <c r="AG80" s="38"/>
      <c r="AH80" s="38"/>
      <c r="AK80" s="30"/>
      <c r="AM80" s="41"/>
      <c r="AO80" s="30"/>
      <c r="AP80" s="21"/>
      <c r="AQ80" s="41"/>
      <c r="AS80" s="30"/>
      <c r="AU80" s="41"/>
      <c r="AX80" s="30"/>
      <c r="AZ80" s="41"/>
      <c r="BA80" s="77"/>
      <c r="BC80" s="30"/>
      <c r="BE80" s="30"/>
      <c r="BG80" s="41"/>
      <c r="BH80" s="30"/>
      <c r="BL80" s="42"/>
      <c r="BO80" s="42"/>
      <c r="BQ80" s="30"/>
      <c r="BS80" s="42"/>
      <c r="BT80" s="78"/>
      <c r="BW80" s="42"/>
      <c r="BX80" s="30"/>
      <c r="CB80" s="42"/>
      <c r="CC80" s="30"/>
      <c r="CF80" s="30"/>
      <c r="CH80" s="42"/>
      <c r="CI80" s="30"/>
      <c r="CL80" s="42"/>
      <c r="CM80" s="42"/>
      <c r="CO80" s="30"/>
      <c r="CQ80" s="41"/>
      <c r="CS80" s="30"/>
      <c r="CU80" s="42"/>
      <c r="CV80" s="30"/>
      <c r="CZ80" s="42"/>
      <c r="DA80" s="30"/>
      <c r="DC80" s="30"/>
      <c r="DE80" s="30"/>
      <c r="DG80" s="42"/>
      <c r="DH80" s="36"/>
      <c r="DI80" s="30"/>
      <c r="DJ80" s="21"/>
      <c r="DL80" s="42"/>
      <c r="DN80" s="30"/>
      <c r="DO80" s="21"/>
      <c r="DP80" s="42"/>
      <c r="DS80" s="30"/>
      <c r="DT80" s="21"/>
      <c r="DU80" s="42"/>
      <c r="DV80" s="30"/>
      <c r="DW80" s="21"/>
      <c r="DY80" s="30"/>
      <c r="DZ80" s="21"/>
      <c r="EA80" s="42"/>
      <c r="EB80" s="42"/>
      <c r="ED80"/>
      <c r="EE80" s="153"/>
      <c r="EF80" s="153"/>
      <c r="EG80" s="153"/>
      <c r="EH80" s="153"/>
      <c r="EI80" s="153"/>
      <c r="EJ80" s="153"/>
      <c r="EK80" s="153"/>
      <c r="EL80" s="153"/>
      <c r="EM80" s="153"/>
      <c r="EN80" s="153"/>
      <c r="EO80" s="153"/>
      <c r="EQ80"/>
      <c r="FG80" s="153"/>
      <c r="FH80" s="153"/>
    </row>
    <row r="81" spans="2:165" s="13" customFormat="1" ht="15.75" customHeight="1" thickBot="1">
      <c r="B81" s="11"/>
      <c r="E81" s="11"/>
      <c r="F81" s="11"/>
      <c r="G81"/>
      <c r="I81"/>
      <c r="J81" s="11"/>
      <c r="K81" s="11"/>
      <c r="N81" s="30"/>
      <c r="Q81" s="41"/>
      <c r="R81" s="30"/>
      <c r="U81" s="30"/>
      <c r="W81" s="41"/>
      <c r="Y81" s="30"/>
      <c r="AA81" s="42"/>
      <c r="AB81" s="30"/>
      <c r="AD81" s="30"/>
      <c r="AE81" s="21"/>
      <c r="AF81" s="71"/>
      <c r="AG81" s="38"/>
      <c r="AH81" s="38"/>
      <c r="AK81" s="30"/>
      <c r="AM81" s="41"/>
      <c r="AO81" s="30"/>
      <c r="AP81" s="21"/>
      <c r="AQ81" s="41"/>
      <c r="AS81" s="30"/>
      <c r="AU81" s="41"/>
      <c r="AX81" s="30"/>
      <c r="AZ81" s="41"/>
      <c r="BA81" s="77"/>
      <c r="BC81" s="30"/>
      <c r="BE81" s="30"/>
      <c r="BG81" s="41"/>
      <c r="BH81" s="30"/>
      <c r="BL81" s="42"/>
      <c r="BO81" s="42"/>
      <c r="BQ81" s="30"/>
      <c r="BS81" s="42"/>
      <c r="BT81" s="78"/>
      <c r="BW81" s="42"/>
      <c r="BX81" s="30"/>
      <c r="CB81" s="42"/>
      <c r="CC81" s="30"/>
      <c r="CF81" s="30"/>
      <c r="CH81" s="42"/>
      <c r="CI81" s="30"/>
      <c r="CL81" s="42"/>
      <c r="CM81" s="42"/>
      <c r="CO81" s="30"/>
      <c r="CQ81" s="41"/>
      <c r="CS81" s="30"/>
      <c r="CU81" s="42"/>
      <c r="CV81" s="30"/>
      <c r="CZ81" s="42"/>
      <c r="DA81" s="30"/>
      <c r="DC81" s="30"/>
      <c r="DE81" s="30"/>
      <c r="DG81" s="42"/>
      <c r="DH81" s="36"/>
      <c r="DI81" s="30"/>
      <c r="DJ81" s="21"/>
      <c r="DL81" s="42"/>
      <c r="DN81" s="30"/>
      <c r="DO81" s="21"/>
      <c r="DP81" s="42"/>
      <c r="DS81" s="30"/>
      <c r="DT81" s="21"/>
      <c r="DU81" s="42"/>
      <c r="DV81" s="30"/>
      <c r="DW81" s="21"/>
      <c r="DY81" s="30"/>
      <c r="DZ81" s="21"/>
      <c r="EA81" s="42"/>
      <c r="EB81" s="17" t="s">
        <v>294</v>
      </c>
      <c r="EC81" s="138">
        <f>TDIST(ABS(EC71),42,2)</f>
        <v>0.10358446157531352</v>
      </c>
      <c r="ED81" s="138">
        <f t="shared" ref="ED81:EP81" si="94">TDIST(ABS(ED71),42,2)</f>
        <v>1</v>
      </c>
      <c r="EE81" s="138">
        <f t="shared" si="94"/>
        <v>8.0993834353763519E-2</v>
      </c>
      <c r="EF81" s="162">
        <f t="shared" si="94"/>
        <v>1.5776720944235798E-2</v>
      </c>
      <c r="EG81" s="138">
        <f t="shared" si="94"/>
        <v>0.29859145718409824</v>
      </c>
      <c r="EH81" s="138">
        <f t="shared" si="94"/>
        <v>6.2204726444483417E-2</v>
      </c>
      <c r="EI81" s="138">
        <f t="shared" si="94"/>
        <v>0.24408553789577558</v>
      </c>
      <c r="EJ81" s="138">
        <f t="shared" si="94"/>
        <v>9.7016134326673407E-3</v>
      </c>
      <c r="EK81" s="162">
        <f t="shared" si="94"/>
        <v>1.2580152276540428E-2</v>
      </c>
      <c r="EL81" s="138">
        <f t="shared" si="94"/>
        <v>0.41970365396110165</v>
      </c>
      <c r="EM81" s="138">
        <f t="shared" si="94"/>
        <v>0.79363190650458248</v>
      </c>
      <c r="EN81" s="138">
        <f t="shared" si="94"/>
        <v>0.92815577446718467</v>
      </c>
      <c r="EO81" s="138">
        <f t="shared" si="94"/>
        <v>0.20778279765861737</v>
      </c>
      <c r="EP81" s="138">
        <f t="shared" si="94"/>
        <v>0.18182655690018187</v>
      </c>
      <c r="EQ81" s="17" t="s">
        <v>294</v>
      </c>
      <c r="ER81" s="140">
        <f>TDIST(ABS(ER71),42,2)</f>
        <v>0.96466770514968214</v>
      </c>
      <c r="ES81" s="140">
        <f t="shared" ref="ES81:FB81" si="95">TDIST(ABS(ES71),42,2)</f>
        <v>0.38385551742814339</v>
      </c>
      <c r="ET81" s="140">
        <f t="shared" si="95"/>
        <v>0.9217017640768681</v>
      </c>
      <c r="EU81" s="140">
        <f t="shared" si="95"/>
        <v>0.52990579318953712</v>
      </c>
      <c r="EV81" s="140">
        <f t="shared" si="95"/>
        <v>0.10545027578578485</v>
      </c>
      <c r="EW81" s="140">
        <f t="shared" si="95"/>
        <v>0.64564399408051476</v>
      </c>
      <c r="EX81" s="140">
        <f t="shared" si="95"/>
        <v>0.53572275618315413</v>
      </c>
      <c r="EY81" s="140">
        <f t="shared" si="95"/>
        <v>0.61477621774581848</v>
      </c>
      <c r="EZ81" s="140">
        <f t="shared" si="95"/>
        <v>0.46378212829206011</v>
      </c>
      <c r="FA81" s="140">
        <f t="shared" si="95"/>
        <v>0.17997080095685175</v>
      </c>
      <c r="FB81" s="140">
        <f t="shared" si="95"/>
        <v>0.39765570035495856</v>
      </c>
      <c r="FE81" s="17" t="s">
        <v>294</v>
      </c>
      <c r="FF81" s="138">
        <f>TDIST(ABS(FF71),42,2)</f>
        <v>0.41506518206703624</v>
      </c>
      <c r="FG81" s="138">
        <f t="shared" ref="FG81:FI81" si="96">TDIST(ABS(FG71),42,2)</f>
        <v>0.68077539348178395</v>
      </c>
      <c r="FH81" s="138">
        <f t="shared" si="96"/>
        <v>0.46779094357637463</v>
      </c>
      <c r="FI81" s="138">
        <f t="shared" si="96"/>
        <v>0.52956385931194794</v>
      </c>
    </row>
    <row r="82" spans="2:165" s="13" customFormat="1" ht="15.75" customHeight="1" thickBot="1">
      <c r="B82" s="11"/>
      <c r="E82" s="11"/>
      <c r="F82" s="11"/>
      <c r="G82"/>
      <c r="I82"/>
      <c r="J82" s="11"/>
      <c r="K82" s="11"/>
      <c r="N82" s="30"/>
      <c r="Q82" s="41"/>
      <c r="R82" s="30"/>
      <c r="U82" s="30"/>
      <c r="W82" s="41"/>
      <c r="Y82" s="30"/>
      <c r="AA82" s="42"/>
      <c r="AB82" s="30"/>
      <c r="AD82" s="30"/>
      <c r="AE82" s="21"/>
      <c r="AF82" s="71"/>
      <c r="AG82" s="38"/>
      <c r="AH82" s="38"/>
      <c r="AK82" s="30"/>
      <c r="AM82" s="41"/>
      <c r="AO82" s="30"/>
      <c r="AP82" s="21"/>
      <c r="AQ82" s="41"/>
      <c r="AS82" s="30"/>
      <c r="AU82" s="41"/>
      <c r="AX82" s="30"/>
      <c r="AZ82" s="41"/>
      <c r="BA82" s="77"/>
      <c r="BC82" s="30"/>
      <c r="BE82" s="30"/>
      <c r="BG82" s="41"/>
      <c r="BH82" s="30"/>
      <c r="BL82" s="42"/>
      <c r="BO82" s="42"/>
      <c r="BQ82" s="30"/>
      <c r="BS82" s="42"/>
      <c r="BT82" s="78"/>
      <c r="BW82" s="42"/>
      <c r="BX82" s="30"/>
      <c r="CB82" s="42"/>
      <c r="CC82" s="30"/>
      <c r="CF82" s="30"/>
      <c r="CH82" s="42"/>
      <c r="CI82" s="30"/>
      <c r="CL82" s="42"/>
      <c r="CM82" s="42"/>
      <c r="CO82" s="30"/>
      <c r="CQ82" s="41"/>
      <c r="CS82" s="30"/>
      <c r="CU82" s="42"/>
      <c r="CV82" s="30"/>
      <c r="CZ82" s="42"/>
      <c r="DA82" s="30"/>
      <c r="DC82" s="30"/>
      <c r="DE82" s="30"/>
      <c r="DG82" s="42"/>
      <c r="DH82" s="36"/>
      <c r="DI82" s="30"/>
      <c r="DJ82" s="21"/>
      <c r="DL82" s="42"/>
      <c r="DN82" s="30"/>
      <c r="DO82" s="21"/>
      <c r="DP82" s="42"/>
      <c r="DS82" s="30"/>
      <c r="DT82" s="21"/>
      <c r="DU82" s="42"/>
      <c r="DV82" s="30"/>
      <c r="DW82" s="21"/>
      <c r="DY82" s="30"/>
      <c r="DZ82" s="21"/>
      <c r="EA82" s="42"/>
      <c r="EB82" s="17" t="s">
        <v>275</v>
      </c>
      <c r="EC82" s="138">
        <f t="shared" ref="EC82:EP86" si="97">TDIST(ABS(EC72),42,2)</f>
        <v>0.41063229592305395</v>
      </c>
      <c r="ED82" s="138">
        <f t="shared" si="97"/>
        <v>1</v>
      </c>
      <c r="EE82" s="138">
        <f t="shared" si="97"/>
        <v>2.4658973043165982E-2</v>
      </c>
      <c r="EF82" s="138">
        <f t="shared" si="97"/>
        <v>0.39953741651769803</v>
      </c>
      <c r="EG82" s="138">
        <f t="shared" si="97"/>
        <v>0.56453029361757112</v>
      </c>
      <c r="EH82" s="138">
        <f t="shared" si="97"/>
        <v>0.53443592180807276</v>
      </c>
      <c r="EI82" s="138">
        <f t="shared" si="97"/>
        <v>0.24113756038361867</v>
      </c>
      <c r="EJ82" s="138">
        <f t="shared" si="97"/>
        <v>0.1433958874344973</v>
      </c>
      <c r="EK82" s="138">
        <f t="shared" si="97"/>
        <v>0.70847093944535655</v>
      </c>
      <c r="EL82" s="138">
        <f t="shared" si="97"/>
        <v>0.9002553451152332</v>
      </c>
      <c r="EM82" s="138">
        <f t="shared" si="97"/>
        <v>0.50503159208780968</v>
      </c>
      <c r="EN82" s="138">
        <f t="shared" si="97"/>
        <v>0.4916080146946431</v>
      </c>
      <c r="EO82" s="138">
        <f t="shared" si="97"/>
        <v>9.7891263200430276E-2</v>
      </c>
      <c r="EP82" s="138">
        <f t="shared" si="97"/>
        <v>0.13230861349992085</v>
      </c>
      <c r="EQ82" s="17" t="s">
        <v>275</v>
      </c>
      <c r="ER82" s="162">
        <f t="shared" ref="ER82:FB86" si="98">TDIST(ABS(ER72),42,2)</f>
        <v>3.3497556623254952E-2</v>
      </c>
      <c r="ES82" s="140">
        <f t="shared" si="98"/>
        <v>0.89897186166233123</v>
      </c>
      <c r="ET82" s="162">
        <f t="shared" si="98"/>
        <v>2.8609241171502004E-2</v>
      </c>
      <c r="EU82" s="162">
        <f t="shared" si="98"/>
        <v>4.7395606659426846E-2</v>
      </c>
      <c r="EV82" s="140">
        <f t="shared" si="98"/>
        <v>0.19942144471836179</v>
      </c>
      <c r="EW82" s="140">
        <f t="shared" si="98"/>
        <v>0.43573956255741952</v>
      </c>
      <c r="EX82" s="140">
        <f t="shared" si="98"/>
        <v>0.89860234290628649</v>
      </c>
      <c r="EY82" s="156">
        <f t="shared" si="98"/>
        <v>6.835992842896349E-2</v>
      </c>
      <c r="EZ82" s="155">
        <f t="shared" si="98"/>
        <v>1.9295317065964022E-3</v>
      </c>
      <c r="FA82" s="140">
        <f t="shared" si="98"/>
        <v>0.22724747030975143</v>
      </c>
      <c r="FB82" s="140">
        <f t="shared" si="98"/>
        <v>0.2725430286815651</v>
      </c>
      <c r="FE82" s="17" t="s">
        <v>275</v>
      </c>
      <c r="FF82" s="138">
        <f t="shared" ref="FF82:FI86" si="99">TDIST(ABS(FF72),42,2)</f>
        <v>0.59972820148500161</v>
      </c>
      <c r="FG82" s="138">
        <f t="shared" si="99"/>
        <v>0.47182572339061934</v>
      </c>
      <c r="FH82" s="138">
        <f t="shared" si="99"/>
        <v>0.37315979599437421</v>
      </c>
      <c r="FI82" s="138">
        <f t="shared" si="99"/>
        <v>0.40303420049617544</v>
      </c>
    </row>
    <row r="83" spans="2:165" s="13" customFormat="1" ht="15.75" customHeight="1" thickBot="1">
      <c r="B83" s="11"/>
      <c r="E83" s="11"/>
      <c r="F83" s="11"/>
      <c r="G83"/>
      <c r="I83"/>
      <c r="J83" s="11"/>
      <c r="K83" s="11"/>
      <c r="N83" s="30"/>
      <c r="Q83" s="41"/>
      <c r="R83" s="30"/>
      <c r="U83" s="30"/>
      <c r="W83" s="41"/>
      <c r="Y83" s="30"/>
      <c r="AA83" s="42"/>
      <c r="AB83" s="30"/>
      <c r="AD83" s="30"/>
      <c r="AE83" s="21"/>
      <c r="AF83" s="71"/>
      <c r="AG83" s="38"/>
      <c r="AH83" s="38"/>
      <c r="AK83" s="30"/>
      <c r="AM83" s="41"/>
      <c r="AO83" s="30"/>
      <c r="AP83" s="21"/>
      <c r="AQ83" s="41"/>
      <c r="AS83" s="30"/>
      <c r="AU83" s="41"/>
      <c r="AX83" s="30"/>
      <c r="AZ83" s="41"/>
      <c r="BA83" s="77"/>
      <c r="BC83" s="30"/>
      <c r="BE83" s="30"/>
      <c r="BG83" s="41"/>
      <c r="BH83" s="30"/>
      <c r="BL83" s="42"/>
      <c r="BO83" s="42"/>
      <c r="BQ83" s="30"/>
      <c r="BS83" s="42"/>
      <c r="BT83" s="78"/>
      <c r="BW83" s="42"/>
      <c r="BX83" s="30"/>
      <c r="CB83" s="42"/>
      <c r="CC83" s="30"/>
      <c r="CF83" s="30"/>
      <c r="CH83" s="42"/>
      <c r="CI83" s="30"/>
      <c r="CL83" s="42"/>
      <c r="CM83" s="42"/>
      <c r="CO83" s="30"/>
      <c r="CQ83" s="41"/>
      <c r="CS83" s="30"/>
      <c r="CU83" s="42"/>
      <c r="CV83" s="30"/>
      <c r="CZ83" s="42"/>
      <c r="DA83" s="30"/>
      <c r="DC83" s="30"/>
      <c r="DE83" s="30"/>
      <c r="DG83" s="42"/>
      <c r="DH83" s="36"/>
      <c r="DI83" s="30"/>
      <c r="DJ83" s="21"/>
      <c r="DL83" s="42"/>
      <c r="DN83" s="30"/>
      <c r="DO83" s="21"/>
      <c r="DP83" s="42"/>
      <c r="DS83" s="30"/>
      <c r="DT83" s="21"/>
      <c r="DU83" s="42"/>
      <c r="DV83" s="30"/>
      <c r="DW83" s="21"/>
      <c r="DY83" s="30"/>
      <c r="DZ83" s="21"/>
      <c r="EA83" s="42"/>
      <c r="EB83" s="17" t="s">
        <v>274</v>
      </c>
      <c r="EC83" s="138">
        <f t="shared" si="97"/>
        <v>0.19244012973151448</v>
      </c>
      <c r="ED83" s="138">
        <f t="shared" si="97"/>
        <v>1</v>
      </c>
      <c r="EE83" s="138">
        <f t="shared" si="97"/>
        <v>0.46203360462621246</v>
      </c>
      <c r="EF83" s="138">
        <f t="shared" si="97"/>
        <v>0.49324578433754829</v>
      </c>
      <c r="EG83" s="138">
        <f t="shared" si="97"/>
        <v>0.39709805812032672</v>
      </c>
      <c r="EH83" s="138">
        <f t="shared" si="97"/>
        <v>0.54544538465223602</v>
      </c>
      <c r="EI83" s="138">
        <f t="shared" si="97"/>
        <v>0.55937368898924578</v>
      </c>
      <c r="EJ83" s="138">
        <f t="shared" si="97"/>
        <v>0.63570720705605677</v>
      </c>
      <c r="EK83" s="138">
        <f t="shared" si="97"/>
        <v>0.46490112290787533</v>
      </c>
      <c r="EL83" s="138">
        <f t="shared" si="97"/>
        <v>0.85921121660055233</v>
      </c>
      <c r="EM83" s="138">
        <f t="shared" si="97"/>
        <v>0.87604812818577882</v>
      </c>
      <c r="EN83" s="138">
        <f t="shared" si="97"/>
        <v>8.7267601357511743E-2</v>
      </c>
      <c r="EO83" s="138">
        <f t="shared" si="97"/>
        <v>0.85099698326258211</v>
      </c>
      <c r="EP83" s="138">
        <f t="shared" si="97"/>
        <v>0.83094065167937414</v>
      </c>
      <c r="EQ83" s="17" t="s">
        <v>274</v>
      </c>
      <c r="ER83" s="140">
        <f t="shared" si="98"/>
        <v>0.78453817210643795</v>
      </c>
      <c r="ES83" s="162">
        <f t="shared" si="98"/>
        <v>3.2982990204072346E-2</v>
      </c>
      <c r="ET83" s="140">
        <f t="shared" si="98"/>
        <v>0.90611703355926798</v>
      </c>
      <c r="EU83" s="140">
        <f t="shared" si="98"/>
        <v>0.29327313419483991</v>
      </c>
      <c r="EV83" s="162">
        <f t="shared" si="98"/>
        <v>3.1373652239888757E-2</v>
      </c>
      <c r="EW83" s="140">
        <f t="shared" si="98"/>
        <v>0.43758501046383469</v>
      </c>
      <c r="EX83" s="140">
        <f t="shared" si="98"/>
        <v>0.96719925050312172</v>
      </c>
      <c r="EY83" s="140">
        <f t="shared" si="98"/>
        <v>0.70363613570042371</v>
      </c>
      <c r="EZ83" s="140">
        <f t="shared" si="98"/>
        <v>0.44428880693368922</v>
      </c>
      <c r="FA83" s="140">
        <f t="shared" si="98"/>
        <v>0.49664146780123908</v>
      </c>
      <c r="FB83" s="140">
        <f t="shared" si="98"/>
        <v>0.95240021368841932</v>
      </c>
      <c r="FE83" s="17" t="s">
        <v>274</v>
      </c>
      <c r="FF83" s="138">
        <f t="shared" si="99"/>
        <v>0.55555376554189717</v>
      </c>
      <c r="FG83" s="138">
        <f t="shared" si="99"/>
        <v>0.30048567118197855</v>
      </c>
      <c r="FH83" s="138">
        <f t="shared" si="99"/>
        <v>0.99235215611965866</v>
      </c>
      <c r="FI83" s="156">
        <f t="shared" si="99"/>
        <v>8.6777990375468433E-2</v>
      </c>
    </row>
    <row r="84" spans="2:165" s="13" customFormat="1" ht="15.75" customHeight="1" thickBot="1">
      <c r="B84" s="11"/>
      <c r="E84" s="11"/>
      <c r="F84" s="11"/>
      <c r="G84"/>
      <c r="I84"/>
      <c r="J84" s="11"/>
      <c r="K84" s="11"/>
      <c r="N84" s="30"/>
      <c r="Q84" s="41"/>
      <c r="R84" s="30"/>
      <c r="U84" s="30"/>
      <c r="W84" s="41"/>
      <c r="Y84" s="30"/>
      <c r="AA84" s="42"/>
      <c r="AB84" s="30"/>
      <c r="AD84" s="30"/>
      <c r="AE84" s="21"/>
      <c r="AF84" s="71"/>
      <c r="AG84" s="38"/>
      <c r="AH84" s="38"/>
      <c r="AK84" s="30"/>
      <c r="AM84" s="41"/>
      <c r="AO84" s="30"/>
      <c r="AP84" s="21"/>
      <c r="AQ84" s="41"/>
      <c r="AS84" s="30"/>
      <c r="AU84" s="41"/>
      <c r="AX84" s="30"/>
      <c r="AZ84" s="41"/>
      <c r="BA84" s="77"/>
      <c r="BC84" s="30"/>
      <c r="BE84" s="30"/>
      <c r="BG84" s="41"/>
      <c r="BH84" s="30"/>
      <c r="BL84" s="42"/>
      <c r="BO84" s="42"/>
      <c r="BQ84" s="30"/>
      <c r="BS84" s="42"/>
      <c r="BT84" s="78"/>
      <c r="BW84" s="42"/>
      <c r="BX84" s="30"/>
      <c r="CB84" s="42"/>
      <c r="CC84" s="30"/>
      <c r="CF84" s="30"/>
      <c r="CH84" s="42"/>
      <c r="CI84" s="30"/>
      <c r="CL84" s="42"/>
      <c r="CM84" s="42"/>
      <c r="CO84" s="30"/>
      <c r="CQ84" s="41"/>
      <c r="CS84" s="30"/>
      <c r="CU84" s="42"/>
      <c r="CV84" s="30"/>
      <c r="CZ84" s="42"/>
      <c r="DA84" s="30"/>
      <c r="DC84" s="30"/>
      <c r="DE84" s="30"/>
      <c r="DG84" s="42"/>
      <c r="DH84" s="36"/>
      <c r="DI84" s="30"/>
      <c r="DJ84" s="21"/>
      <c r="DL84" s="42"/>
      <c r="DN84" s="30"/>
      <c r="DO84" s="21"/>
      <c r="DP84" s="42"/>
      <c r="DS84" s="30"/>
      <c r="DT84" s="21"/>
      <c r="DU84" s="42"/>
      <c r="DV84" s="30"/>
      <c r="DW84" s="21"/>
      <c r="DY84" s="30"/>
      <c r="DZ84" s="21"/>
      <c r="EA84" s="42"/>
      <c r="EB84" s="17" t="s">
        <v>265</v>
      </c>
      <c r="EC84" s="138">
        <f t="shared" si="97"/>
        <v>0.64707024527529633</v>
      </c>
      <c r="ED84" s="138" t="e">
        <f t="shared" si="97"/>
        <v>#DIV/0!</v>
      </c>
      <c r="EE84" s="138">
        <f t="shared" si="97"/>
        <v>0.33269182355514826</v>
      </c>
      <c r="EF84" s="138">
        <f t="shared" si="97"/>
        <v>0.66701722890048121</v>
      </c>
      <c r="EG84" s="138">
        <f t="shared" si="97"/>
        <v>0.80589545392858564</v>
      </c>
      <c r="EH84" s="138">
        <f t="shared" si="97"/>
        <v>0.9549043656502888</v>
      </c>
      <c r="EI84" s="138">
        <f t="shared" si="97"/>
        <v>0.49851504028605376</v>
      </c>
      <c r="EJ84" s="138">
        <f t="shared" si="97"/>
        <v>0.51107489415503926</v>
      </c>
      <c r="EK84" s="138">
        <f t="shared" si="97"/>
        <v>0.56064152409987056</v>
      </c>
      <c r="EL84" s="138">
        <f t="shared" si="97"/>
        <v>0.14005271990422413</v>
      </c>
      <c r="EM84" s="155">
        <f t="shared" si="97"/>
        <v>4.2267280638077489E-3</v>
      </c>
      <c r="EN84" s="138">
        <f t="shared" si="97"/>
        <v>0.15928376292000423</v>
      </c>
      <c r="EO84" s="138">
        <f t="shared" si="97"/>
        <v>0.64665847118504027</v>
      </c>
      <c r="EP84" s="138">
        <f t="shared" si="97"/>
        <v>0.554642842390904</v>
      </c>
      <c r="EQ84" s="17" t="s">
        <v>265</v>
      </c>
      <c r="ER84" s="140">
        <f t="shared" si="98"/>
        <v>0.33560490635036855</v>
      </c>
      <c r="ES84" s="140">
        <f t="shared" si="98"/>
        <v>0.41359759421513365</v>
      </c>
      <c r="ET84" s="140">
        <f t="shared" si="98"/>
        <v>0.64599745921362373</v>
      </c>
      <c r="EU84" s="155">
        <f t="shared" si="98"/>
        <v>8.1828135931208031E-3</v>
      </c>
      <c r="EV84" s="140">
        <f t="shared" si="98"/>
        <v>0.23149694422577158</v>
      </c>
      <c r="EW84" s="140">
        <f t="shared" si="98"/>
        <v>0.58165215879008214</v>
      </c>
      <c r="EX84" s="140">
        <f t="shared" si="98"/>
        <v>0.23128896635015767</v>
      </c>
      <c r="EY84" s="162">
        <f t="shared" si="98"/>
        <v>1.8176330640303461E-2</v>
      </c>
      <c r="EZ84" s="140">
        <f t="shared" si="98"/>
        <v>0.3799150812210097</v>
      </c>
      <c r="FA84" s="140">
        <f t="shared" si="98"/>
        <v>0.66888011768530808</v>
      </c>
      <c r="FB84" s="140">
        <f t="shared" si="98"/>
        <v>0.38997846883487197</v>
      </c>
      <c r="FE84" s="17" t="s">
        <v>265</v>
      </c>
      <c r="FF84" s="138">
        <f t="shared" si="99"/>
        <v>0.4026437831231805</v>
      </c>
      <c r="FG84" s="138">
        <f t="shared" si="99"/>
        <v>0.93357753166653268</v>
      </c>
      <c r="FH84" s="138">
        <f t="shared" si="99"/>
        <v>0.13653559080469763</v>
      </c>
      <c r="FI84" s="138">
        <f t="shared" si="99"/>
        <v>0.68477227165403765</v>
      </c>
    </row>
    <row r="85" spans="2:165" s="13" customFormat="1" ht="15.75" customHeight="1" thickBot="1">
      <c r="B85" s="11"/>
      <c r="E85" s="11"/>
      <c r="F85" s="11"/>
      <c r="G85"/>
      <c r="I85"/>
      <c r="J85" s="11"/>
      <c r="K85" s="11"/>
      <c r="N85" s="30"/>
      <c r="Q85" s="41"/>
      <c r="R85" s="30"/>
      <c r="U85" s="30"/>
      <c r="W85" s="41"/>
      <c r="Y85" s="30"/>
      <c r="AA85" s="42"/>
      <c r="AB85" s="30"/>
      <c r="AD85" s="30"/>
      <c r="AE85" s="21"/>
      <c r="AF85" s="71"/>
      <c r="AG85" s="38"/>
      <c r="AH85" s="38"/>
      <c r="AK85" s="30"/>
      <c r="AM85" s="41"/>
      <c r="AO85" s="30"/>
      <c r="AP85" s="21"/>
      <c r="AQ85" s="41"/>
      <c r="AS85" s="30"/>
      <c r="AU85" s="41"/>
      <c r="AX85" s="30"/>
      <c r="AZ85" s="41"/>
      <c r="BA85" s="77"/>
      <c r="BC85" s="30"/>
      <c r="BE85" s="30"/>
      <c r="BG85" s="41"/>
      <c r="BH85" s="30"/>
      <c r="BL85" s="42"/>
      <c r="BO85" s="42"/>
      <c r="BQ85" s="30"/>
      <c r="BS85" s="42"/>
      <c r="BT85" s="78"/>
      <c r="BW85" s="42"/>
      <c r="BX85" s="30"/>
      <c r="CB85" s="42"/>
      <c r="CC85" s="30"/>
      <c r="CF85" s="30"/>
      <c r="CH85" s="42"/>
      <c r="CI85" s="30"/>
      <c r="CL85" s="42"/>
      <c r="CM85" s="42"/>
      <c r="CO85" s="30"/>
      <c r="CQ85" s="41"/>
      <c r="CS85" s="30"/>
      <c r="CU85" s="42"/>
      <c r="CV85" s="30"/>
      <c r="CZ85" s="42"/>
      <c r="DA85" s="30"/>
      <c r="DC85" s="30"/>
      <c r="DE85" s="30"/>
      <c r="DG85" s="42"/>
      <c r="DH85" s="36"/>
      <c r="DI85" s="30"/>
      <c r="DJ85" s="21"/>
      <c r="DL85" s="42"/>
      <c r="DN85" s="30"/>
      <c r="DO85" s="21"/>
      <c r="DP85" s="42"/>
      <c r="DS85" s="30"/>
      <c r="DT85" s="21"/>
      <c r="DU85" s="42"/>
      <c r="DV85" s="30"/>
      <c r="DW85" s="21"/>
      <c r="DY85" s="30"/>
      <c r="DZ85" s="21"/>
      <c r="EA85" s="42"/>
      <c r="EB85" s="17" t="s">
        <v>256</v>
      </c>
      <c r="EC85" s="162">
        <f t="shared" si="97"/>
        <v>1.3330689373822277E-2</v>
      </c>
      <c r="ED85" s="138" t="e">
        <f t="shared" si="97"/>
        <v>#DIV/0!</v>
      </c>
      <c r="EE85" s="138">
        <f t="shared" si="97"/>
        <v>0.48371119870441559</v>
      </c>
      <c r="EF85" s="138">
        <f t="shared" si="97"/>
        <v>0.73013635233290419</v>
      </c>
      <c r="EG85" s="138">
        <f t="shared" si="97"/>
        <v>0.70954546000819529</v>
      </c>
      <c r="EH85" s="138">
        <f t="shared" si="97"/>
        <v>0.40446718064292198</v>
      </c>
      <c r="EI85" s="138">
        <f t="shared" si="97"/>
        <v>0.11760151013504011</v>
      </c>
      <c r="EJ85" s="138">
        <f t="shared" si="97"/>
        <v>0.56172652679334423</v>
      </c>
      <c r="EK85" s="138">
        <f t="shared" si="97"/>
        <v>0.38871893083103271</v>
      </c>
      <c r="EL85" s="138">
        <f t="shared" si="97"/>
        <v>0.44587977264731471</v>
      </c>
      <c r="EM85" s="138">
        <f t="shared" si="97"/>
        <v>0.2818517760179105</v>
      </c>
      <c r="EN85" s="155">
        <f t="shared" si="97"/>
        <v>1.9550844067722268E-4</v>
      </c>
      <c r="EO85" s="138">
        <f t="shared" si="97"/>
        <v>6.5240751226129171E-2</v>
      </c>
      <c r="EP85" s="138">
        <f t="shared" si="97"/>
        <v>0.80569522617510148</v>
      </c>
      <c r="EQ85" s="17" t="s">
        <v>256</v>
      </c>
      <c r="ER85" s="140">
        <f t="shared" si="98"/>
        <v>0.80113403310686193</v>
      </c>
      <c r="ES85" s="140">
        <f t="shared" si="98"/>
        <v>0.3214936704929916</v>
      </c>
      <c r="ET85" s="140">
        <f t="shared" si="98"/>
        <v>0.39876400523785038</v>
      </c>
      <c r="EU85" s="140">
        <f t="shared" si="98"/>
        <v>0.63395406672393206</v>
      </c>
      <c r="EV85" s="140">
        <f t="shared" si="98"/>
        <v>0.41106755840644738</v>
      </c>
      <c r="EW85" s="140">
        <f t="shared" si="98"/>
        <v>0.36302253526466721</v>
      </c>
      <c r="EX85" s="140">
        <f t="shared" si="98"/>
        <v>0.94160939402140387</v>
      </c>
      <c r="EY85" s="140">
        <f t="shared" si="98"/>
        <v>0.28710724217766947</v>
      </c>
      <c r="EZ85" s="156">
        <f t="shared" si="98"/>
        <v>5.8886343483168797E-2</v>
      </c>
      <c r="FA85" s="155">
        <f t="shared" si="98"/>
        <v>8.0270620930543608E-3</v>
      </c>
      <c r="FB85" s="140">
        <f t="shared" si="98"/>
        <v>0.22087048725806144</v>
      </c>
      <c r="FE85" s="17" t="s">
        <v>256</v>
      </c>
      <c r="FF85" s="138">
        <f t="shared" si="99"/>
        <v>0.89514059789966061</v>
      </c>
      <c r="FG85" s="138">
        <f t="shared" si="99"/>
        <v>0.48217788882351087</v>
      </c>
      <c r="FH85" s="138">
        <f t="shared" si="99"/>
        <v>0.50435316086267545</v>
      </c>
      <c r="FI85" s="138">
        <f t="shared" si="99"/>
        <v>0.87188381054341191</v>
      </c>
    </row>
    <row r="86" spans="2:165" s="13" customFormat="1" ht="15.75" customHeight="1">
      <c r="B86" s="11"/>
      <c r="E86" s="11"/>
      <c r="F86" s="11"/>
      <c r="G86"/>
      <c r="I86"/>
      <c r="J86" s="11"/>
      <c r="K86" s="11"/>
      <c r="N86" s="30"/>
      <c r="Q86" s="41"/>
      <c r="R86" s="30"/>
      <c r="U86" s="30"/>
      <c r="W86" s="41"/>
      <c r="Y86" s="30"/>
      <c r="AA86" s="42"/>
      <c r="AB86" s="30"/>
      <c r="AD86" s="30"/>
      <c r="AE86" s="21"/>
      <c r="AF86" s="71"/>
      <c r="AG86" s="38"/>
      <c r="AH86" s="38"/>
      <c r="AK86" s="30"/>
      <c r="AM86" s="41"/>
      <c r="AO86" s="30"/>
      <c r="AP86" s="21"/>
      <c r="AQ86" s="41"/>
      <c r="AS86" s="30"/>
      <c r="AU86" s="41"/>
      <c r="AX86" s="30"/>
      <c r="AZ86" s="41"/>
      <c r="BA86" s="77"/>
      <c r="BC86" s="30"/>
      <c r="BE86" s="30"/>
      <c r="BG86" s="41"/>
      <c r="BH86" s="30"/>
      <c r="BL86" s="42"/>
      <c r="BO86" s="42"/>
      <c r="BQ86" s="30"/>
      <c r="BS86" s="42"/>
      <c r="BT86" s="78"/>
      <c r="BW86" s="42"/>
      <c r="BX86" s="30"/>
      <c r="CB86" s="42"/>
      <c r="CC86" s="30"/>
      <c r="CF86" s="30"/>
      <c r="CH86" s="42"/>
      <c r="CI86" s="30"/>
      <c r="CL86" s="42"/>
      <c r="CM86" s="42"/>
      <c r="CO86" s="30"/>
      <c r="CQ86" s="41"/>
      <c r="CS86" s="30"/>
      <c r="CU86" s="42"/>
      <c r="CV86" s="30"/>
      <c r="CZ86" s="42"/>
      <c r="DA86" s="30"/>
      <c r="DC86" s="30"/>
      <c r="DE86" s="30"/>
      <c r="DG86" s="42"/>
      <c r="DH86" s="36"/>
      <c r="DI86" s="30"/>
      <c r="DJ86" s="21"/>
      <c r="DL86" s="42"/>
      <c r="DN86" s="30"/>
      <c r="DO86" s="21"/>
      <c r="DP86" s="42"/>
      <c r="DS86" s="30"/>
      <c r="DT86" s="21"/>
      <c r="DU86" s="42"/>
      <c r="DV86" s="30"/>
      <c r="DW86" s="21"/>
      <c r="DY86" s="30"/>
      <c r="DZ86" s="21"/>
      <c r="EA86" s="42"/>
      <c r="EB86" s="17" t="s">
        <v>237</v>
      </c>
      <c r="EC86" s="138">
        <f t="shared" si="97"/>
        <v>0.55849119683163473</v>
      </c>
      <c r="ED86" s="138" t="e">
        <f t="shared" si="97"/>
        <v>#DIV/0!</v>
      </c>
      <c r="EE86" s="138">
        <f t="shared" si="97"/>
        <v>0.67318074081646861</v>
      </c>
      <c r="EF86" s="138">
        <f t="shared" si="97"/>
        <v>7.5675717038230353E-2</v>
      </c>
      <c r="EG86" s="138">
        <f t="shared" si="97"/>
        <v>0.54420730593769173</v>
      </c>
      <c r="EH86" s="138">
        <f t="shared" si="97"/>
        <v>0.17837784963514972</v>
      </c>
      <c r="EI86" s="138">
        <f t="shared" si="97"/>
        <v>0.75344708643192215</v>
      </c>
      <c r="EJ86" s="138">
        <f t="shared" si="97"/>
        <v>0.37810419143447893</v>
      </c>
      <c r="EK86" s="138">
        <f t="shared" si="97"/>
        <v>0.16383031496659581</v>
      </c>
      <c r="EL86" s="138">
        <f t="shared" si="97"/>
        <v>0.5039215099771629</v>
      </c>
      <c r="EM86" s="138">
        <f t="shared" si="97"/>
        <v>0.73246006992135104</v>
      </c>
      <c r="EN86" s="138">
        <f t="shared" si="97"/>
        <v>0.47129268937118629</v>
      </c>
      <c r="EO86" s="138">
        <f t="shared" si="97"/>
        <v>0.33105354569984102</v>
      </c>
      <c r="EP86" s="138">
        <f t="shared" si="97"/>
        <v>0.49680377308227985</v>
      </c>
      <c r="EQ86" s="17" t="s">
        <v>237</v>
      </c>
      <c r="ER86" s="140">
        <f t="shared" si="98"/>
        <v>0.58741446938401676</v>
      </c>
      <c r="ES86" s="140">
        <f t="shared" si="98"/>
        <v>0.19223085033950271</v>
      </c>
      <c r="ET86" s="140">
        <f t="shared" si="98"/>
        <v>0.87356691372923445</v>
      </c>
      <c r="EU86" s="140">
        <f t="shared" si="98"/>
        <v>0.4516715202070487</v>
      </c>
      <c r="EV86" s="140">
        <f t="shared" si="98"/>
        <v>0.12920192104267073</v>
      </c>
      <c r="EW86" s="140">
        <f t="shared" si="98"/>
        <v>0.41931150297983577</v>
      </c>
      <c r="EX86" s="140">
        <f t="shared" si="98"/>
        <v>0.26358271659606375</v>
      </c>
      <c r="EY86" s="140">
        <f t="shared" si="98"/>
        <v>0.97058086491208617</v>
      </c>
      <c r="EZ86" s="140">
        <f t="shared" si="98"/>
        <v>0.40099221303455623</v>
      </c>
      <c r="FA86" s="140">
        <f t="shared" si="98"/>
        <v>0.49036315789572904</v>
      </c>
      <c r="FB86" s="140">
        <f t="shared" si="98"/>
        <v>0.37183786377885408</v>
      </c>
      <c r="FE86" s="17" t="s">
        <v>237</v>
      </c>
      <c r="FF86" s="138">
        <f t="shared" si="99"/>
        <v>0.93705857268797454</v>
      </c>
      <c r="FG86" s="138">
        <f t="shared" si="99"/>
        <v>0.15940549874842525</v>
      </c>
      <c r="FH86" s="138">
        <f t="shared" si="99"/>
        <v>0.98452329920845516</v>
      </c>
      <c r="FI86" s="138">
        <f t="shared" si="99"/>
        <v>0.1475272313234732</v>
      </c>
    </row>
    <row r="87" spans="2:165" s="13" customFormat="1" ht="15.75" customHeight="1">
      <c r="B87" s="11"/>
      <c r="E87" s="11"/>
      <c r="F87" s="11"/>
      <c r="G87"/>
      <c r="I87"/>
      <c r="J87" s="11"/>
      <c r="K87" s="11"/>
      <c r="N87" s="30"/>
      <c r="Q87" s="41"/>
      <c r="R87" s="30"/>
      <c r="U87" s="30"/>
      <c r="W87" s="41"/>
      <c r="Y87" s="30"/>
      <c r="AA87" s="42"/>
      <c r="AB87" s="30"/>
      <c r="AD87" s="30"/>
      <c r="AE87" s="21"/>
      <c r="AF87" s="71"/>
      <c r="AG87" s="38"/>
      <c r="AH87" s="38"/>
      <c r="AK87" s="30"/>
      <c r="AM87" s="41"/>
      <c r="AO87" s="30"/>
      <c r="AP87" s="21"/>
      <c r="AQ87" s="41"/>
      <c r="AS87" s="30"/>
      <c r="AU87" s="41"/>
      <c r="AX87" s="30"/>
      <c r="AZ87" s="41"/>
      <c r="BA87" s="77"/>
      <c r="BC87" s="30"/>
      <c r="BE87" s="30"/>
      <c r="BG87" s="41"/>
      <c r="BH87" s="30"/>
      <c r="BL87" s="42"/>
      <c r="BO87" s="42"/>
      <c r="BQ87" s="30"/>
      <c r="BS87" s="42"/>
      <c r="BT87" s="78"/>
      <c r="BW87" s="42"/>
      <c r="BX87" s="30"/>
      <c r="CB87" s="42"/>
      <c r="CC87" s="30"/>
      <c r="CF87" s="30"/>
      <c r="CH87" s="42"/>
      <c r="CI87" s="30"/>
      <c r="CL87" s="42"/>
      <c r="CM87" s="42"/>
      <c r="CO87" s="30"/>
      <c r="CQ87" s="41"/>
      <c r="CS87" s="30"/>
      <c r="CU87" s="42"/>
      <c r="CV87" s="30"/>
      <c r="CZ87" s="42"/>
      <c r="DA87" s="30"/>
      <c r="DC87" s="30"/>
      <c r="DE87" s="30"/>
      <c r="DG87" s="42"/>
      <c r="DH87" s="36"/>
      <c r="DI87" s="30"/>
      <c r="DJ87" s="21"/>
      <c r="DL87" s="42"/>
      <c r="DN87" s="30"/>
      <c r="DO87" s="21"/>
      <c r="DP87" s="42"/>
      <c r="DS87" s="30"/>
      <c r="DT87" s="21"/>
      <c r="DU87" s="42"/>
      <c r="DV87" s="30"/>
      <c r="DW87" s="21"/>
      <c r="DY87" s="30"/>
      <c r="DZ87" s="21"/>
      <c r="EA87" s="42"/>
      <c r="EB87" s="42"/>
      <c r="ED87"/>
      <c r="EQ87"/>
    </row>
    <row r="88" spans="2:165" s="13" customFormat="1" ht="15.75" customHeight="1">
      <c r="B88" s="11"/>
      <c r="E88" s="11"/>
      <c r="F88" s="11"/>
      <c r="G88"/>
      <c r="I88"/>
      <c r="J88" s="11"/>
      <c r="K88" s="11"/>
      <c r="N88" s="30"/>
      <c r="Q88" s="41"/>
      <c r="R88" s="30"/>
      <c r="U88" s="30"/>
      <c r="W88" s="41"/>
      <c r="Y88" s="30"/>
      <c r="AA88" s="42"/>
      <c r="AB88" s="30"/>
      <c r="AD88" s="30"/>
      <c r="AE88" s="21"/>
      <c r="AF88" s="71"/>
      <c r="AG88" s="38"/>
      <c r="AH88" s="38"/>
      <c r="AK88" s="30"/>
      <c r="AM88" s="41"/>
      <c r="AO88" s="30"/>
      <c r="AP88" s="21"/>
      <c r="AQ88" s="41"/>
      <c r="AS88" s="30"/>
      <c r="AU88" s="41"/>
      <c r="AX88" s="30"/>
      <c r="AZ88" s="41"/>
      <c r="BA88" s="77"/>
      <c r="BC88" s="30"/>
      <c r="BE88" s="30"/>
      <c r="BG88" s="41"/>
      <c r="BH88" s="30"/>
      <c r="BL88" s="42"/>
      <c r="BO88" s="42"/>
      <c r="BQ88" s="30"/>
      <c r="BS88" s="42"/>
      <c r="BT88" s="78"/>
      <c r="BW88" s="42"/>
      <c r="BX88" s="30"/>
      <c r="CB88" s="42"/>
      <c r="CC88" s="30"/>
      <c r="CF88" s="30"/>
      <c r="CH88" s="42"/>
      <c r="CI88" s="30"/>
      <c r="CL88" s="42"/>
      <c r="CM88" s="42"/>
      <c r="CO88" s="30"/>
      <c r="CQ88" s="41"/>
      <c r="CS88" s="30"/>
      <c r="CU88" s="42"/>
      <c r="CV88" s="30"/>
      <c r="CZ88" s="42"/>
      <c r="DA88" s="30"/>
      <c r="DC88" s="30"/>
      <c r="DE88" s="30"/>
      <c r="DG88" s="42"/>
      <c r="DH88" s="36"/>
      <c r="DI88" s="30"/>
      <c r="DJ88" s="21"/>
      <c r="DL88" s="42"/>
      <c r="DN88" s="30"/>
      <c r="DO88" s="21"/>
      <c r="DP88" s="42"/>
      <c r="DS88" s="30"/>
      <c r="DT88" s="21"/>
      <c r="DU88" s="42"/>
      <c r="DV88" s="30"/>
      <c r="DW88" s="21"/>
      <c r="DY88" s="30"/>
      <c r="DZ88" s="21"/>
      <c r="EA88" s="42"/>
      <c r="EB88" s="42"/>
      <c r="ED88"/>
      <c r="EQ88"/>
    </row>
    <row r="89" spans="2:165" s="13" customFormat="1" ht="15.75" customHeight="1">
      <c r="B89" s="11"/>
      <c r="E89" s="11"/>
      <c r="F89" s="11"/>
      <c r="G89"/>
      <c r="I89"/>
      <c r="J89" s="11"/>
      <c r="K89" s="11"/>
      <c r="N89" s="30"/>
      <c r="Q89" s="41"/>
      <c r="R89" s="30"/>
      <c r="U89" s="30"/>
      <c r="W89" s="41"/>
      <c r="Y89" s="30"/>
      <c r="AA89" s="42"/>
      <c r="AB89" s="30"/>
      <c r="AD89" s="30"/>
      <c r="AE89" s="21"/>
      <c r="AF89" s="71"/>
      <c r="AG89" s="38"/>
      <c r="AH89" s="38"/>
      <c r="AK89" s="30"/>
      <c r="AM89" s="41"/>
      <c r="AO89" s="30"/>
      <c r="AP89" s="21"/>
      <c r="AQ89" s="41"/>
      <c r="AS89" s="30"/>
      <c r="AU89" s="41"/>
      <c r="AX89" s="30"/>
      <c r="AZ89" s="41"/>
      <c r="BA89" s="77"/>
      <c r="BC89" s="30"/>
      <c r="BE89" s="30"/>
      <c r="BG89" s="41"/>
      <c r="BH89" s="30"/>
      <c r="BL89" s="42"/>
      <c r="BO89" s="42"/>
      <c r="BQ89" s="30"/>
      <c r="BS89" s="42"/>
      <c r="BT89" s="78"/>
      <c r="BW89" s="42"/>
      <c r="BX89" s="30"/>
      <c r="CB89" s="42"/>
      <c r="CC89" s="30"/>
      <c r="CF89" s="30"/>
      <c r="CH89" s="42"/>
      <c r="CI89" s="30"/>
      <c r="CL89" s="42"/>
      <c r="CM89" s="42"/>
      <c r="CO89" s="30"/>
      <c r="CQ89" s="41"/>
      <c r="CS89" s="30"/>
      <c r="CU89" s="42"/>
      <c r="CV89" s="30"/>
      <c r="CZ89" s="42"/>
      <c r="DA89" s="30"/>
      <c r="DC89" s="30"/>
      <c r="DE89" s="30"/>
      <c r="DG89" s="42"/>
      <c r="DH89" s="36"/>
      <c r="DI89" s="30"/>
      <c r="DJ89" s="21"/>
      <c r="DL89" s="42"/>
      <c r="DN89" s="30"/>
      <c r="DO89" s="21"/>
      <c r="DP89" s="42"/>
      <c r="DS89" s="30"/>
      <c r="DT89" s="21"/>
      <c r="DU89" s="42"/>
      <c r="DV89" s="30"/>
      <c r="DW89" s="21"/>
      <c r="DY89" s="30"/>
      <c r="DZ89" s="21"/>
      <c r="EA89" s="42"/>
      <c r="EB89" s="42"/>
      <c r="ED89"/>
      <c r="EH89" s="166" t="s">
        <v>441</v>
      </c>
      <c r="EI89" s="167" t="s">
        <v>442</v>
      </c>
      <c r="EJ89" s="168" t="s">
        <v>440</v>
      </c>
      <c r="EQ89"/>
    </row>
    <row r="90" spans="2:165" s="13" customFormat="1" ht="15.75" customHeight="1">
      <c r="B90" s="11"/>
      <c r="E90" s="11"/>
      <c r="F90" s="11"/>
      <c r="G90"/>
      <c r="I90"/>
      <c r="J90" s="11"/>
      <c r="K90" s="11"/>
      <c r="N90" s="30"/>
      <c r="Q90" s="41"/>
      <c r="R90" s="30"/>
      <c r="U90" s="30"/>
      <c r="W90" s="41"/>
      <c r="Y90" s="30"/>
      <c r="AA90" s="42"/>
      <c r="AB90" s="30"/>
      <c r="AD90" s="30"/>
      <c r="AE90" s="21"/>
      <c r="AF90" s="71"/>
      <c r="AG90" s="38"/>
      <c r="AH90" s="38"/>
      <c r="AK90" s="30"/>
      <c r="AM90" s="41"/>
      <c r="AO90" s="30"/>
      <c r="AP90" s="21"/>
      <c r="AQ90" s="41"/>
      <c r="AS90" s="30"/>
      <c r="AU90" s="41"/>
      <c r="AX90" s="30"/>
      <c r="AZ90" s="41"/>
      <c r="BA90" s="77"/>
      <c r="BC90" s="30"/>
      <c r="BE90" s="30"/>
      <c r="BG90" s="41"/>
      <c r="BH90" s="30"/>
      <c r="BL90" s="42"/>
      <c r="BO90" s="42"/>
      <c r="BQ90" s="30"/>
      <c r="BS90" s="42"/>
      <c r="BT90" s="78"/>
      <c r="BW90" s="42"/>
      <c r="BX90" s="30"/>
      <c r="CB90" s="42"/>
      <c r="CC90" s="30"/>
      <c r="CF90" s="30"/>
      <c r="CH90" s="42"/>
      <c r="CI90" s="30"/>
      <c r="CL90" s="42"/>
      <c r="CM90" s="42"/>
      <c r="CO90" s="30"/>
      <c r="CQ90" s="41"/>
      <c r="CS90" s="30"/>
      <c r="CU90" s="42"/>
      <c r="CV90" s="30"/>
      <c r="CZ90" s="42"/>
      <c r="DA90" s="30"/>
      <c r="DC90" s="30"/>
      <c r="DE90" s="30"/>
      <c r="DG90" s="42"/>
      <c r="DH90" s="36"/>
      <c r="DI90" s="30"/>
      <c r="DJ90" s="21"/>
      <c r="DL90" s="42"/>
      <c r="DN90" s="30"/>
      <c r="DO90" s="21"/>
      <c r="DP90" s="42"/>
      <c r="DS90" s="30"/>
      <c r="DT90" s="21"/>
      <c r="DU90" s="42"/>
      <c r="DV90" s="30"/>
      <c r="DW90" s="21"/>
      <c r="DY90" s="30"/>
      <c r="DZ90" s="21"/>
      <c r="EA90" s="42"/>
      <c r="EB90" s="42"/>
      <c r="ED90"/>
      <c r="EH90" s="166"/>
      <c r="EI90" s="167"/>
      <c r="EJ90" s="168"/>
      <c r="EQ90"/>
    </row>
    <row r="91" spans="2:165" s="13" customFormat="1" ht="15.75" customHeight="1">
      <c r="B91" s="11"/>
      <c r="E91" s="11"/>
      <c r="F91" s="11"/>
      <c r="G91"/>
      <c r="I91"/>
      <c r="J91" s="11"/>
      <c r="K91" s="11"/>
      <c r="N91" s="30"/>
      <c r="Q91" s="41"/>
      <c r="R91" s="30"/>
      <c r="U91" s="30"/>
      <c r="W91" s="41"/>
      <c r="Y91" s="30"/>
      <c r="AA91" s="42"/>
      <c r="AB91" s="30"/>
      <c r="AD91" s="30"/>
      <c r="AE91" s="21"/>
      <c r="AF91" s="71"/>
      <c r="AG91" s="38"/>
      <c r="AH91" s="38"/>
      <c r="AK91" s="30"/>
      <c r="AM91" s="41"/>
      <c r="AO91" s="30"/>
      <c r="AP91" s="21"/>
      <c r="AQ91" s="41"/>
      <c r="AS91" s="30"/>
      <c r="AU91" s="41"/>
      <c r="AX91" s="30"/>
      <c r="AZ91" s="41"/>
      <c r="BA91" s="77"/>
      <c r="BC91" s="30"/>
      <c r="BE91" s="30"/>
      <c r="BG91" s="41"/>
      <c r="BH91" s="30"/>
      <c r="BL91" s="42"/>
      <c r="BO91" s="42"/>
      <c r="BQ91" s="30"/>
      <c r="BS91" s="42"/>
      <c r="BT91" s="78"/>
      <c r="BW91" s="42"/>
      <c r="BX91" s="30"/>
      <c r="CB91" s="42"/>
      <c r="CC91" s="30"/>
      <c r="CF91" s="30"/>
      <c r="CH91" s="42"/>
      <c r="CI91" s="30"/>
      <c r="CL91" s="42"/>
      <c r="CM91" s="42"/>
      <c r="CO91" s="30"/>
      <c r="CQ91" s="41"/>
      <c r="CS91" s="30"/>
      <c r="CU91" s="42"/>
      <c r="CV91" s="30"/>
      <c r="CZ91" s="42"/>
      <c r="DA91" s="30"/>
      <c r="DC91" s="30"/>
      <c r="DE91" s="30"/>
      <c r="DG91" s="42"/>
      <c r="DH91" s="36"/>
      <c r="DI91" s="30"/>
      <c r="DJ91" s="21"/>
      <c r="DL91" s="42"/>
      <c r="DN91" s="30"/>
      <c r="DO91" s="21"/>
      <c r="DP91" s="42"/>
      <c r="DS91" s="30"/>
      <c r="DT91" s="21"/>
      <c r="DU91" s="42"/>
      <c r="DV91" s="30"/>
      <c r="DW91" s="21"/>
      <c r="DY91" s="30"/>
      <c r="DZ91" s="21"/>
      <c r="EA91" s="42"/>
      <c r="EB91" s="42"/>
      <c r="ED91"/>
      <c r="EH91" s="166"/>
      <c r="EI91" s="167"/>
      <c r="EJ91" s="168"/>
      <c r="EQ91"/>
    </row>
    <row r="92" spans="2:165" s="13" customFormat="1" ht="15.75" customHeight="1">
      <c r="B92" s="11"/>
      <c r="E92" s="11"/>
      <c r="F92" s="11"/>
      <c r="G92"/>
      <c r="I92"/>
      <c r="J92" s="11"/>
      <c r="K92" s="11"/>
      <c r="N92" s="30"/>
      <c r="Q92" s="41"/>
      <c r="R92" s="30"/>
      <c r="U92" s="30"/>
      <c r="W92" s="41"/>
      <c r="Y92" s="30"/>
      <c r="AA92" s="42"/>
      <c r="AB92" s="30"/>
      <c r="AD92" s="30"/>
      <c r="AE92" s="21"/>
      <c r="AF92" s="71"/>
      <c r="AG92" s="38"/>
      <c r="AH92" s="38"/>
      <c r="AK92" s="30"/>
      <c r="AM92" s="41"/>
      <c r="AO92" s="30"/>
      <c r="AP92" s="21"/>
      <c r="AQ92" s="41"/>
      <c r="AS92" s="30"/>
      <c r="AU92" s="41"/>
      <c r="AX92" s="30"/>
      <c r="AZ92" s="41"/>
      <c r="BA92" s="77"/>
      <c r="BC92" s="30"/>
      <c r="BE92" s="30"/>
      <c r="BG92" s="41"/>
      <c r="BH92" s="30"/>
      <c r="BL92" s="42"/>
      <c r="BO92" s="42"/>
      <c r="BQ92" s="30"/>
      <c r="BS92" s="42"/>
      <c r="BT92" s="78"/>
      <c r="BW92" s="42"/>
      <c r="BX92" s="30"/>
      <c r="CB92" s="42"/>
      <c r="CC92" s="30"/>
      <c r="CF92" s="30"/>
      <c r="CH92" s="42"/>
      <c r="CI92" s="30"/>
      <c r="CL92" s="42"/>
      <c r="CM92" s="42"/>
      <c r="CO92" s="30"/>
      <c r="CQ92" s="41"/>
      <c r="CS92" s="30"/>
      <c r="CU92" s="42"/>
      <c r="CV92" s="30"/>
      <c r="CZ92" s="42"/>
      <c r="DA92" s="30"/>
      <c r="DC92" s="30"/>
      <c r="DE92" s="30"/>
      <c r="DG92" s="42"/>
      <c r="DH92" s="36"/>
      <c r="DI92" s="30"/>
      <c r="DJ92" s="21"/>
      <c r="DL92" s="42"/>
      <c r="DN92" s="30"/>
      <c r="DO92" s="21"/>
      <c r="DP92" s="42"/>
      <c r="DS92" s="30"/>
      <c r="DT92" s="21"/>
      <c r="DU92" s="42"/>
      <c r="DV92" s="30"/>
      <c r="DW92" s="21"/>
      <c r="DY92" s="30"/>
      <c r="DZ92" s="21"/>
      <c r="EA92" s="42"/>
      <c r="EB92" s="42"/>
      <c r="ED92"/>
      <c r="EQ92"/>
    </row>
    <row r="93" spans="2:165" s="13" customFormat="1" ht="15.75" customHeight="1">
      <c r="B93" s="11"/>
      <c r="E93" s="11"/>
      <c r="F93" s="11"/>
      <c r="G93"/>
      <c r="I93"/>
      <c r="J93" s="11"/>
      <c r="K93" s="11"/>
      <c r="N93" s="30"/>
      <c r="Q93" s="41"/>
      <c r="R93" s="30"/>
      <c r="U93" s="30"/>
      <c r="W93" s="41"/>
      <c r="Y93" s="30"/>
      <c r="AA93" s="42"/>
      <c r="AB93" s="30"/>
      <c r="AD93" s="30"/>
      <c r="AE93" s="21"/>
      <c r="AF93" s="71"/>
      <c r="AG93" s="38"/>
      <c r="AH93" s="38"/>
      <c r="AK93" s="30"/>
      <c r="AM93" s="41"/>
      <c r="AO93" s="30"/>
      <c r="AP93" s="21"/>
      <c r="AQ93" s="41"/>
      <c r="AS93" s="30"/>
      <c r="AU93" s="41"/>
      <c r="AX93" s="30"/>
      <c r="AZ93" s="41"/>
      <c r="BA93" s="77"/>
      <c r="BC93" s="30"/>
      <c r="BE93" s="30"/>
      <c r="BG93" s="41"/>
      <c r="BH93" s="30"/>
      <c r="BL93" s="42"/>
      <c r="BO93" s="42"/>
      <c r="BQ93" s="30"/>
      <c r="BS93" s="42"/>
      <c r="BT93" s="78"/>
      <c r="BW93" s="42"/>
      <c r="BX93" s="30"/>
      <c r="CB93" s="42"/>
      <c r="CC93" s="30"/>
      <c r="CF93" s="30"/>
      <c r="CH93" s="42"/>
      <c r="CI93" s="30"/>
      <c r="CL93" s="42"/>
      <c r="CM93" s="42"/>
      <c r="CO93" s="30"/>
      <c r="CQ93" s="41"/>
      <c r="CS93" s="30"/>
      <c r="CU93" s="42"/>
      <c r="CV93" s="30"/>
      <c r="CZ93" s="42"/>
      <c r="DA93" s="30"/>
      <c r="DC93" s="30"/>
      <c r="DE93" s="30"/>
      <c r="DG93" s="42"/>
      <c r="DH93" s="36"/>
      <c r="DI93" s="30"/>
      <c r="DJ93" s="21"/>
      <c r="DL93" s="42"/>
      <c r="DN93" s="30"/>
      <c r="DO93" s="21"/>
      <c r="DP93" s="42"/>
      <c r="DS93" s="30"/>
      <c r="DT93" s="21"/>
      <c r="DU93" s="42"/>
      <c r="DV93" s="30"/>
      <c r="DW93" s="21"/>
      <c r="DY93" s="30"/>
      <c r="DZ93" s="21"/>
      <c r="EA93" s="42"/>
      <c r="EB93" s="42"/>
      <c r="ED93"/>
      <c r="EQ93"/>
    </row>
    <row r="94" spans="2:165" s="13" customFormat="1" ht="15.75" customHeight="1">
      <c r="B94" s="11"/>
      <c r="E94" s="11"/>
      <c r="F94" s="11"/>
      <c r="G94"/>
      <c r="I94"/>
      <c r="J94" s="11"/>
      <c r="K94" s="11"/>
      <c r="N94" s="30"/>
      <c r="Q94" s="41"/>
      <c r="R94" s="30"/>
      <c r="U94" s="30"/>
      <c r="W94" s="41"/>
      <c r="Y94" s="30"/>
      <c r="AA94" s="42"/>
      <c r="AB94" s="30"/>
      <c r="AD94" s="30"/>
      <c r="AE94" s="21"/>
      <c r="AF94" s="71"/>
      <c r="AG94" s="38"/>
      <c r="AH94" s="38"/>
      <c r="AK94" s="30"/>
      <c r="AM94" s="41"/>
      <c r="AO94" s="30"/>
      <c r="AP94" s="21"/>
      <c r="AQ94" s="41"/>
      <c r="AS94" s="30"/>
      <c r="AU94" s="41"/>
      <c r="AX94" s="30"/>
      <c r="AZ94" s="41"/>
      <c r="BA94" s="77"/>
      <c r="BC94" s="30"/>
      <c r="BE94" s="30"/>
      <c r="BG94" s="41"/>
      <c r="BH94" s="30"/>
      <c r="BL94" s="42"/>
      <c r="BO94" s="42"/>
      <c r="BQ94" s="30"/>
      <c r="BS94" s="42"/>
      <c r="BT94" s="78"/>
      <c r="BW94" s="42"/>
      <c r="BX94" s="30"/>
      <c r="CB94" s="42"/>
      <c r="CC94" s="30"/>
      <c r="CF94" s="30"/>
      <c r="CH94" s="42"/>
      <c r="CI94" s="30"/>
      <c r="CL94" s="42"/>
      <c r="CM94" s="42"/>
      <c r="CO94" s="30"/>
      <c r="CQ94" s="41"/>
      <c r="CS94" s="30"/>
      <c r="CU94" s="42"/>
      <c r="CV94" s="30"/>
      <c r="CZ94" s="42"/>
      <c r="DA94" s="30"/>
      <c r="DC94" s="30"/>
      <c r="DE94" s="30"/>
      <c r="DG94" s="42"/>
      <c r="DH94" s="36"/>
      <c r="DI94" s="30"/>
      <c r="DJ94" s="21"/>
      <c r="DL94" s="42"/>
      <c r="DN94" s="30"/>
      <c r="DO94" s="21"/>
      <c r="DP94" s="42"/>
      <c r="DS94" s="30"/>
      <c r="DT94" s="21"/>
      <c r="DU94" s="42"/>
      <c r="DV94" s="30"/>
      <c r="DW94" s="21"/>
      <c r="DY94" s="30"/>
      <c r="DZ94" s="21"/>
      <c r="EA94" s="42"/>
      <c r="EB94" s="42"/>
      <c r="ED94"/>
      <c r="EQ94"/>
    </row>
    <row r="95" spans="2:165" s="13" customFormat="1" ht="15.75" customHeight="1">
      <c r="B95" s="11"/>
      <c r="E95" s="11"/>
      <c r="F95" s="11"/>
      <c r="G95"/>
      <c r="I95"/>
      <c r="J95" s="11"/>
      <c r="K95" s="11"/>
      <c r="N95" s="30"/>
      <c r="Q95" s="41"/>
      <c r="R95" s="30"/>
      <c r="U95" s="30"/>
      <c r="W95" s="41"/>
      <c r="Y95" s="30"/>
      <c r="AA95" s="42"/>
      <c r="AB95" s="30"/>
      <c r="AD95" s="30"/>
      <c r="AE95" s="21"/>
      <c r="AF95" s="71"/>
      <c r="AG95" s="38"/>
      <c r="AH95" s="38"/>
      <c r="AK95" s="30"/>
      <c r="AM95" s="41"/>
      <c r="AO95" s="30"/>
      <c r="AP95" s="21"/>
      <c r="AQ95" s="41"/>
      <c r="AS95" s="30"/>
      <c r="AU95" s="41"/>
      <c r="AX95" s="30"/>
      <c r="AZ95" s="41"/>
      <c r="BA95" s="77"/>
      <c r="BC95" s="30"/>
      <c r="BE95" s="30"/>
      <c r="BG95" s="41"/>
      <c r="BH95" s="30"/>
      <c r="BL95" s="42"/>
      <c r="BO95" s="42"/>
      <c r="BQ95" s="30"/>
      <c r="BS95" s="42"/>
      <c r="BT95" s="78"/>
      <c r="BW95" s="42"/>
      <c r="BX95" s="30"/>
      <c r="CB95" s="42"/>
      <c r="CC95" s="30"/>
      <c r="CF95" s="30"/>
      <c r="CH95" s="42"/>
      <c r="CI95" s="30"/>
      <c r="CL95" s="42"/>
      <c r="CM95" s="42"/>
      <c r="CO95" s="30"/>
      <c r="CQ95" s="41"/>
      <c r="CS95" s="30"/>
      <c r="CU95" s="42"/>
      <c r="CV95" s="30"/>
      <c r="CZ95" s="42"/>
      <c r="DA95" s="30"/>
      <c r="DC95" s="30"/>
      <c r="DE95" s="30"/>
      <c r="DG95" s="42"/>
      <c r="DH95" s="36"/>
      <c r="DI95" s="30"/>
      <c r="DJ95" s="21"/>
      <c r="DL95" s="42"/>
      <c r="DN95" s="30"/>
      <c r="DO95" s="21"/>
      <c r="DP95" s="42"/>
      <c r="DS95" s="30"/>
      <c r="DT95" s="21"/>
      <c r="DU95" s="42"/>
      <c r="DV95" s="30"/>
      <c r="DW95" s="21"/>
      <c r="DY95" s="30"/>
      <c r="DZ95" s="21"/>
      <c r="EA95" s="42"/>
      <c r="EB95" s="42"/>
      <c r="ED95"/>
      <c r="EQ95"/>
    </row>
    <row r="96" spans="2:165" s="13" customFormat="1" ht="15.75" customHeight="1">
      <c r="B96" s="11"/>
      <c r="E96" s="11"/>
      <c r="F96" s="11"/>
      <c r="G96"/>
      <c r="I96"/>
      <c r="J96" s="11"/>
      <c r="K96" s="11"/>
      <c r="N96" s="30"/>
      <c r="Q96" s="41"/>
      <c r="R96" s="30"/>
      <c r="U96" s="30"/>
      <c r="W96" s="41"/>
      <c r="Y96" s="30"/>
      <c r="AA96" s="42"/>
      <c r="AB96" s="30"/>
      <c r="AD96" s="30"/>
      <c r="AE96" s="21"/>
      <c r="AF96" s="71"/>
      <c r="AG96" s="38"/>
      <c r="AH96" s="38"/>
      <c r="AK96" s="30"/>
      <c r="AM96" s="41"/>
      <c r="AO96" s="30"/>
      <c r="AP96" s="21"/>
      <c r="AQ96" s="41"/>
      <c r="AS96" s="30"/>
      <c r="AU96" s="41"/>
      <c r="AX96" s="30"/>
      <c r="AZ96" s="41"/>
      <c r="BA96" s="77"/>
      <c r="BC96" s="30"/>
      <c r="BE96" s="30"/>
      <c r="BG96" s="41"/>
      <c r="BH96" s="30"/>
      <c r="BL96" s="42"/>
      <c r="BO96" s="42"/>
      <c r="BQ96" s="30"/>
      <c r="BS96" s="42"/>
      <c r="BT96" s="78"/>
      <c r="BW96" s="42"/>
      <c r="BX96" s="30"/>
      <c r="CB96" s="42"/>
      <c r="CC96" s="30"/>
      <c r="CF96" s="30"/>
      <c r="CH96" s="42"/>
      <c r="CI96" s="30"/>
      <c r="CL96" s="42"/>
      <c r="CM96" s="42"/>
      <c r="CO96" s="30"/>
      <c r="CQ96" s="41"/>
      <c r="CS96" s="30"/>
      <c r="CU96" s="42"/>
      <c r="CV96" s="30"/>
      <c r="CZ96" s="42"/>
      <c r="DA96" s="30"/>
      <c r="DC96" s="30"/>
      <c r="DE96" s="30"/>
      <c r="DG96" s="42"/>
      <c r="DH96" s="36"/>
      <c r="DI96" s="30"/>
      <c r="DJ96" s="21"/>
      <c r="DL96" s="42"/>
      <c r="DN96" s="30"/>
      <c r="DO96" s="21"/>
      <c r="DP96" s="42"/>
      <c r="DS96" s="30"/>
      <c r="DT96" s="21"/>
      <c r="DU96" s="42"/>
      <c r="DV96" s="30"/>
      <c r="DW96" s="21"/>
      <c r="DY96" s="30"/>
      <c r="DZ96" s="21"/>
      <c r="EA96" s="42"/>
      <c r="EB96" s="42"/>
      <c r="ED96"/>
      <c r="EQ96"/>
    </row>
    <row r="97" spans="2:147" s="13" customFormat="1" ht="15.75" customHeight="1">
      <c r="B97" s="11"/>
      <c r="E97" s="11"/>
      <c r="F97" s="11"/>
      <c r="G97"/>
      <c r="I97"/>
      <c r="J97" s="11"/>
      <c r="K97" s="11"/>
      <c r="N97" s="30"/>
      <c r="Q97" s="41"/>
      <c r="R97" s="30"/>
      <c r="U97" s="30"/>
      <c r="W97" s="41"/>
      <c r="Y97" s="30"/>
      <c r="AA97" s="42"/>
      <c r="AB97" s="30"/>
      <c r="AD97" s="30"/>
      <c r="AE97" s="21"/>
      <c r="AF97" s="71"/>
      <c r="AG97" s="38"/>
      <c r="AH97" s="38"/>
      <c r="AK97" s="30"/>
      <c r="AM97" s="41"/>
      <c r="AO97" s="30"/>
      <c r="AP97" s="21"/>
      <c r="AQ97" s="41"/>
      <c r="AS97" s="30"/>
      <c r="AU97" s="41"/>
      <c r="AX97" s="30"/>
      <c r="AZ97" s="41"/>
      <c r="BA97" s="77"/>
      <c r="BC97" s="30"/>
      <c r="BE97" s="30"/>
      <c r="BG97" s="41"/>
      <c r="BH97" s="30"/>
      <c r="BL97" s="42"/>
      <c r="BO97" s="42"/>
      <c r="BQ97" s="30"/>
      <c r="BS97" s="42"/>
      <c r="BT97" s="78"/>
      <c r="BW97" s="42"/>
      <c r="BX97" s="30"/>
      <c r="CB97" s="42"/>
      <c r="CC97" s="30"/>
      <c r="CF97" s="30"/>
      <c r="CH97" s="42"/>
      <c r="CI97" s="30"/>
      <c r="CL97" s="42"/>
      <c r="CM97" s="42"/>
      <c r="CO97" s="30"/>
      <c r="CQ97" s="41"/>
      <c r="CS97" s="30"/>
      <c r="CU97" s="42"/>
      <c r="CV97" s="30"/>
      <c r="CZ97" s="42"/>
      <c r="DA97" s="30"/>
      <c r="DC97" s="30"/>
      <c r="DE97" s="30"/>
      <c r="DG97" s="42"/>
      <c r="DH97" s="36"/>
      <c r="DI97" s="30"/>
      <c r="DJ97" s="21"/>
      <c r="DL97" s="42"/>
      <c r="DN97" s="30"/>
      <c r="DO97" s="21"/>
      <c r="DP97" s="42"/>
      <c r="DS97" s="30"/>
      <c r="DT97" s="21"/>
      <c r="DU97" s="42"/>
      <c r="DV97" s="30"/>
      <c r="DW97" s="21"/>
      <c r="DY97" s="30"/>
      <c r="DZ97" s="21"/>
      <c r="EA97" s="42"/>
      <c r="EB97" s="42"/>
      <c r="ED97"/>
      <c r="EQ97"/>
    </row>
    <row r="98" spans="2:147" s="13" customFormat="1" ht="15.75" customHeight="1">
      <c r="B98" s="11"/>
      <c r="E98" s="11"/>
      <c r="F98" s="11"/>
      <c r="G98"/>
      <c r="I98"/>
      <c r="J98" s="11"/>
      <c r="K98" s="11"/>
      <c r="N98" s="30"/>
      <c r="Q98" s="41"/>
      <c r="R98" s="30"/>
      <c r="U98" s="30"/>
      <c r="W98" s="41"/>
      <c r="Y98" s="30"/>
      <c r="AA98" s="42"/>
      <c r="AB98" s="30"/>
      <c r="AD98" s="30"/>
      <c r="AE98" s="21"/>
      <c r="AF98" s="71"/>
      <c r="AG98" s="38"/>
      <c r="AH98" s="38"/>
      <c r="AK98" s="30"/>
      <c r="AM98" s="41"/>
      <c r="AO98" s="30"/>
      <c r="AP98" s="21"/>
      <c r="AQ98" s="41"/>
      <c r="AS98" s="30"/>
      <c r="AU98" s="41"/>
      <c r="AX98" s="30"/>
      <c r="AZ98" s="41"/>
      <c r="BA98" s="77"/>
      <c r="BC98" s="30"/>
      <c r="BE98" s="30"/>
      <c r="BG98" s="41"/>
      <c r="BH98" s="30"/>
      <c r="BL98" s="42"/>
      <c r="BO98" s="42"/>
      <c r="BQ98" s="30"/>
      <c r="BS98" s="42"/>
      <c r="BT98" s="78"/>
      <c r="BW98" s="42"/>
      <c r="BX98" s="30"/>
      <c r="CB98" s="42"/>
      <c r="CC98" s="30"/>
      <c r="CF98" s="30"/>
      <c r="CH98" s="42"/>
      <c r="CI98" s="30"/>
      <c r="CL98" s="42"/>
      <c r="CM98" s="42"/>
      <c r="CO98" s="30"/>
      <c r="CQ98" s="41"/>
      <c r="CS98" s="30"/>
      <c r="CU98" s="42"/>
      <c r="CV98" s="30"/>
      <c r="CZ98" s="42"/>
      <c r="DA98" s="30"/>
      <c r="DC98" s="30"/>
      <c r="DE98" s="30"/>
      <c r="DG98" s="42"/>
      <c r="DH98" s="36"/>
      <c r="DI98" s="30"/>
      <c r="DJ98" s="21"/>
      <c r="DL98" s="42"/>
      <c r="DN98" s="30"/>
      <c r="DO98" s="21"/>
      <c r="DP98" s="42"/>
      <c r="DS98" s="30"/>
      <c r="DT98" s="21"/>
      <c r="DU98" s="42"/>
      <c r="DV98" s="30"/>
      <c r="DW98" s="21"/>
      <c r="DY98" s="30"/>
      <c r="DZ98" s="21"/>
      <c r="EA98" s="42"/>
      <c r="EB98" s="42"/>
      <c r="ED98"/>
      <c r="EQ98"/>
    </row>
    <row r="99" spans="2:147" s="13" customFormat="1" ht="15.75" customHeight="1">
      <c r="B99" s="11"/>
      <c r="E99" s="11"/>
      <c r="F99" s="11"/>
      <c r="G99"/>
      <c r="I99"/>
      <c r="J99" s="11"/>
      <c r="K99" s="11"/>
      <c r="N99" s="30"/>
      <c r="Q99" s="41"/>
      <c r="R99" s="30"/>
      <c r="U99" s="30"/>
      <c r="W99" s="41"/>
      <c r="Y99" s="30"/>
      <c r="AA99" s="42"/>
      <c r="AB99" s="30"/>
      <c r="AD99" s="30"/>
      <c r="AE99" s="21"/>
      <c r="AF99" s="71"/>
      <c r="AG99" s="38"/>
      <c r="AH99" s="38"/>
      <c r="AK99" s="30"/>
      <c r="AM99" s="41"/>
      <c r="AO99" s="30"/>
      <c r="AP99" s="21"/>
      <c r="AQ99" s="41"/>
      <c r="AS99" s="30"/>
      <c r="AU99" s="41"/>
      <c r="AX99" s="30"/>
      <c r="AZ99" s="41"/>
      <c r="BA99" s="77"/>
      <c r="BC99" s="30"/>
      <c r="BE99" s="30"/>
      <c r="BG99" s="41"/>
      <c r="BH99" s="30"/>
      <c r="BL99" s="42"/>
      <c r="BO99" s="42"/>
      <c r="BQ99" s="30"/>
      <c r="BS99" s="42"/>
      <c r="BT99" s="78"/>
      <c r="BW99" s="42"/>
      <c r="BX99" s="30"/>
      <c r="CB99" s="42"/>
      <c r="CC99" s="30"/>
      <c r="CF99" s="30"/>
      <c r="CH99" s="42"/>
      <c r="CI99" s="30"/>
      <c r="CL99" s="42"/>
      <c r="CM99" s="42"/>
      <c r="CO99" s="30"/>
      <c r="CQ99" s="41"/>
      <c r="CS99" s="30"/>
      <c r="CU99" s="42"/>
      <c r="CV99" s="30"/>
      <c r="CZ99" s="42"/>
      <c r="DA99" s="30"/>
      <c r="DC99" s="30"/>
      <c r="DE99" s="30"/>
      <c r="DG99" s="42"/>
      <c r="DH99" s="36"/>
      <c r="DI99" s="30"/>
      <c r="DJ99" s="21"/>
      <c r="DL99" s="42"/>
      <c r="DN99" s="30"/>
      <c r="DO99" s="21"/>
      <c r="DP99" s="42"/>
      <c r="DS99" s="30"/>
      <c r="DT99" s="21"/>
      <c r="DU99" s="42"/>
      <c r="DV99" s="30"/>
      <c r="DW99" s="21"/>
      <c r="DY99" s="30"/>
      <c r="DZ99" s="21"/>
      <c r="EA99" s="42"/>
      <c r="EB99" s="42"/>
      <c r="ED99"/>
      <c r="EQ99"/>
    </row>
    <row r="100" spans="2:147" s="13" customFormat="1" ht="15.75" customHeight="1">
      <c r="B100" s="11"/>
      <c r="E100" s="11"/>
      <c r="F100" s="11"/>
      <c r="G100"/>
      <c r="I100"/>
      <c r="J100" s="11"/>
      <c r="K100" s="11"/>
      <c r="N100" s="30"/>
      <c r="Q100" s="41"/>
      <c r="R100" s="30"/>
      <c r="U100" s="30"/>
      <c r="W100" s="41"/>
      <c r="Y100" s="30"/>
      <c r="AA100" s="42"/>
      <c r="AB100" s="30"/>
      <c r="AD100" s="30"/>
      <c r="AE100" s="21"/>
      <c r="AF100" s="71"/>
      <c r="AG100" s="38"/>
      <c r="AH100" s="38"/>
      <c r="AK100" s="30"/>
      <c r="AM100" s="41"/>
      <c r="AO100" s="30"/>
      <c r="AP100" s="21"/>
      <c r="AQ100" s="41"/>
      <c r="AS100" s="30"/>
      <c r="AU100" s="41"/>
      <c r="AX100" s="30"/>
      <c r="AZ100" s="41"/>
      <c r="BA100" s="77"/>
      <c r="BC100" s="30"/>
      <c r="BE100" s="30"/>
      <c r="BG100" s="41"/>
      <c r="BH100" s="30"/>
      <c r="BL100" s="42"/>
      <c r="BO100" s="42"/>
      <c r="BQ100" s="30"/>
      <c r="BS100" s="42"/>
      <c r="BT100" s="78"/>
      <c r="BW100" s="42"/>
      <c r="BX100" s="30"/>
      <c r="CB100" s="42"/>
      <c r="CC100" s="30"/>
      <c r="CF100" s="30"/>
      <c r="CH100" s="42"/>
      <c r="CI100" s="30"/>
      <c r="CL100" s="42"/>
      <c r="CM100" s="42"/>
      <c r="CO100" s="30"/>
      <c r="CQ100" s="41"/>
      <c r="CS100" s="30"/>
      <c r="CU100" s="42"/>
      <c r="CV100" s="30"/>
      <c r="CZ100" s="42"/>
      <c r="DA100" s="30"/>
      <c r="DC100" s="30"/>
      <c r="DE100" s="30"/>
      <c r="DG100" s="42"/>
      <c r="DH100" s="36"/>
      <c r="DI100" s="30"/>
      <c r="DJ100" s="21"/>
      <c r="DL100" s="42"/>
      <c r="DN100" s="30"/>
      <c r="DO100" s="21"/>
      <c r="DP100" s="42"/>
      <c r="DS100" s="30"/>
      <c r="DT100" s="21"/>
      <c r="DU100" s="42"/>
      <c r="DV100" s="30"/>
      <c r="DW100" s="21"/>
      <c r="DY100" s="30"/>
      <c r="DZ100" s="21"/>
      <c r="EA100" s="42"/>
      <c r="EB100" s="42"/>
      <c r="ED100"/>
      <c r="EQ100"/>
    </row>
    <row r="101" spans="2:147" s="13" customFormat="1" ht="15.75" customHeight="1">
      <c r="B101" s="11"/>
      <c r="E101" s="11"/>
      <c r="F101" s="11"/>
      <c r="G101"/>
      <c r="I101"/>
      <c r="J101" s="11"/>
      <c r="K101" s="11"/>
      <c r="N101" s="30"/>
      <c r="Q101" s="41"/>
      <c r="R101" s="30"/>
      <c r="U101" s="30"/>
      <c r="W101" s="41"/>
      <c r="Y101" s="30"/>
      <c r="AA101" s="42"/>
      <c r="AB101" s="30"/>
      <c r="AD101" s="30"/>
      <c r="AE101" s="21"/>
      <c r="AF101" s="71"/>
      <c r="AG101" s="38"/>
      <c r="AH101" s="38"/>
      <c r="AK101" s="30"/>
      <c r="AM101" s="41"/>
      <c r="AO101" s="30"/>
      <c r="AP101" s="21"/>
      <c r="AQ101" s="41"/>
      <c r="AS101" s="30"/>
      <c r="AU101" s="41"/>
      <c r="AX101" s="30"/>
      <c r="AZ101" s="41"/>
      <c r="BA101" s="77"/>
      <c r="BC101" s="30"/>
      <c r="BE101" s="30"/>
      <c r="BG101" s="41"/>
      <c r="BH101" s="30"/>
      <c r="BL101" s="42"/>
      <c r="BO101" s="42"/>
      <c r="BQ101" s="30"/>
      <c r="BS101" s="42"/>
      <c r="BT101" s="78"/>
      <c r="BW101" s="42"/>
      <c r="BX101" s="30"/>
      <c r="CB101" s="42"/>
      <c r="CC101" s="30"/>
      <c r="CF101" s="30"/>
      <c r="CH101" s="42"/>
      <c r="CI101" s="30"/>
      <c r="CL101" s="42"/>
      <c r="CM101" s="42"/>
      <c r="CO101" s="30"/>
      <c r="CQ101" s="41"/>
      <c r="CS101" s="30"/>
      <c r="CU101" s="42"/>
      <c r="CV101" s="30"/>
      <c r="CZ101" s="42"/>
      <c r="DA101" s="30"/>
      <c r="DC101" s="30"/>
      <c r="DE101" s="30"/>
      <c r="DG101" s="42"/>
      <c r="DH101" s="36"/>
      <c r="DI101" s="30"/>
      <c r="DJ101" s="21"/>
      <c r="DL101" s="42"/>
      <c r="DN101" s="30"/>
      <c r="DO101" s="21"/>
      <c r="DP101" s="42"/>
      <c r="DS101" s="30"/>
      <c r="DT101" s="21"/>
      <c r="DU101" s="42"/>
      <c r="DV101" s="30"/>
      <c r="DW101" s="21"/>
      <c r="DY101" s="30"/>
      <c r="DZ101" s="21"/>
      <c r="EA101" s="42"/>
      <c r="EB101" s="42"/>
      <c r="ED101"/>
      <c r="EQ101"/>
    </row>
    <row r="102" spans="2:147" s="13" customFormat="1" ht="15.75" customHeight="1">
      <c r="B102" s="11"/>
      <c r="E102" s="11"/>
      <c r="F102" s="11"/>
      <c r="G102"/>
      <c r="I102"/>
      <c r="J102" s="11"/>
      <c r="K102" s="11"/>
      <c r="N102" s="30"/>
      <c r="Q102" s="41"/>
      <c r="R102" s="30"/>
      <c r="U102" s="30"/>
      <c r="W102" s="41"/>
      <c r="Y102" s="30"/>
      <c r="AA102" s="42"/>
      <c r="AB102" s="30"/>
      <c r="AD102" s="30"/>
      <c r="AE102" s="21"/>
      <c r="AF102" s="71"/>
      <c r="AG102" s="38"/>
      <c r="AH102" s="38"/>
      <c r="AK102" s="30"/>
      <c r="AM102" s="41"/>
      <c r="AO102" s="30"/>
      <c r="AP102" s="21"/>
      <c r="AQ102" s="41"/>
      <c r="AS102" s="30"/>
      <c r="AU102" s="41"/>
      <c r="AX102" s="30"/>
      <c r="AZ102" s="41"/>
      <c r="BA102" s="77"/>
      <c r="BC102" s="30"/>
      <c r="BE102" s="30"/>
      <c r="BG102" s="41"/>
      <c r="BH102" s="30"/>
      <c r="BL102" s="42"/>
      <c r="BO102" s="42"/>
      <c r="BQ102" s="30"/>
      <c r="BS102" s="42"/>
      <c r="BT102" s="78"/>
      <c r="BW102" s="42"/>
      <c r="BX102" s="30"/>
      <c r="CB102" s="42"/>
      <c r="CC102" s="30"/>
      <c r="CF102" s="30"/>
      <c r="CH102" s="42"/>
      <c r="CI102" s="30"/>
      <c r="CL102" s="42"/>
      <c r="CM102" s="42"/>
      <c r="CO102" s="30"/>
      <c r="CQ102" s="41"/>
      <c r="CS102" s="30"/>
      <c r="CU102" s="42"/>
      <c r="CV102" s="30"/>
      <c r="CZ102" s="42"/>
      <c r="DA102" s="30"/>
      <c r="DC102" s="30"/>
      <c r="DE102" s="30"/>
      <c r="DG102" s="42"/>
      <c r="DH102" s="36"/>
      <c r="DI102" s="30"/>
      <c r="DJ102" s="21"/>
      <c r="DL102" s="42"/>
      <c r="DN102" s="30"/>
      <c r="DO102" s="21"/>
      <c r="DP102" s="42"/>
      <c r="DS102" s="30"/>
      <c r="DT102" s="21"/>
      <c r="DU102" s="42"/>
      <c r="DV102" s="30"/>
      <c r="DW102" s="21"/>
      <c r="DY102" s="30"/>
      <c r="DZ102" s="21"/>
      <c r="EA102" s="42"/>
      <c r="EB102" s="42"/>
      <c r="ED102"/>
      <c r="EQ102"/>
    </row>
    <row r="103" spans="2:147" s="13" customFormat="1" ht="15.75" customHeight="1">
      <c r="B103" s="11"/>
      <c r="E103" s="11"/>
      <c r="F103" s="11"/>
      <c r="G103"/>
      <c r="I103"/>
      <c r="J103" s="11"/>
      <c r="K103" s="11"/>
      <c r="N103" s="30"/>
      <c r="Q103" s="41"/>
      <c r="R103" s="30"/>
      <c r="U103" s="30"/>
      <c r="W103" s="41"/>
      <c r="Y103" s="30"/>
      <c r="AA103" s="42"/>
      <c r="AB103" s="30"/>
      <c r="AD103" s="30"/>
      <c r="AE103" s="21"/>
      <c r="AF103" s="71"/>
      <c r="AG103" s="38"/>
      <c r="AH103" s="38"/>
      <c r="AK103" s="30"/>
      <c r="AM103" s="41"/>
      <c r="AO103" s="30"/>
      <c r="AP103" s="21"/>
      <c r="AQ103" s="41"/>
      <c r="AS103" s="30"/>
      <c r="AU103" s="41"/>
      <c r="AX103" s="30"/>
      <c r="AZ103" s="41"/>
      <c r="BA103" s="77"/>
      <c r="BC103" s="30"/>
      <c r="BE103" s="30"/>
      <c r="BG103" s="41"/>
      <c r="BH103" s="30"/>
      <c r="BL103" s="42"/>
      <c r="BO103" s="42"/>
      <c r="BQ103" s="30"/>
      <c r="BS103" s="42"/>
      <c r="BT103" s="78"/>
      <c r="BW103" s="42"/>
      <c r="BX103" s="30"/>
      <c r="CB103" s="42"/>
      <c r="CC103" s="30"/>
      <c r="CF103" s="30"/>
      <c r="CH103" s="42"/>
      <c r="CI103" s="30"/>
      <c r="CL103" s="42"/>
      <c r="CM103" s="42"/>
      <c r="CO103" s="30"/>
      <c r="CQ103" s="41"/>
      <c r="CS103" s="30"/>
      <c r="CU103" s="42"/>
      <c r="CV103" s="30"/>
      <c r="CZ103" s="42"/>
      <c r="DA103" s="30"/>
      <c r="DC103" s="30"/>
      <c r="DE103" s="30"/>
      <c r="DG103" s="42"/>
      <c r="DH103" s="36"/>
      <c r="DI103" s="30"/>
      <c r="DJ103" s="21"/>
      <c r="DL103" s="42"/>
      <c r="DN103" s="30"/>
      <c r="DO103" s="21"/>
      <c r="DP103" s="42"/>
      <c r="DS103" s="30"/>
      <c r="DT103" s="21"/>
      <c r="DU103" s="42"/>
      <c r="DV103" s="30"/>
      <c r="DW103" s="21"/>
      <c r="DY103" s="30"/>
      <c r="DZ103" s="21"/>
      <c r="EA103" s="42"/>
      <c r="EB103" s="42"/>
      <c r="ED103"/>
      <c r="EQ103"/>
    </row>
    <row r="104" spans="2:147" s="13" customFormat="1" ht="15.75" customHeight="1">
      <c r="B104" s="11"/>
      <c r="E104" s="11"/>
      <c r="F104" s="11"/>
      <c r="G104"/>
      <c r="I104"/>
      <c r="J104" s="11"/>
      <c r="K104" s="11"/>
      <c r="N104" s="30"/>
      <c r="Q104" s="41"/>
      <c r="R104" s="30"/>
      <c r="U104" s="30"/>
      <c r="W104" s="41"/>
      <c r="Y104" s="30"/>
      <c r="AA104" s="42"/>
      <c r="AB104" s="30"/>
      <c r="AD104" s="30"/>
      <c r="AE104" s="21"/>
      <c r="AF104" s="71"/>
      <c r="AG104" s="38"/>
      <c r="AH104" s="38"/>
      <c r="AK104" s="30"/>
      <c r="AM104" s="41"/>
      <c r="AO104" s="30"/>
      <c r="AP104" s="21"/>
      <c r="AQ104" s="41"/>
      <c r="AS104" s="30"/>
      <c r="AU104" s="41"/>
      <c r="AX104" s="30"/>
      <c r="AZ104" s="41"/>
      <c r="BA104" s="77"/>
      <c r="BC104" s="30"/>
      <c r="BE104" s="30"/>
      <c r="BG104" s="41"/>
      <c r="BH104" s="30"/>
      <c r="BL104" s="42"/>
      <c r="BO104" s="42"/>
      <c r="BQ104" s="30"/>
      <c r="BS104" s="42"/>
      <c r="BT104" s="78"/>
      <c r="BW104" s="42"/>
      <c r="BX104" s="30"/>
      <c r="CB104" s="42"/>
      <c r="CC104" s="30"/>
      <c r="CF104" s="30"/>
      <c r="CH104" s="42"/>
      <c r="CI104" s="30"/>
      <c r="CL104" s="42"/>
      <c r="CM104" s="42"/>
      <c r="CO104" s="30"/>
      <c r="CQ104" s="41"/>
      <c r="CS104" s="30"/>
      <c r="CU104" s="42"/>
      <c r="CV104" s="30"/>
      <c r="CZ104" s="42"/>
      <c r="DA104" s="30"/>
      <c r="DC104" s="30"/>
      <c r="DE104" s="30"/>
      <c r="DG104" s="42"/>
      <c r="DH104" s="36"/>
      <c r="DI104" s="30"/>
      <c r="DJ104" s="21"/>
      <c r="DL104" s="42"/>
      <c r="DN104" s="30"/>
      <c r="DO104" s="21"/>
      <c r="DP104" s="42"/>
      <c r="DS104" s="30"/>
      <c r="DT104" s="21"/>
      <c r="DU104" s="42"/>
      <c r="DV104" s="30"/>
      <c r="DW104" s="21"/>
      <c r="DY104" s="30"/>
      <c r="DZ104" s="21"/>
      <c r="EA104" s="42"/>
      <c r="EB104" s="42"/>
      <c r="ED104"/>
      <c r="EQ104"/>
    </row>
    <row r="105" spans="2:147" s="13" customFormat="1" ht="15.75" customHeight="1">
      <c r="B105" s="11"/>
      <c r="E105" s="11"/>
      <c r="F105" s="11"/>
      <c r="G105"/>
      <c r="I105"/>
      <c r="J105" s="11"/>
      <c r="K105" s="11"/>
      <c r="N105" s="30"/>
      <c r="Q105" s="41"/>
      <c r="R105" s="30"/>
      <c r="U105" s="30"/>
      <c r="W105" s="41"/>
      <c r="Y105" s="30"/>
      <c r="AA105" s="42"/>
      <c r="AB105" s="30"/>
      <c r="AD105" s="30"/>
      <c r="AE105" s="21"/>
      <c r="AF105" s="71"/>
      <c r="AG105" s="38"/>
      <c r="AH105" s="38"/>
      <c r="AK105" s="30"/>
      <c r="AM105" s="41"/>
      <c r="AO105" s="30"/>
      <c r="AP105" s="21"/>
      <c r="AQ105" s="41"/>
      <c r="AS105" s="30"/>
      <c r="AU105" s="41"/>
      <c r="AX105" s="30"/>
      <c r="AZ105" s="41"/>
      <c r="BA105" s="77"/>
      <c r="BC105" s="30"/>
      <c r="BE105" s="30"/>
      <c r="BG105" s="41"/>
      <c r="BH105" s="30"/>
      <c r="BL105" s="42"/>
      <c r="BO105" s="42"/>
      <c r="BQ105" s="30"/>
      <c r="BS105" s="42"/>
      <c r="BT105" s="78"/>
      <c r="BW105" s="42"/>
      <c r="BX105" s="30"/>
      <c r="CB105" s="42"/>
      <c r="CC105" s="30"/>
      <c r="CF105" s="30"/>
      <c r="CH105" s="42"/>
      <c r="CI105" s="30"/>
      <c r="CL105" s="42"/>
      <c r="CM105" s="42"/>
      <c r="CO105" s="30"/>
      <c r="CQ105" s="41"/>
      <c r="CS105" s="30"/>
      <c r="CU105" s="42"/>
      <c r="CV105" s="30"/>
      <c r="CZ105" s="42"/>
      <c r="DA105" s="30"/>
      <c r="DC105" s="30"/>
      <c r="DE105" s="30"/>
      <c r="DG105" s="42"/>
      <c r="DH105" s="36"/>
      <c r="DI105" s="30"/>
      <c r="DJ105" s="21"/>
      <c r="DL105" s="42"/>
      <c r="DN105" s="30"/>
      <c r="DO105" s="21"/>
      <c r="DP105" s="42"/>
      <c r="DS105" s="30"/>
      <c r="DT105" s="21"/>
      <c r="DU105" s="42"/>
      <c r="DV105" s="30"/>
      <c r="DW105" s="21"/>
      <c r="DY105" s="30"/>
      <c r="DZ105" s="21"/>
      <c r="EA105" s="42"/>
      <c r="EB105" s="42"/>
      <c r="ED105"/>
      <c r="EQ105"/>
    </row>
    <row r="106" spans="2:147" s="13" customFormat="1" ht="15.75" customHeight="1">
      <c r="B106" s="11"/>
      <c r="E106" s="11"/>
      <c r="F106" s="11"/>
      <c r="G106"/>
      <c r="I106"/>
      <c r="J106" s="11"/>
      <c r="K106" s="11"/>
      <c r="N106" s="30"/>
      <c r="Q106" s="41"/>
      <c r="R106" s="30"/>
      <c r="U106" s="30"/>
      <c r="W106" s="41"/>
      <c r="Y106" s="30"/>
      <c r="AA106" s="42"/>
      <c r="AB106" s="30"/>
      <c r="AD106" s="30"/>
      <c r="AE106" s="21"/>
      <c r="AF106" s="71"/>
      <c r="AG106" s="38"/>
      <c r="AH106" s="38"/>
      <c r="AK106" s="30"/>
      <c r="AM106" s="41"/>
      <c r="AO106" s="30"/>
      <c r="AP106" s="21"/>
      <c r="AQ106" s="41"/>
      <c r="AS106" s="30"/>
      <c r="AU106" s="41"/>
      <c r="AX106" s="30"/>
      <c r="AZ106" s="41"/>
      <c r="BA106" s="77"/>
      <c r="BC106" s="30"/>
      <c r="BE106" s="30"/>
      <c r="BG106" s="41"/>
      <c r="BH106" s="30"/>
      <c r="BL106" s="42"/>
      <c r="BO106" s="42"/>
      <c r="BQ106" s="30"/>
      <c r="BS106" s="42"/>
      <c r="BT106" s="78"/>
      <c r="BW106" s="42"/>
      <c r="BX106" s="30"/>
      <c r="CB106" s="42"/>
      <c r="CC106" s="30"/>
      <c r="CF106" s="30"/>
      <c r="CH106" s="42"/>
      <c r="CI106" s="30"/>
      <c r="CL106" s="42"/>
      <c r="CM106" s="42"/>
      <c r="CO106" s="30"/>
      <c r="CQ106" s="41"/>
      <c r="CS106" s="30"/>
      <c r="CU106" s="42"/>
      <c r="CV106" s="30"/>
      <c r="CZ106" s="42"/>
      <c r="DA106" s="30"/>
      <c r="DC106" s="30"/>
      <c r="DE106" s="30"/>
      <c r="DG106" s="42"/>
      <c r="DH106" s="36"/>
      <c r="DI106" s="30"/>
      <c r="DJ106" s="21"/>
      <c r="DL106" s="42"/>
      <c r="DN106" s="30"/>
      <c r="DO106" s="21"/>
      <c r="DP106" s="42"/>
      <c r="DS106" s="30"/>
      <c r="DT106" s="21"/>
      <c r="DU106" s="42"/>
      <c r="DV106" s="30"/>
      <c r="DW106" s="21"/>
      <c r="DY106" s="30"/>
      <c r="DZ106" s="21"/>
      <c r="EA106" s="42"/>
      <c r="EB106" s="42"/>
      <c r="ED106"/>
      <c r="EQ106"/>
    </row>
    <row r="107" spans="2:147" s="13" customFormat="1" ht="15.75" customHeight="1">
      <c r="B107" s="11"/>
      <c r="E107" s="11"/>
      <c r="F107" s="11"/>
      <c r="G107"/>
      <c r="I107"/>
      <c r="J107" s="11"/>
      <c r="K107" s="11"/>
      <c r="N107" s="30"/>
      <c r="Q107" s="41"/>
      <c r="R107" s="30"/>
      <c r="U107" s="30"/>
      <c r="W107" s="41"/>
      <c r="Y107" s="30"/>
      <c r="AA107" s="42"/>
      <c r="AB107" s="30"/>
      <c r="AD107" s="30"/>
      <c r="AE107" s="21"/>
      <c r="AF107" s="71"/>
      <c r="AG107" s="38"/>
      <c r="AH107" s="38"/>
      <c r="AK107" s="30"/>
      <c r="AM107" s="41"/>
      <c r="AO107" s="30"/>
      <c r="AP107" s="21"/>
      <c r="AQ107" s="41"/>
      <c r="AS107" s="30"/>
      <c r="AU107" s="41"/>
      <c r="AX107" s="30"/>
      <c r="AZ107" s="41"/>
      <c r="BA107" s="77"/>
      <c r="BC107" s="30"/>
      <c r="BE107" s="30"/>
      <c r="BG107" s="41"/>
      <c r="BH107" s="30"/>
      <c r="BL107" s="42"/>
      <c r="BO107" s="42"/>
      <c r="BQ107" s="30"/>
      <c r="BS107" s="42"/>
      <c r="BT107" s="78"/>
      <c r="BW107" s="42"/>
      <c r="BX107" s="30"/>
      <c r="CB107" s="42"/>
      <c r="CC107" s="30"/>
      <c r="CF107" s="30"/>
      <c r="CH107" s="42"/>
      <c r="CI107" s="30"/>
      <c r="CL107" s="42"/>
      <c r="CM107" s="42"/>
      <c r="CO107" s="30"/>
      <c r="CQ107" s="41"/>
      <c r="CS107" s="30"/>
      <c r="CU107" s="42"/>
      <c r="CV107" s="30"/>
      <c r="CZ107" s="42"/>
      <c r="DA107" s="30"/>
      <c r="DC107" s="30"/>
      <c r="DE107" s="30"/>
      <c r="DG107" s="42"/>
      <c r="DH107" s="36"/>
      <c r="DI107" s="30"/>
      <c r="DJ107" s="21"/>
      <c r="DL107" s="42"/>
      <c r="DN107" s="30"/>
      <c r="DO107" s="21"/>
      <c r="DP107" s="42"/>
      <c r="DS107" s="30"/>
      <c r="DT107" s="21"/>
      <c r="DU107" s="42"/>
      <c r="DV107" s="30"/>
      <c r="DW107" s="21"/>
      <c r="DY107" s="30"/>
      <c r="DZ107" s="21"/>
      <c r="EA107" s="42"/>
      <c r="EB107" s="42"/>
      <c r="ED107"/>
      <c r="EQ107"/>
    </row>
    <row r="108" spans="2:147" s="13" customFormat="1" ht="15.75" customHeight="1">
      <c r="B108" s="11"/>
      <c r="E108" s="11"/>
      <c r="F108" s="11"/>
      <c r="G108"/>
      <c r="I108"/>
      <c r="J108" s="11"/>
      <c r="K108" s="11"/>
      <c r="N108" s="30"/>
      <c r="Q108" s="41"/>
      <c r="R108" s="30"/>
      <c r="U108" s="30"/>
      <c r="W108" s="41"/>
      <c r="Y108" s="30"/>
      <c r="AA108" s="42"/>
      <c r="AB108" s="30"/>
      <c r="AD108" s="30"/>
      <c r="AE108" s="21"/>
      <c r="AF108" s="71"/>
      <c r="AG108" s="38"/>
      <c r="AH108" s="38"/>
      <c r="AK108" s="30"/>
      <c r="AM108" s="41"/>
      <c r="AO108" s="30"/>
      <c r="AP108" s="21"/>
      <c r="AQ108" s="41"/>
      <c r="AS108" s="30"/>
      <c r="AU108" s="41"/>
      <c r="AX108" s="30"/>
      <c r="AZ108" s="41"/>
      <c r="BA108" s="77"/>
      <c r="BC108" s="30"/>
      <c r="BE108" s="30"/>
      <c r="BG108" s="41"/>
      <c r="BH108" s="30"/>
      <c r="BL108" s="42"/>
      <c r="BO108" s="42"/>
      <c r="BQ108" s="30"/>
      <c r="BS108" s="42"/>
      <c r="BT108" s="78"/>
      <c r="BW108" s="42"/>
      <c r="BX108" s="30"/>
      <c r="CB108" s="42"/>
      <c r="CC108" s="30"/>
      <c r="CF108" s="30"/>
      <c r="CH108" s="42"/>
      <c r="CI108" s="30"/>
      <c r="CL108" s="42"/>
      <c r="CM108" s="42"/>
      <c r="CO108" s="30"/>
      <c r="CQ108" s="41"/>
      <c r="CS108" s="30"/>
      <c r="CU108" s="42"/>
      <c r="CV108" s="30"/>
      <c r="CZ108" s="42"/>
      <c r="DA108" s="30"/>
      <c r="DC108" s="30"/>
      <c r="DE108" s="30"/>
      <c r="DG108" s="42"/>
      <c r="DH108" s="36"/>
      <c r="DI108" s="30"/>
      <c r="DJ108" s="21"/>
      <c r="DL108" s="42"/>
      <c r="DN108" s="30"/>
      <c r="DO108" s="21"/>
      <c r="DP108" s="42"/>
      <c r="DS108" s="30"/>
      <c r="DT108" s="21"/>
      <c r="DU108" s="42"/>
      <c r="DV108" s="30"/>
      <c r="DW108" s="21"/>
      <c r="DY108" s="30"/>
      <c r="DZ108" s="21"/>
      <c r="EA108" s="42"/>
      <c r="EB108" s="42"/>
      <c r="ED108"/>
      <c r="EQ108"/>
    </row>
    <row r="109" spans="2:147" s="13" customFormat="1" ht="15.75" customHeight="1">
      <c r="B109" s="11"/>
      <c r="E109" s="11"/>
      <c r="F109" s="11"/>
      <c r="G109"/>
      <c r="I109"/>
      <c r="J109" s="11"/>
      <c r="K109" s="11"/>
      <c r="N109" s="30"/>
      <c r="Q109" s="41"/>
      <c r="R109" s="30"/>
      <c r="U109" s="30"/>
      <c r="W109" s="41"/>
      <c r="Y109" s="30"/>
      <c r="AA109" s="42"/>
      <c r="AB109" s="30"/>
      <c r="AD109" s="30"/>
      <c r="AE109" s="21"/>
      <c r="AF109" s="71"/>
      <c r="AG109" s="38"/>
      <c r="AH109" s="38"/>
      <c r="AK109" s="30"/>
      <c r="AM109" s="41"/>
      <c r="AO109" s="30"/>
      <c r="AP109" s="21"/>
      <c r="AQ109" s="41"/>
      <c r="AS109" s="30"/>
      <c r="AU109" s="41"/>
      <c r="AX109" s="30"/>
      <c r="AZ109" s="41"/>
      <c r="BA109" s="77"/>
      <c r="BC109" s="30"/>
      <c r="BE109" s="30"/>
      <c r="BG109" s="41"/>
      <c r="BH109" s="30"/>
      <c r="BL109" s="42"/>
      <c r="BO109" s="42"/>
      <c r="BQ109" s="30"/>
      <c r="BS109" s="42"/>
      <c r="BT109" s="78"/>
      <c r="BW109" s="42"/>
      <c r="BX109" s="30"/>
      <c r="CB109" s="42"/>
      <c r="CC109" s="30"/>
      <c r="CF109" s="30"/>
      <c r="CH109" s="42"/>
      <c r="CI109" s="30"/>
      <c r="CL109" s="42"/>
      <c r="CM109" s="42"/>
      <c r="CO109" s="30"/>
      <c r="CQ109" s="41"/>
      <c r="CS109" s="30"/>
      <c r="CU109" s="42"/>
      <c r="CV109" s="30"/>
      <c r="CZ109" s="42"/>
      <c r="DA109" s="30"/>
      <c r="DC109" s="30"/>
      <c r="DE109" s="30"/>
      <c r="DG109" s="42"/>
      <c r="DH109" s="36"/>
      <c r="DI109" s="30"/>
      <c r="DJ109" s="21"/>
      <c r="DL109" s="42"/>
      <c r="DN109" s="30"/>
      <c r="DO109" s="21"/>
      <c r="DP109" s="42"/>
      <c r="DS109" s="30"/>
      <c r="DT109" s="21"/>
      <c r="DU109" s="42"/>
      <c r="DV109" s="30"/>
      <c r="DW109" s="21"/>
      <c r="DY109" s="30"/>
      <c r="DZ109" s="21"/>
      <c r="EA109" s="42"/>
      <c r="EB109" s="42"/>
      <c r="ED109"/>
      <c r="EQ109"/>
    </row>
    <row r="110" spans="2:147" s="13" customFormat="1" ht="15.75" customHeight="1">
      <c r="B110" s="11"/>
      <c r="E110" s="11"/>
      <c r="F110" s="11"/>
      <c r="G110"/>
      <c r="I110"/>
      <c r="J110" s="11"/>
      <c r="K110" s="11"/>
      <c r="N110" s="30"/>
      <c r="Q110" s="41"/>
      <c r="R110" s="30"/>
      <c r="U110" s="30"/>
      <c r="W110" s="41"/>
      <c r="Y110" s="30"/>
      <c r="AA110" s="42"/>
      <c r="AB110" s="30"/>
      <c r="AD110" s="30"/>
      <c r="AE110" s="21"/>
      <c r="AF110" s="71"/>
      <c r="AG110" s="38"/>
      <c r="AH110" s="38"/>
      <c r="AK110" s="30"/>
      <c r="AM110" s="41"/>
      <c r="AO110" s="30"/>
      <c r="AP110" s="21"/>
      <c r="AQ110" s="41"/>
      <c r="AS110" s="30"/>
      <c r="AU110" s="41"/>
      <c r="AX110" s="30"/>
      <c r="AZ110" s="41"/>
      <c r="BA110" s="77"/>
      <c r="BC110" s="30"/>
      <c r="BE110" s="30"/>
      <c r="BG110" s="41"/>
      <c r="BH110" s="30"/>
      <c r="BL110" s="42"/>
      <c r="BO110" s="42"/>
      <c r="BQ110" s="30"/>
      <c r="BS110" s="42"/>
      <c r="BT110" s="78"/>
      <c r="BW110" s="42"/>
      <c r="BX110" s="30"/>
      <c r="CB110" s="42"/>
      <c r="CC110" s="30"/>
      <c r="CF110" s="30"/>
      <c r="CH110" s="42"/>
      <c r="CI110" s="30"/>
      <c r="CL110" s="42"/>
      <c r="CM110" s="42"/>
      <c r="CO110" s="30"/>
      <c r="CQ110" s="41"/>
      <c r="CS110" s="30"/>
      <c r="CU110" s="42"/>
      <c r="CV110" s="30"/>
      <c r="CZ110" s="42"/>
      <c r="DA110" s="30"/>
      <c r="DC110" s="30"/>
      <c r="DE110" s="30"/>
      <c r="DG110" s="42"/>
      <c r="DH110" s="36"/>
      <c r="DI110" s="30"/>
      <c r="DJ110" s="21"/>
      <c r="DL110" s="42"/>
      <c r="DN110" s="30"/>
      <c r="DO110" s="21"/>
      <c r="DP110" s="42"/>
      <c r="DS110" s="30"/>
      <c r="DT110" s="21"/>
      <c r="DU110" s="42"/>
      <c r="DV110" s="30"/>
      <c r="DW110" s="21"/>
      <c r="DY110" s="30"/>
      <c r="DZ110" s="21"/>
      <c r="EA110" s="42"/>
      <c r="EB110" s="42"/>
      <c r="ED110"/>
      <c r="EQ110"/>
    </row>
    <row r="111" spans="2:147" s="13" customFormat="1" ht="15.75" customHeight="1">
      <c r="B111" s="11"/>
      <c r="E111" s="11"/>
      <c r="F111" s="11"/>
      <c r="G111"/>
      <c r="I111"/>
      <c r="J111" s="11"/>
      <c r="K111" s="11"/>
      <c r="N111" s="30"/>
      <c r="Q111" s="41"/>
      <c r="R111" s="30"/>
      <c r="U111" s="30"/>
      <c r="W111" s="41"/>
      <c r="Y111" s="30"/>
      <c r="AA111" s="42"/>
      <c r="AB111" s="30"/>
      <c r="AD111" s="30"/>
      <c r="AE111" s="21"/>
      <c r="AF111" s="71"/>
      <c r="AG111" s="38"/>
      <c r="AH111" s="38"/>
      <c r="AK111" s="30"/>
      <c r="AM111" s="41"/>
      <c r="AO111" s="30"/>
      <c r="AP111" s="21"/>
      <c r="AQ111" s="41"/>
      <c r="AS111" s="30"/>
      <c r="AU111" s="41"/>
      <c r="AX111" s="30"/>
      <c r="AZ111" s="41"/>
      <c r="BA111" s="77"/>
      <c r="BC111" s="30"/>
      <c r="BE111" s="30"/>
      <c r="BG111" s="41"/>
      <c r="BH111" s="30"/>
      <c r="BL111" s="42"/>
      <c r="BO111" s="42"/>
      <c r="BQ111" s="30"/>
      <c r="BS111" s="42"/>
      <c r="BT111" s="78"/>
      <c r="BW111" s="42"/>
      <c r="BX111" s="30"/>
      <c r="CB111" s="42"/>
      <c r="CC111" s="30"/>
      <c r="CF111" s="30"/>
      <c r="CH111" s="42"/>
      <c r="CI111" s="30"/>
      <c r="CL111" s="42"/>
      <c r="CM111" s="42"/>
      <c r="CO111" s="30"/>
      <c r="CQ111" s="41"/>
      <c r="CS111" s="30"/>
      <c r="CU111" s="42"/>
      <c r="CV111" s="30"/>
      <c r="CZ111" s="42"/>
      <c r="DA111" s="30"/>
      <c r="DC111" s="30"/>
      <c r="DE111" s="30"/>
      <c r="DG111" s="42"/>
      <c r="DH111" s="36"/>
      <c r="DI111" s="30"/>
      <c r="DJ111" s="21"/>
      <c r="DL111" s="42"/>
      <c r="DN111" s="30"/>
      <c r="DO111" s="21"/>
      <c r="DP111" s="42"/>
      <c r="DS111" s="30"/>
      <c r="DT111" s="21"/>
      <c r="DU111" s="42"/>
      <c r="DV111" s="30"/>
      <c r="DW111" s="21"/>
      <c r="DY111" s="30"/>
      <c r="DZ111" s="21"/>
      <c r="EA111" s="42"/>
      <c r="EB111" s="42"/>
      <c r="ED111"/>
      <c r="EQ111"/>
    </row>
    <row r="112" spans="2:147" s="13" customFormat="1" ht="15.75" customHeight="1">
      <c r="B112" s="11"/>
      <c r="E112" s="11"/>
      <c r="F112" s="11"/>
      <c r="G112"/>
      <c r="I112"/>
      <c r="J112" s="11"/>
      <c r="K112" s="11"/>
      <c r="N112" s="30"/>
      <c r="Q112" s="41"/>
      <c r="R112" s="30"/>
      <c r="U112" s="30"/>
      <c r="W112" s="41"/>
      <c r="Y112" s="30"/>
      <c r="AA112" s="42"/>
      <c r="AB112" s="30"/>
      <c r="AD112" s="30"/>
      <c r="AE112" s="21"/>
      <c r="AF112" s="71"/>
      <c r="AG112" s="38"/>
      <c r="AH112" s="38"/>
      <c r="AK112" s="30"/>
      <c r="AM112" s="41"/>
      <c r="AO112" s="30"/>
      <c r="AP112" s="21"/>
      <c r="AQ112" s="41"/>
      <c r="AS112" s="30"/>
      <c r="AU112" s="41"/>
      <c r="AX112" s="30"/>
      <c r="AZ112" s="41"/>
      <c r="BA112" s="77"/>
      <c r="BC112" s="30"/>
      <c r="BE112" s="30"/>
      <c r="BG112" s="41"/>
      <c r="BH112" s="30"/>
      <c r="BL112" s="42"/>
      <c r="BO112" s="42"/>
      <c r="BQ112" s="30"/>
      <c r="BS112" s="42"/>
      <c r="BT112" s="78"/>
      <c r="BW112" s="42"/>
      <c r="BX112" s="30"/>
      <c r="CB112" s="42"/>
      <c r="CC112" s="30"/>
      <c r="CF112" s="30"/>
      <c r="CH112" s="42"/>
      <c r="CI112" s="30"/>
      <c r="CL112" s="42"/>
      <c r="CM112" s="42"/>
      <c r="CO112" s="30"/>
      <c r="CQ112" s="41"/>
      <c r="CS112" s="30"/>
      <c r="CU112" s="42"/>
      <c r="CV112" s="30"/>
      <c r="CZ112" s="42"/>
      <c r="DA112" s="30"/>
      <c r="DC112" s="30"/>
      <c r="DE112" s="30"/>
      <c r="DG112" s="42"/>
      <c r="DH112" s="36"/>
      <c r="DI112" s="30"/>
      <c r="DJ112" s="21"/>
      <c r="DL112" s="42"/>
      <c r="DN112" s="30"/>
      <c r="DO112" s="21"/>
      <c r="DP112" s="42"/>
      <c r="DS112" s="30"/>
      <c r="DT112" s="21"/>
      <c r="DU112" s="42"/>
      <c r="DV112" s="30"/>
      <c r="DW112" s="21"/>
      <c r="DY112" s="30"/>
      <c r="DZ112" s="21"/>
      <c r="EA112" s="42"/>
      <c r="EB112" s="42"/>
      <c r="ED112"/>
      <c r="EQ112"/>
    </row>
    <row r="113" spans="2:147" s="13" customFormat="1" ht="15.75" customHeight="1">
      <c r="B113" s="11"/>
      <c r="E113" s="11"/>
      <c r="F113" s="11"/>
      <c r="G113"/>
      <c r="I113"/>
      <c r="J113" s="11"/>
      <c r="K113" s="11"/>
      <c r="N113" s="30"/>
      <c r="Q113" s="41"/>
      <c r="R113" s="30"/>
      <c r="U113" s="30"/>
      <c r="W113" s="41"/>
      <c r="Y113" s="30"/>
      <c r="AA113" s="42"/>
      <c r="AB113" s="30"/>
      <c r="AD113" s="30"/>
      <c r="AE113" s="21"/>
      <c r="AF113" s="71"/>
      <c r="AG113" s="38"/>
      <c r="AH113" s="38"/>
      <c r="AK113" s="30"/>
      <c r="AM113" s="41"/>
      <c r="AO113" s="30"/>
      <c r="AP113" s="21"/>
      <c r="AQ113" s="41"/>
      <c r="AS113" s="30"/>
      <c r="AU113" s="41"/>
      <c r="AX113" s="30"/>
      <c r="AZ113" s="41"/>
      <c r="BA113" s="77"/>
      <c r="BC113" s="30"/>
      <c r="BE113" s="30"/>
      <c r="BG113" s="41"/>
      <c r="BH113" s="30"/>
      <c r="BL113" s="42"/>
      <c r="BO113" s="42"/>
      <c r="BQ113" s="30"/>
      <c r="BS113" s="42"/>
      <c r="BT113" s="78"/>
      <c r="BW113" s="42"/>
      <c r="BX113" s="30"/>
      <c r="CB113" s="42"/>
      <c r="CC113" s="30"/>
      <c r="CF113" s="30"/>
      <c r="CH113" s="42"/>
      <c r="CI113" s="30"/>
      <c r="CL113" s="42"/>
      <c r="CM113" s="42"/>
      <c r="CO113" s="30"/>
      <c r="CQ113" s="41"/>
      <c r="CS113" s="30"/>
      <c r="CU113" s="42"/>
      <c r="CV113" s="30"/>
      <c r="CZ113" s="42"/>
      <c r="DA113" s="30"/>
      <c r="DC113" s="30"/>
      <c r="DE113" s="30"/>
      <c r="DG113" s="42"/>
      <c r="DH113" s="36"/>
      <c r="DI113" s="30"/>
      <c r="DJ113" s="21"/>
      <c r="DL113" s="42"/>
      <c r="DN113" s="30"/>
      <c r="DO113" s="21"/>
      <c r="DP113" s="42"/>
      <c r="DS113" s="30"/>
      <c r="DT113" s="21"/>
      <c r="DU113" s="42"/>
      <c r="DV113" s="30"/>
      <c r="DW113" s="21"/>
      <c r="DY113" s="30"/>
      <c r="DZ113" s="21"/>
      <c r="EA113" s="42"/>
      <c r="EB113" s="42"/>
      <c r="ED113"/>
      <c r="EQ113"/>
    </row>
    <row r="114" spans="2:147" s="13" customFormat="1" ht="15.75" customHeight="1">
      <c r="B114" s="11"/>
      <c r="E114" s="11"/>
      <c r="F114" s="11"/>
      <c r="G114"/>
      <c r="I114"/>
      <c r="J114" s="11"/>
      <c r="K114" s="11"/>
      <c r="N114" s="30"/>
      <c r="Q114" s="41"/>
      <c r="R114" s="30"/>
      <c r="U114" s="30"/>
      <c r="W114" s="41"/>
      <c r="Y114" s="30"/>
      <c r="AA114" s="42"/>
      <c r="AB114" s="30"/>
      <c r="AD114" s="30"/>
      <c r="AE114" s="21"/>
      <c r="AF114" s="71"/>
      <c r="AG114" s="38"/>
      <c r="AH114" s="38"/>
      <c r="AK114" s="30"/>
      <c r="AM114" s="41"/>
      <c r="AO114" s="30"/>
      <c r="AP114" s="21"/>
      <c r="AQ114" s="41"/>
      <c r="AS114" s="30"/>
      <c r="AU114" s="41"/>
      <c r="AX114" s="30"/>
      <c r="AZ114" s="41"/>
      <c r="BA114" s="77"/>
      <c r="BC114" s="30"/>
      <c r="BE114" s="30"/>
      <c r="BG114" s="41"/>
      <c r="BH114" s="30"/>
      <c r="BL114" s="42"/>
      <c r="BO114" s="42"/>
      <c r="BQ114" s="30"/>
      <c r="BS114" s="42"/>
      <c r="BT114" s="78"/>
      <c r="BW114" s="42"/>
      <c r="BX114" s="30"/>
      <c r="CB114" s="42"/>
      <c r="CC114" s="30"/>
      <c r="CF114" s="30"/>
      <c r="CH114" s="42"/>
      <c r="CI114" s="30"/>
      <c r="CL114" s="42"/>
      <c r="CM114" s="42"/>
      <c r="CO114" s="30"/>
      <c r="CQ114" s="41"/>
      <c r="CS114" s="30"/>
      <c r="CU114" s="42"/>
      <c r="CV114" s="30"/>
      <c r="CZ114" s="42"/>
      <c r="DA114" s="30"/>
      <c r="DC114" s="30"/>
      <c r="DE114" s="30"/>
      <c r="DG114" s="42"/>
      <c r="DH114" s="36"/>
      <c r="DI114" s="30"/>
      <c r="DJ114" s="21"/>
      <c r="DL114" s="42"/>
      <c r="DN114" s="30"/>
      <c r="DO114" s="21"/>
      <c r="DP114" s="42"/>
      <c r="DS114" s="30"/>
      <c r="DT114" s="21"/>
      <c r="DU114" s="42"/>
      <c r="DV114" s="30"/>
      <c r="DW114" s="21"/>
      <c r="DY114" s="30"/>
      <c r="DZ114" s="21"/>
      <c r="EA114" s="42"/>
      <c r="EB114" s="42"/>
      <c r="ED114"/>
      <c r="EQ114"/>
    </row>
    <row r="115" spans="2:147" s="13" customFormat="1" ht="15.75" customHeight="1">
      <c r="B115" s="11"/>
      <c r="E115" s="11"/>
      <c r="F115" s="11"/>
      <c r="G115"/>
      <c r="I115"/>
      <c r="J115" s="11"/>
      <c r="K115" s="11"/>
      <c r="N115" s="30"/>
      <c r="Q115" s="41"/>
      <c r="R115" s="30"/>
      <c r="U115" s="30"/>
      <c r="W115" s="41"/>
      <c r="Y115" s="30"/>
      <c r="AA115" s="42"/>
      <c r="AB115" s="30"/>
      <c r="AD115" s="30"/>
      <c r="AE115" s="21"/>
      <c r="AF115" s="71"/>
      <c r="AG115" s="38"/>
      <c r="AH115" s="38"/>
      <c r="AK115" s="30"/>
      <c r="AM115" s="41"/>
      <c r="AO115" s="30"/>
      <c r="AP115" s="21"/>
      <c r="AQ115" s="41"/>
      <c r="AS115" s="30"/>
      <c r="AU115" s="41"/>
      <c r="AX115" s="30"/>
      <c r="AZ115" s="41"/>
      <c r="BA115" s="77"/>
      <c r="BC115" s="30"/>
      <c r="BE115" s="30"/>
      <c r="BG115" s="41"/>
      <c r="BH115" s="30"/>
      <c r="BL115" s="42"/>
      <c r="BO115" s="42"/>
      <c r="BQ115" s="30"/>
      <c r="BS115" s="42"/>
      <c r="BT115" s="78"/>
      <c r="BW115" s="42"/>
      <c r="BX115" s="30"/>
      <c r="CB115" s="42"/>
      <c r="CC115" s="30"/>
      <c r="CF115" s="30"/>
      <c r="CH115" s="42"/>
      <c r="CI115" s="30"/>
      <c r="CL115" s="42"/>
      <c r="CM115" s="42"/>
      <c r="CO115" s="30"/>
      <c r="CQ115" s="41"/>
      <c r="CS115" s="30"/>
      <c r="CU115" s="42"/>
      <c r="CV115" s="30"/>
      <c r="CZ115" s="42"/>
      <c r="DA115" s="30"/>
      <c r="DC115" s="30"/>
      <c r="DE115" s="30"/>
      <c r="DG115" s="42"/>
      <c r="DH115" s="36"/>
      <c r="DI115" s="30"/>
      <c r="DJ115" s="21"/>
      <c r="DL115" s="42"/>
      <c r="DN115" s="30"/>
      <c r="DO115" s="21"/>
      <c r="DP115" s="42"/>
      <c r="DS115" s="30"/>
      <c r="DT115" s="21"/>
      <c r="DU115" s="42"/>
      <c r="DV115" s="30"/>
      <c r="DW115" s="21"/>
      <c r="DY115" s="30"/>
      <c r="DZ115" s="21"/>
      <c r="EA115" s="42"/>
      <c r="EB115" s="42"/>
      <c r="ED115"/>
      <c r="EQ115"/>
    </row>
    <row r="116" spans="2:147" s="13" customFormat="1" ht="15.75" customHeight="1">
      <c r="B116" s="11"/>
      <c r="E116" s="11"/>
      <c r="F116" s="11"/>
      <c r="G116"/>
      <c r="I116"/>
      <c r="J116" s="11"/>
      <c r="K116" s="11"/>
      <c r="N116" s="30"/>
      <c r="Q116" s="41"/>
      <c r="R116" s="30"/>
      <c r="U116" s="30"/>
      <c r="W116" s="41"/>
      <c r="Y116" s="30"/>
      <c r="AA116" s="42"/>
      <c r="AB116" s="30"/>
      <c r="AD116" s="30"/>
      <c r="AE116" s="21"/>
      <c r="AF116" s="71"/>
      <c r="AG116" s="38"/>
      <c r="AH116" s="38"/>
      <c r="AK116" s="30"/>
      <c r="AM116" s="41"/>
      <c r="AO116" s="30"/>
      <c r="AP116" s="21"/>
      <c r="AQ116" s="41"/>
      <c r="AS116" s="30"/>
      <c r="AU116" s="41"/>
      <c r="AX116" s="30"/>
      <c r="AZ116" s="41"/>
      <c r="BA116" s="77"/>
      <c r="BC116" s="30"/>
      <c r="BE116" s="30"/>
      <c r="BG116" s="41"/>
      <c r="BH116" s="30"/>
      <c r="BL116" s="42"/>
      <c r="BO116" s="42"/>
      <c r="BQ116" s="30"/>
      <c r="BS116" s="42"/>
      <c r="BT116" s="78"/>
      <c r="BW116" s="42"/>
      <c r="BX116" s="30"/>
      <c r="CB116" s="42"/>
      <c r="CC116" s="30"/>
      <c r="CF116" s="30"/>
      <c r="CH116" s="42"/>
      <c r="CI116" s="30"/>
      <c r="CL116" s="42"/>
      <c r="CM116" s="42"/>
      <c r="CO116" s="30"/>
      <c r="CQ116" s="41"/>
      <c r="CS116" s="30"/>
      <c r="CU116" s="42"/>
      <c r="CV116" s="30"/>
      <c r="CZ116" s="42"/>
      <c r="DA116" s="30"/>
      <c r="DC116" s="30"/>
      <c r="DE116" s="30"/>
      <c r="DG116" s="42"/>
      <c r="DH116" s="36"/>
      <c r="DI116" s="30"/>
      <c r="DJ116" s="21"/>
      <c r="DL116" s="42"/>
      <c r="DN116" s="30"/>
      <c r="DO116" s="21"/>
      <c r="DP116" s="42"/>
      <c r="DS116" s="30"/>
      <c r="DT116" s="21"/>
      <c r="DU116" s="42"/>
      <c r="DV116" s="30"/>
      <c r="DW116" s="21"/>
      <c r="DY116" s="30"/>
      <c r="DZ116" s="21"/>
      <c r="EA116" s="42"/>
      <c r="EB116" s="42"/>
      <c r="ED116"/>
      <c r="EQ116"/>
    </row>
    <row r="117" spans="2:147" s="13" customFormat="1" ht="15.75" customHeight="1">
      <c r="B117" s="11"/>
      <c r="E117" s="11"/>
      <c r="F117" s="11"/>
      <c r="G117"/>
      <c r="I117"/>
      <c r="J117" s="11"/>
      <c r="K117" s="11"/>
      <c r="N117" s="30"/>
      <c r="Q117" s="41"/>
      <c r="R117" s="30"/>
      <c r="U117" s="30"/>
      <c r="W117" s="41"/>
      <c r="Y117" s="30"/>
      <c r="AA117" s="42"/>
      <c r="AB117" s="30"/>
      <c r="AD117" s="30"/>
      <c r="AE117" s="21"/>
      <c r="AF117" s="71"/>
      <c r="AG117" s="38"/>
      <c r="AH117" s="38"/>
      <c r="AK117" s="30"/>
      <c r="AM117" s="41"/>
      <c r="AO117" s="30"/>
      <c r="AP117" s="21"/>
      <c r="AQ117" s="41"/>
      <c r="AS117" s="30"/>
      <c r="AU117" s="41"/>
      <c r="AX117" s="30"/>
      <c r="AZ117" s="41"/>
      <c r="BA117" s="77"/>
      <c r="BC117" s="30"/>
      <c r="BE117" s="30"/>
      <c r="BG117" s="41"/>
      <c r="BH117" s="30"/>
      <c r="BL117" s="42"/>
      <c r="BO117" s="42"/>
      <c r="BQ117" s="30"/>
      <c r="BS117" s="42"/>
      <c r="BT117" s="78"/>
      <c r="BW117" s="42"/>
      <c r="BX117" s="30"/>
      <c r="CB117" s="42"/>
      <c r="CC117" s="30"/>
      <c r="CF117" s="30"/>
      <c r="CH117" s="42"/>
      <c r="CI117" s="30"/>
      <c r="CL117" s="42"/>
      <c r="CM117" s="42"/>
      <c r="CO117" s="30"/>
      <c r="CQ117" s="41"/>
      <c r="CS117" s="30"/>
      <c r="CU117" s="42"/>
      <c r="CV117" s="30"/>
      <c r="CZ117" s="42"/>
      <c r="DA117" s="30"/>
      <c r="DC117" s="30"/>
      <c r="DE117" s="30"/>
      <c r="DG117" s="42"/>
      <c r="DH117" s="36"/>
      <c r="DI117" s="30"/>
      <c r="DJ117" s="21"/>
      <c r="DL117" s="42"/>
      <c r="DN117" s="30"/>
      <c r="DO117" s="21"/>
      <c r="DP117" s="42"/>
      <c r="DS117" s="30"/>
      <c r="DT117" s="21"/>
      <c r="DU117" s="42"/>
      <c r="DV117" s="30"/>
      <c r="DW117" s="21"/>
      <c r="DY117" s="30"/>
      <c r="DZ117" s="21"/>
      <c r="EA117" s="42"/>
      <c r="EB117" s="42"/>
      <c r="ED117"/>
      <c r="EQ117"/>
    </row>
    <row r="118" spans="2:147" s="13" customFormat="1" ht="15.75" customHeight="1">
      <c r="B118" s="11"/>
      <c r="E118" s="11"/>
      <c r="F118" s="11"/>
      <c r="G118"/>
      <c r="I118"/>
      <c r="J118" s="11"/>
      <c r="K118" s="11"/>
      <c r="N118" s="30"/>
      <c r="Q118" s="41"/>
      <c r="R118" s="30"/>
      <c r="U118" s="30"/>
      <c r="W118" s="41"/>
      <c r="Y118" s="30"/>
      <c r="AA118" s="42"/>
      <c r="AB118" s="30"/>
      <c r="AD118" s="30"/>
      <c r="AE118" s="21"/>
      <c r="AF118" s="71"/>
      <c r="AG118" s="38"/>
      <c r="AH118" s="38"/>
      <c r="AK118" s="30"/>
      <c r="AM118" s="41"/>
      <c r="AO118" s="30"/>
      <c r="AP118" s="21"/>
      <c r="AQ118" s="41"/>
      <c r="AS118" s="30"/>
      <c r="AU118" s="41"/>
      <c r="AX118" s="30"/>
      <c r="AZ118" s="41"/>
      <c r="BA118" s="77"/>
      <c r="BC118" s="30"/>
      <c r="BE118" s="30"/>
      <c r="BG118" s="41"/>
      <c r="BH118" s="30"/>
      <c r="BL118" s="42"/>
      <c r="BO118" s="42"/>
      <c r="BQ118" s="30"/>
      <c r="BS118" s="42"/>
      <c r="BT118" s="78"/>
      <c r="BW118" s="42"/>
      <c r="BX118" s="30"/>
      <c r="CB118" s="42"/>
      <c r="CC118" s="30"/>
      <c r="CF118" s="30"/>
      <c r="CH118" s="42"/>
      <c r="CI118" s="30"/>
      <c r="CL118" s="42"/>
      <c r="CM118" s="42"/>
      <c r="CO118" s="30"/>
      <c r="CQ118" s="41"/>
      <c r="CS118" s="30"/>
      <c r="CU118" s="42"/>
      <c r="CV118" s="30"/>
      <c r="CZ118" s="42"/>
      <c r="DA118" s="30"/>
      <c r="DC118" s="30"/>
      <c r="DE118" s="30"/>
      <c r="DG118" s="42"/>
      <c r="DH118" s="36"/>
      <c r="DI118" s="30"/>
      <c r="DJ118" s="21"/>
      <c r="DL118" s="42"/>
      <c r="DN118" s="30"/>
      <c r="DO118" s="21"/>
      <c r="DP118" s="42"/>
      <c r="DS118" s="30"/>
      <c r="DT118" s="21"/>
      <c r="DU118" s="42"/>
      <c r="DV118" s="30"/>
      <c r="DW118" s="21"/>
      <c r="DY118" s="30"/>
      <c r="DZ118" s="21"/>
      <c r="EA118" s="42"/>
      <c r="EB118" s="42"/>
      <c r="ED118"/>
      <c r="EQ118"/>
    </row>
    <row r="119" spans="2:147" s="13" customFormat="1" ht="15.75" customHeight="1">
      <c r="B119" s="11"/>
      <c r="E119" s="11"/>
      <c r="F119" s="11"/>
      <c r="G119"/>
      <c r="I119"/>
      <c r="J119" s="11"/>
      <c r="K119" s="11"/>
      <c r="N119" s="30"/>
      <c r="Q119" s="41"/>
      <c r="R119" s="30"/>
      <c r="U119" s="30"/>
      <c r="W119" s="41"/>
      <c r="Y119" s="30"/>
      <c r="AA119" s="42"/>
      <c r="AB119" s="30"/>
      <c r="AD119" s="30"/>
      <c r="AE119" s="21"/>
      <c r="AF119" s="71"/>
      <c r="AG119" s="38"/>
      <c r="AH119" s="38"/>
      <c r="AK119" s="30"/>
      <c r="AM119" s="41"/>
      <c r="AO119" s="30"/>
      <c r="AP119" s="21"/>
      <c r="AQ119" s="41"/>
      <c r="AS119" s="30"/>
      <c r="AU119" s="41"/>
      <c r="AX119" s="30"/>
      <c r="AZ119" s="41"/>
      <c r="BA119" s="77"/>
      <c r="BC119" s="30"/>
      <c r="BE119" s="30"/>
      <c r="BG119" s="41"/>
      <c r="BH119" s="30"/>
      <c r="BL119" s="42"/>
      <c r="BO119" s="42"/>
      <c r="BQ119" s="30"/>
      <c r="BS119" s="42"/>
      <c r="BT119" s="78"/>
      <c r="BW119" s="42"/>
      <c r="BX119" s="30"/>
      <c r="CB119" s="42"/>
      <c r="CC119" s="30"/>
      <c r="CF119" s="30"/>
      <c r="CH119" s="42"/>
      <c r="CI119" s="30"/>
      <c r="CL119" s="42"/>
      <c r="CM119" s="42"/>
      <c r="CO119" s="30"/>
      <c r="CQ119" s="41"/>
      <c r="CS119" s="30"/>
      <c r="CU119" s="42"/>
      <c r="CV119" s="30"/>
      <c r="CZ119" s="42"/>
      <c r="DA119" s="30"/>
      <c r="DC119" s="30"/>
      <c r="DE119" s="30"/>
      <c r="DG119" s="42"/>
      <c r="DH119" s="36"/>
      <c r="DI119" s="30"/>
      <c r="DJ119" s="21"/>
      <c r="DL119" s="42"/>
      <c r="DN119" s="30"/>
      <c r="DO119" s="21"/>
      <c r="DP119" s="42"/>
      <c r="DS119" s="30"/>
      <c r="DT119" s="21"/>
      <c r="DU119" s="42"/>
      <c r="DV119" s="30"/>
      <c r="DW119" s="21"/>
      <c r="DY119" s="30"/>
      <c r="DZ119" s="21"/>
      <c r="EA119" s="42"/>
      <c r="EB119" s="42"/>
      <c r="ED119"/>
      <c r="EQ119"/>
    </row>
    <row r="120" spans="2:147" s="13" customFormat="1" ht="15.75" customHeight="1">
      <c r="B120" s="11"/>
      <c r="E120" s="11"/>
      <c r="F120" s="11"/>
      <c r="G120"/>
      <c r="I120"/>
      <c r="J120" s="11"/>
      <c r="K120" s="11"/>
      <c r="N120" s="30"/>
      <c r="Q120" s="41"/>
      <c r="R120" s="30"/>
      <c r="U120" s="30"/>
      <c r="W120" s="41"/>
      <c r="Y120" s="30"/>
      <c r="AA120" s="42"/>
      <c r="AB120" s="30"/>
      <c r="AD120" s="30"/>
      <c r="AE120" s="21"/>
      <c r="AF120" s="71"/>
      <c r="AG120" s="38"/>
      <c r="AH120" s="38"/>
      <c r="AK120" s="30"/>
      <c r="AM120" s="41"/>
      <c r="AO120" s="30"/>
      <c r="AP120" s="21"/>
      <c r="AQ120" s="41"/>
      <c r="AS120" s="30"/>
      <c r="AU120" s="41"/>
      <c r="AX120" s="30"/>
      <c r="AZ120" s="41"/>
      <c r="BA120" s="77"/>
      <c r="BC120" s="30"/>
      <c r="BE120" s="30"/>
      <c r="BG120" s="41"/>
      <c r="BH120" s="30"/>
      <c r="BL120" s="42"/>
      <c r="BO120" s="42"/>
      <c r="BQ120" s="30"/>
      <c r="BS120" s="42"/>
      <c r="BT120" s="78"/>
      <c r="BW120" s="42"/>
      <c r="BX120" s="30"/>
      <c r="CB120" s="42"/>
      <c r="CC120" s="30"/>
      <c r="CF120" s="30"/>
      <c r="CH120" s="42"/>
      <c r="CI120" s="30"/>
      <c r="CL120" s="42"/>
      <c r="CM120" s="42"/>
      <c r="CO120" s="30"/>
      <c r="CQ120" s="41"/>
      <c r="CS120" s="30"/>
      <c r="CU120" s="42"/>
      <c r="CV120" s="30"/>
      <c r="CZ120" s="42"/>
      <c r="DA120" s="30"/>
      <c r="DC120" s="30"/>
      <c r="DE120" s="30"/>
      <c r="DG120" s="42"/>
      <c r="DH120" s="36"/>
      <c r="DI120" s="30"/>
      <c r="DJ120" s="21"/>
      <c r="DL120" s="42"/>
      <c r="DN120" s="30"/>
      <c r="DO120" s="21"/>
      <c r="DP120" s="42"/>
      <c r="DS120" s="30"/>
      <c r="DT120" s="21"/>
      <c r="DU120" s="42"/>
      <c r="DV120" s="30"/>
      <c r="DW120" s="21"/>
      <c r="DY120" s="30"/>
      <c r="DZ120" s="21"/>
      <c r="EA120" s="42"/>
      <c r="EB120" s="42"/>
      <c r="ED120"/>
      <c r="EQ120"/>
    </row>
    <row r="121" spans="2:147" s="13" customFormat="1" ht="15.75" customHeight="1">
      <c r="B121" s="11"/>
      <c r="E121" s="11"/>
      <c r="F121" s="11"/>
      <c r="G121"/>
      <c r="I121"/>
      <c r="J121" s="11"/>
      <c r="K121" s="11"/>
      <c r="N121" s="30"/>
      <c r="Q121" s="41"/>
      <c r="R121" s="30"/>
      <c r="U121" s="30"/>
      <c r="W121" s="41"/>
      <c r="Y121" s="30"/>
      <c r="AA121" s="42"/>
      <c r="AB121" s="30"/>
      <c r="AD121" s="30"/>
      <c r="AE121" s="21"/>
      <c r="AF121" s="71"/>
      <c r="AG121" s="38"/>
      <c r="AH121" s="38"/>
      <c r="AK121" s="30"/>
      <c r="AM121" s="41"/>
      <c r="AO121" s="30"/>
      <c r="AP121" s="21"/>
      <c r="AQ121" s="41"/>
      <c r="AS121" s="30"/>
      <c r="AU121" s="41"/>
      <c r="AX121" s="30"/>
      <c r="AZ121" s="41"/>
      <c r="BA121" s="77"/>
      <c r="BC121" s="30"/>
      <c r="BE121" s="30"/>
      <c r="BG121" s="41"/>
      <c r="BH121" s="30"/>
      <c r="BL121" s="42"/>
      <c r="BO121" s="42"/>
      <c r="BQ121" s="30"/>
      <c r="BS121" s="42"/>
      <c r="BT121" s="78"/>
      <c r="BW121" s="42"/>
      <c r="BX121" s="30"/>
      <c r="CB121" s="42"/>
      <c r="CC121" s="30"/>
      <c r="CF121" s="30"/>
      <c r="CH121" s="42"/>
      <c r="CI121" s="30"/>
      <c r="CL121" s="42"/>
      <c r="CM121" s="42"/>
      <c r="CO121" s="30"/>
      <c r="CQ121" s="41"/>
      <c r="CS121" s="30"/>
      <c r="CU121" s="42"/>
      <c r="CV121" s="30"/>
      <c r="CZ121" s="42"/>
      <c r="DA121" s="30"/>
      <c r="DC121" s="30"/>
      <c r="DE121" s="30"/>
      <c r="DG121" s="42"/>
      <c r="DH121" s="36"/>
      <c r="DI121" s="30"/>
      <c r="DJ121" s="21"/>
      <c r="DL121" s="42"/>
      <c r="DN121" s="30"/>
      <c r="DO121" s="21"/>
      <c r="DP121" s="42"/>
      <c r="DS121" s="30"/>
      <c r="DT121" s="21"/>
      <c r="DU121" s="42"/>
      <c r="DV121" s="30"/>
      <c r="DW121" s="21"/>
      <c r="DY121" s="30"/>
      <c r="DZ121" s="21"/>
      <c r="EA121" s="42"/>
      <c r="EB121" s="42"/>
      <c r="ED121"/>
      <c r="EQ121"/>
    </row>
    <row r="122" spans="2:147" s="13" customFormat="1" ht="15.75" customHeight="1">
      <c r="B122" s="11"/>
      <c r="E122" s="11"/>
      <c r="F122" s="11"/>
      <c r="G122"/>
      <c r="I122"/>
      <c r="J122" s="11"/>
      <c r="K122" s="11"/>
      <c r="N122" s="30"/>
      <c r="Q122" s="41"/>
      <c r="R122" s="30"/>
      <c r="U122" s="30"/>
      <c r="W122" s="41"/>
      <c r="Y122" s="30"/>
      <c r="AA122" s="42"/>
      <c r="AB122" s="30"/>
      <c r="AD122" s="30"/>
      <c r="AE122" s="21"/>
      <c r="AF122" s="71"/>
      <c r="AG122" s="38"/>
      <c r="AH122" s="38"/>
      <c r="AK122" s="30"/>
      <c r="AM122" s="41"/>
      <c r="AO122" s="30"/>
      <c r="AP122" s="21"/>
      <c r="AQ122" s="41"/>
      <c r="AS122" s="30"/>
      <c r="AU122" s="41"/>
      <c r="AX122" s="30"/>
      <c r="AZ122" s="41"/>
      <c r="BA122" s="77"/>
      <c r="BC122" s="30"/>
      <c r="BE122" s="30"/>
      <c r="BG122" s="41"/>
      <c r="BH122" s="30"/>
      <c r="BL122" s="42"/>
      <c r="BO122" s="42"/>
      <c r="BQ122" s="30"/>
      <c r="BS122" s="42"/>
      <c r="BT122" s="78"/>
      <c r="BW122" s="42"/>
      <c r="BX122" s="30"/>
      <c r="CB122" s="42"/>
      <c r="CC122" s="30"/>
      <c r="CF122" s="30"/>
      <c r="CH122" s="42"/>
      <c r="CI122" s="30"/>
      <c r="CL122" s="42"/>
      <c r="CM122" s="42"/>
      <c r="CO122" s="30"/>
      <c r="CQ122" s="41"/>
      <c r="CS122" s="30"/>
      <c r="CU122" s="42"/>
      <c r="CV122" s="30"/>
      <c r="CZ122" s="42"/>
      <c r="DA122" s="30"/>
      <c r="DC122" s="30"/>
      <c r="DE122" s="30"/>
      <c r="DG122" s="42"/>
      <c r="DH122" s="36"/>
      <c r="DI122" s="30"/>
      <c r="DJ122" s="21"/>
      <c r="DL122" s="42"/>
      <c r="DN122" s="30"/>
      <c r="DO122" s="21"/>
      <c r="DP122" s="42"/>
      <c r="DS122" s="30"/>
      <c r="DT122" s="21"/>
      <c r="DU122" s="42"/>
      <c r="DV122" s="30"/>
      <c r="DW122" s="21"/>
      <c r="DY122" s="30"/>
      <c r="DZ122" s="21"/>
      <c r="EA122" s="42"/>
      <c r="EB122" s="42"/>
      <c r="ED122"/>
      <c r="EQ122"/>
    </row>
    <row r="123" spans="2:147" s="13" customFormat="1" ht="15.75" customHeight="1">
      <c r="B123" s="11"/>
      <c r="E123" s="11"/>
      <c r="F123" s="11"/>
      <c r="G123"/>
      <c r="I123"/>
      <c r="J123" s="11"/>
      <c r="K123" s="11"/>
      <c r="N123" s="30"/>
      <c r="Q123" s="41"/>
      <c r="R123" s="30"/>
      <c r="U123" s="30"/>
      <c r="W123" s="41"/>
      <c r="Y123" s="30"/>
      <c r="AA123" s="42"/>
      <c r="AB123" s="30"/>
      <c r="AD123" s="30"/>
      <c r="AE123" s="21"/>
      <c r="AF123" s="71"/>
      <c r="AG123" s="38"/>
      <c r="AH123" s="38"/>
      <c r="AK123" s="30"/>
      <c r="AM123" s="41"/>
      <c r="AO123" s="30"/>
      <c r="AP123" s="21"/>
      <c r="AQ123" s="41"/>
      <c r="AS123" s="30"/>
      <c r="AU123" s="41"/>
      <c r="AX123" s="30"/>
      <c r="AZ123" s="41"/>
      <c r="BA123" s="77"/>
      <c r="BC123" s="30"/>
      <c r="BE123" s="30"/>
      <c r="BG123" s="41"/>
      <c r="BH123" s="30"/>
      <c r="BL123" s="42"/>
      <c r="BO123" s="42"/>
      <c r="BQ123" s="30"/>
      <c r="BS123" s="42"/>
      <c r="BT123" s="78"/>
      <c r="BW123" s="42"/>
      <c r="BX123" s="30"/>
      <c r="CB123" s="42"/>
      <c r="CC123" s="30"/>
      <c r="CF123" s="30"/>
      <c r="CH123" s="42"/>
      <c r="CI123" s="30"/>
      <c r="CL123" s="42"/>
      <c r="CM123" s="42"/>
      <c r="CO123" s="30"/>
      <c r="CQ123" s="41"/>
      <c r="CS123" s="30"/>
      <c r="CU123" s="42"/>
      <c r="CV123" s="30"/>
      <c r="CZ123" s="42"/>
      <c r="DA123" s="30"/>
      <c r="DC123" s="30"/>
      <c r="DE123" s="30"/>
      <c r="DG123" s="42"/>
      <c r="DH123" s="36"/>
      <c r="DI123" s="30"/>
      <c r="DJ123" s="21"/>
      <c r="DL123" s="42"/>
      <c r="DN123" s="30"/>
      <c r="DO123" s="21"/>
      <c r="DP123" s="42"/>
      <c r="DS123" s="30"/>
      <c r="DT123" s="21"/>
      <c r="DU123" s="42"/>
      <c r="DV123" s="30"/>
      <c r="DW123" s="21"/>
      <c r="DY123" s="30"/>
      <c r="DZ123" s="21"/>
      <c r="EA123" s="42"/>
      <c r="EB123" s="42"/>
      <c r="ED123"/>
      <c r="EQ123"/>
    </row>
    <row r="124" spans="2:147" s="13" customFormat="1" ht="15.75" customHeight="1">
      <c r="B124" s="11"/>
      <c r="E124" s="11"/>
      <c r="F124" s="11"/>
      <c r="G124"/>
      <c r="I124"/>
      <c r="J124" s="11"/>
      <c r="K124" s="11"/>
      <c r="N124" s="30"/>
      <c r="Q124" s="41"/>
      <c r="R124" s="30"/>
      <c r="U124" s="30"/>
      <c r="W124" s="41"/>
      <c r="Y124" s="30"/>
      <c r="AA124" s="42"/>
      <c r="AB124" s="30"/>
      <c r="AD124" s="30"/>
      <c r="AE124" s="21"/>
      <c r="AF124" s="71"/>
      <c r="AG124" s="38"/>
      <c r="AH124" s="38"/>
      <c r="AK124" s="30"/>
      <c r="AM124" s="41"/>
      <c r="AO124" s="30"/>
      <c r="AP124" s="21"/>
      <c r="AQ124" s="41"/>
      <c r="AS124" s="30"/>
      <c r="AU124" s="41"/>
      <c r="AX124" s="30"/>
      <c r="AZ124" s="41"/>
      <c r="BA124" s="77"/>
      <c r="BC124" s="30"/>
      <c r="BE124" s="30"/>
      <c r="BG124" s="41"/>
      <c r="BH124" s="30"/>
      <c r="BL124" s="42"/>
      <c r="BO124" s="42"/>
      <c r="BQ124" s="30"/>
      <c r="BS124" s="42"/>
      <c r="BT124" s="78"/>
      <c r="BW124" s="42"/>
      <c r="BX124" s="30"/>
      <c r="CB124" s="42"/>
      <c r="CC124" s="30"/>
      <c r="CF124" s="30"/>
      <c r="CH124" s="42"/>
      <c r="CI124" s="30"/>
      <c r="CL124" s="42"/>
      <c r="CM124" s="42"/>
      <c r="CO124" s="30"/>
      <c r="CQ124" s="41"/>
      <c r="CS124" s="30"/>
      <c r="CU124" s="42"/>
      <c r="CV124" s="30"/>
      <c r="CZ124" s="42"/>
      <c r="DA124" s="30"/>
      <c r="DC124" s="30"/>
      <c r="DE124" s="30"/>
      <c r="DG124" s="42"/>
      <c r="DH124" s="36"/>
      <c r="DI124" s="30"/>
      <c r="DJ124" s="21"/>
      <c r="DL124" s="42"/>
      <c r="DN124" s="30"/>
      <c r="DO124" s="21"/>
      <c r="DP124" s="42"/>
      <c r="DS124" s="30"/>
      <c r="DT124" s="21"/>
      <c r="DU124" s="42"/>
      <c r="DV124" s="30"/>
      <c r="DW124" s="21"/>
      <c r="DY124" s="30"/>
      <c r="DZ124" s="21"/>
      <c r="EA124" s="42"/>
      <c r="EB124" s="42"/>
      <c r="ED124"/>
      <c r="EQ124"/>
    </row>
    <row r="125" spans="2:147" s="13" customFormat="1" ht="15.75" customHeight="1">
      <c r="B125" s="11"/>
      <c r="E125" s="11"/>
      <c r="F125" s="11"/>
      <c r="G125"/>
      <c r="I125"/>
      <c r="J125" s="11"/>
      <c r="K125" s="11"/>
      <c r="N125" s="30"/>
      <c r="Q125" s="41"/>
      <c r="R125" s="30"/>
      <c r="U125" s="30"/>
      <c r="W125" s="41"/>
      <c r="Y125" s="30"/>
      <c r="AA125" s="42"/>
      <c r="AB125" s="30"/>
      <c r="AD125" s="30"/>
      <c r="AE125" s="21"/>
      <c r="AF125" s="71"/>
      <c r="AG125" s="38"/>
      <c r="AH125" s="38"/>
      <c r="AK125" s="30"/>
      <c r="AM125" s="41"/>
      <c r="AO125" s="30"/>
      <c r="AP125" s="21"/>
      <c r="AQ125" s="41"/>
      <c r="AS125" s="30"/>
      <c r="AU125" s="41"/>
      <c r="AX125" s="30"/>
      <c r="AZ125" s="41"/>
      <c r="BA125" s="77"/>
      <c r="BC125" s="30"/>
      <c r="BE125" s="30"/>
      <c r="BG125" s="41"/>
      <c r="BH125" s="30"/>
      <c r="BL125" s="42"/>
      <c r="BO125" s="42"/>
      <c r="BQ125" s="30"/>
      <c r="BS125" s="42"/>
      <c r="BT125" s="78"/>
      <c r="BW125" s="42"/>
      <c r="BX125" s="30"/>
      <c r="CB125" s="42"/>
      <c r="CC125" s="30"/>
      <c r="CF125" s="30"/>
      <c r="CH125" s="42"/>
      <c r="CI125" s="30"/>
      <c r="CL125" s="42"/>
      <c r="CM125" s="42"/>
      <c r="CO125" s="30"/>
      <c r="CQ125" s="41"/>
      <c r="CS125" s="30"/>
      <c r="CU125" s="42"/>
      <c r="CV125" s="30"/>
      <c r="CZ125" s="42"/>
      <c r="DA125" s="30"/>
      <c r="DC125" s="30"/>
      <c r="DE125" s="30"/>
      <c r="DG125" s="42"/>
      <c r="DH125" s="36"/>
      <c r="DI125" s="30"/>
      <c r="DJ125" s="21"/>
      <c r="DL125" s="42"/>
      <c r="DN125" s="30"/>
      <c r="DO125" s="21"/>
      <c r="DP125" s="42"/>
      <c r="DS125" s="30"/>
      <c r="DT125" s="21"/>
      <c r="DU125" s="42"/>
      <c r="DV125" s="30"/>
      <c r="DW125" s="21"/>
      <c r="DY125" s="30"/>
      <c r="DZ125" s="21"/>
      <c r="EA125" s="42"/>
      <c r="EB125" s="42"/>
      <c r="ED125"/>
      <c r="EQ125"/>
    </row>
    <row r="126" spans="2:147" s="13" customFormat="1" ht="15.75" customHeight="1">
      <c r="B126" s="11"/>
      <c r="E126" s="11"/>
      <c r="F126" s="11"/>
      <c r="G126"/>
      <c r="I126"/>
      <c r="J126" s="11"/>
      <c r="K126" s="11"/>
      <c r="N126" s="30"/>
      <c r="Q126" s="41"/>
      <c r="R126" s="30"/>
      <c r="U126" s="30"/>
      <c r="W126" s="41"/>
      <c r="Y126" s="30"/>
      <c r="AA126" s="42"/>
      <c r="AB126" s="30"/>
      <c r="AD126" s="30"/>
      <c r="AE126" s="21"/>
      <c r="AF126" s="71"/>
      <c r="AG126" s="38"/>
      <c r="AH126" s="38"/>
      <c r="AK126" s="30"/>
      <c r="AM126" s="41"/>
      <c r="AO126" s="30"/>
      <c r="AP126" s="21"/>
      <c r="AQ126" s="41"/>
      <c r="AS126" s="30"/>
      <c r="AU126" s="41"/>
      <c r="AX126" s="30"/>
      <c r="AZ126" s="41"/>
      <c r="BA126" s="77"/>
      <c r="BC126" s="30"/>
      <c r="BE126" s="30"/>
      <c r="BG126" s="41"/>
      <c r="BH126" s="30"/>
      <c r="BL126" s="42"/>
      <c r="BO126" s="42"/>
      <c r="BQ126" s="30"/>
      <c r="BS126" s="42"/>
      <c r="BT126" s="78"/>
      <c r="BW126" s="42"/>
      <c r="BX126" s="30"/>
      <c r="CB126" s="42"/>
      <c r="CC126" s="30"/>
      <c r="CF126" s="30"/>
      <c r="CH126" s="42"/>
      <c r="CI126" s="30"/>
      <c r="CL126" s="42"/>
      <c r="CM126" s="42"/>
      <c r="CO126" s="30"/>
      <c r="CQ126" s="41"/>
      <c r="CS126" s="30"/>
      <c r="CU126" s="42"/>
      <c r="CV126" s="30"/>
      <c r="CZ126" s="42"/>
      <c r="DA126" s="30"/>
      <c r="DC126" s="30"/>
      <c r="DE126" s="30"/>
      <c r="DG126" s="42"/>
      <c r="DH126" s="36"/>
      <c r="DI126" s="30"/>
      <c r="DJ126" s="21"/>
      <c r="DL126" s="42"/>
      <c r="DN126" s="30"/>
      <c r="DO126" s="21"/>
      <c r="DP126" s="42"/>
      <c r="DS126" s="30"/>
      <c r="DT126" s="21"/>
      <c r="DU126" s="42"/>
      <c r="DV126" s="30"/>
      <c r="DW126" s="21"/>
      <c r="DY126" s="30"/>
      <c r="DZ126" s="21"/>
      <c r="EA126" s="42"/>
      <c r="EB126" s="42"/>
      <c r="ED126"/>
      <c r="EQ126"/>
    </row>
    <row r="127" spans="2:147" s="13" customFormat="1" ht="15.75" customHeight="1">
      <c r="B127" s="11"/>
      <c r="E127" s="11"/>
      <c r="F127" s="11"/>
      <c r="G127"/>
      <c r="I127"/>
      <c r="J127" s="11"/>
      <c r="K127" s="11"/>
      <c r="N127" s="30"/>
      <c r="Q127" s="41"/>
      <c r="R127" s="30"/>
      <c r="U127" s="30"/>
      <c r="W127" s="41"/>
      <c r="Y127" s="30"/>
      <c r="AA127" s="42"/>
      <c r="AB127" s="30"/>
      <c r="AD127" s="30"/>
      <c r="AE127" s="21"/>
      <c r="AF127" s="71"/>
      <c r="AG127" s="38"/>
      <c r="AH127" s="38"/>
      <c r="AK127" s="30"/>
      <c r="AM127" s="41"/>
      <c r="AO127" s="30"/>
      <c r="AP127" s="21"/>
      <c r="AQ127" s="41"/>
      <c r="AS127" s="30"/>
      <c r="AU127" s="41"/>
      <c r="AX127" s="30"/>
      <c r="AZ127" s="41"/>
      <c r="BA127" s="77"/>
      <c r="BC127" s="30"/>
      <c r="BE127" s="30"/>
      <c r="BG127" s="41"/>
      <c r="BH127" s="30"/>
      <c r="BL127" s="42"/>
      <c r="BO127" s="42"/>
      <c r="BQ127" s="30"/>
      <c r="BS127" s="42"/>
      <c r="BT127" s="78"/>
      <c r="BW127" s="42"/>
      <c r="BX127" s="30"/>
      <c r="CB127" s="42"/>
      <c r="CC127" s="30"/>
      <c r="CF127" s="30"/>
      <c r="CH127" s="42"/>
      <c r="CI127" s="30"/>
      <c r="CL127" s="42"/>
      <c r="CM127" s="42"/>
      <c r="CO127" s="30"/>
      <c r="CQ127" s="41"/>
      <c r="CS127" s="30"/>
      <c r="CU127" s="42"/>
      <c r="CV127" s="30"/>
      <c r="CZ127" s="42"/>
      <c r="DA127" s="30"/>
      <c r="DC127" s="30"/>
      <c r="DE127" s="30"/>
      <c r="DG127" s="42"/>
      <c r="DH127" s="36"/>
      <c r="DI127" s="30"/>
      <c r="DJ127" s="21"/>
      <c r="DL127" s="42"/>
      <c r="DN127" s="30"/>
      <c r="DO127" s="21"/>
      <c r="DP127" s="42"/>
      <c r="DS127" s="30"/>
      <c r="DT127" s="21"/>
      <c r="DU127" s="42"/>
      <c r="DV127" s="30"/>
      <c r="DW127" s="21"/>
      <c r="DY127" s="30"/>
      <c r="DZ127" s="21"/>
      <c r="EA127" s="42"/>
      <c r="EB127" s="42"/>
      <c r="ED127"/>
      <c r="EQ127"/>
    </row>
    <row r="128" spans="2:147" s="13" customFormat="1" ht="15.75" customHeight="1">
      <c r="B128" s="11"/>
      <c r="E128" s="11"/>
      <c r="F128" s="11"/>
      <c r="G128"/>
      <c r="I128"/>
      <c r="J128" s="11"/>
      <c r="K128" s="11"/>
      <c r="N128" s="30"/>
      <c r="Q128" s="41"/>
      <c r="R128" s="30"/>
      <c r="U128" s="30"/>
      <c r="W128" s="41"/>
      <c r="Y128" s="30"/>
      <c r="AA128" s="42"/>
      <c r="AB128" s="30"/>
      <c r="AD128" s="30"/>
      <c r="AE128" s="21"/>
      <c r="AF128" s="71"/>
      <c r="AG128" s="38"/>
      <c r="AH128" s="38"/>
      <c r="AK128" s="30"/>
      <c r="AM128" s="41"/>
      <c r="AO128" s="30"/>
      <c r="AP128" s="21"/>
      <c r="AQ128" s="41"/>
      <c r="AS128" s="30"/>
      <c r="AU128" s="41"/>
      <c r="AX128" s="30"/>
      <c r="AZ128" s="41"/>
      <c r="BA128" s="77"/>
      <c r="BC128" s="30"/>
      <c r="BE128" s="30"/>
      <c r="BG128" s="41"/>
      <c r="BH128" s="30"/>
      <c r="BL128" s="42"/>
      <c r="BO128" s="42"/>
      <c r="BQ128" s="30"/>
      <c r="BS128" s="42"/>
      <c r="BT128" s="78"/>
      <c r="BW128" s="42"/>
      <c r="BX128" s="30"/>
      <c r="CB128" s="42"/>
      <c r="CC128" s="30"/>
      <c r="CF128" s="30"/>
      <c r="CH128" s="42"/>
      <c r="CI128" s="30"/>
      <c r="CL128" s="42"/>
      <c r="CM128" s="42"/>
      <c r="CO128" s="30"/>
      <c r="CQ128" s="41"/>
      <c r="CS128" s="30"/>
      <c r="CU128" s="42"/>
      <c r="CV128" s="30"/>
      <c r="CZ128" s="42"/>
      <c r="DA128" s="30"/>
      <c r="DC128" s="30"/>
      <c r="DE128" s="30"/>
      <c r="DG128" s="42"/>
      <c r="DH128" s="36"/>
      <c r="DI128" s="30"/>
      <c r="DJ128" s="21"/>
      <c r="DL128" s="42"/>
      <c r="DN128" s="30"/>
      <c r="DO128" s="21"/>
      <c r="DP128" s="42"/>
      <c r="DS128" s="30"/>
      <c r="DT128" s="21"/>
      <c r="DU128" s="42"/>
      <c r="DV128" s="30"/>
      <c r="DW128" s="21"/>
      <c r="DY128" s="30"/>
      <c r="DZ128" s="21"/>
      <c r="EA128" s="42"/>
      <c r="EB128" s="42"/>
      <c r="ED128"/>
      <c r="EQ128"/>
    </row>
    <row r="129" spans="2:160" s="13" customFormat="1" ht="15.75" customHeight="1">
      <c r="B129" s="11"/>
      <c r="E129" s="11"/>
      <c r="F129" s="11"/>
      <c r="G129"/>
      <c r="I129"/>
      <c r="J129" s="11"/>
      <c r="K129" s="11"/>
      <c r="N129" s="30"/>
      <c r="Q129" s="41"/>
      <c r="R129" s="30"/>
      <c r="U129" s="30"/>
      <c r="W129" s="41"/>
      <c r="Y129" s="30"/>
      <c r="AA129" s="42"/>
      <c r="AB129" s="30"/>
      <c r="AD129" s="30"/>
      <c r="AE129" s="21"/>
      <c r="AF129" s="71"/>
      <c r="AG129" s="38"/>
      <c r="AH129" s="38"/>
      <c r="AK129" s="30"/>
      <c r="AM129" s="41"/>
      <c r="AO129" s="30"/>
      <c r="AP129" s="21"/>
      <c r="AQ129" s="41"/>
      <c r="AS129" s="30"/>
      <c r="AU129" s="41"/>
      <c r="AX129" s="30"/>
      <c r="AZ129" s="41"/>
      <c r="BA129" s="77"/>
      <c r="BC129" s="30"/>
      <c r="BE129" s="30"/>
      <c r="BG129" s="41"/>
      <c r="BH129" s="30"/>
      <c r="BL129" s="42"/>
      <c r="BO129" s="42"/>
      <c r="BQ129" s="30"/>
      <c r="BS129" s="42"/>
      <c r="BT129" s="78"/>
      <c r="BW129" s="42"/>
      <c r="BX129" s="30"/>
      <c r="CB129" s="42"/>
      <c r="CC129" s="30"/>
      <c r="CF129" s="30"/>
      <c r="CH129" s="42"/>
      <c r="CI129" s="30"/>
      <c r="CL129" s="42"/>
      <c r="CM129" s="42"/>
      <c r="CO129" s="30"/>
      <c r="CQ129" s="41"/>
      <c r="CS129" s="30"/>
      <c r="CU129" s="42"/>
      <c r="CV129" s="30"/>
      <c r="CZ129" s="42"/>
      <c r="DA129" s="30"/>
      <c r="DC129" s="30"/>
      <c r="DE129" s="30"/>
      <c r="DG129" s="42"/>
      <c r="DH129" s="36"/>
      <c r="DI129" s="30"/>
      <c r="DJ129" s="21"/>
      <c r="DL129" s="42"/>
      <c r="DN129" s="30"/>
      <c r="DO129" s="21"/>
      <c r="DP129" s="42"/>
      <c r="DS129" s="30"/>
      <c r="DT129" s="21"/>
      <c r="DU129" s="42"/>
      <c r="DV129" s="30"/>
      <c r="DW129" s="21"/>
      <c r="DY129" s="30"/>
      <c r="DZ129" s="21"/>
      <c r="EA129" s="42"/>
      <c r="EB129" s="42"/>
      <c r="ED129"/>
      <c r="EQ129"/>
    </row>
    <row r="130" spans="2:160" s="13" customFormat="1" ht="15.75" customHeight="1">
      <c r="B130" s="11"/>
      <c r="E130" s="11"/>
      <c r="F130" s="11"/>
      <c r="G130"/>
      <c r="I130"/>
      <c r="J130" s="11"/>
      <c r="K130" s="11"/>
      <c r="N130" s="30"/>
      <c r="Q130" s="41"/>
      <c r="R130" s="30"/>
      <c r="U130" s="30"/>
      <c r="W130" s="41"/>
      <c r="Y130" s="30"/>
      <c r="AA130" s="42"/>
      <c r="AB130" s="30"/>
      <c r="AD130" s="30"/>
      <c r="AE130" s="21"/>
      <c r="AF130" s="71"/>
      <c r="AG130" s="38"/>
      <c r="AH130" s="38"/>
      <c r="AK130" s="30"/>
      <c r="AM130" s="41"/>
      <c r="AO130" s="30"/>
      <c r="AP130" s="21"/>
      <c r="AQ130" s="41"/>
      <c r="AS130" s="30"/>
      <c r="AU130" s="41"/>
      <c r="AX130" s="30"/>
      <c r="AZ130" s="41"/>
      <c r="BA130" s="77"/>
      <c r="BC130" s="30"/>
      <c r="BE130" s="30"/>
      <c r="BG130" s="41"/>
      <c r="BH130" s="30"/>
      <c r="BL130" s="42"/>
      <c r="BO130" s="42"/>
      <c r="BQ130" s="30"/>
      <c r="BS130" s="42"/>
      <c r="BT130" s="78"/>
      <c r="BW130" s="42"/>
      <c r="BX130" s="30"/>
      <c r="CB130" s="42"/>
      <c r="CC130" s="30"/>
      <c r="CF130" s="30"/>
      <c r="CH130" s="42"/>
      <c r="CI130" s="30"/>
      <c r="CL130" s="42"/>
      <c r="CM130" s="42"/>
      <c r="CO130" s="30"/>
      <c r="CQ130" s="41"/>
      <c r="CS130" s="30"/>
      <c r="CU130" s="42"/>
      <c r="CV130" s="30"/>
      <c r="CZ130" s="42"/>
      <c r="DA130" s="30"/>
      <c r="DC130" s="30"/>
      <c r="DE130" s="30"/>
      <c r="DG130" s="42"/>
      <c r="DH130" s="36"/>
      <c r="DI130" s="30"/>
      <c r="DJ130" s="21"/>
      <c r="DL130" s="42"/>
      <c r="DN130" s="30"/>
      <c r="DO130" s="21"/>
      <c r="DP130" s="42"/>
      <c r="DS130" s="30"/>
      <c r="DT130" s="21"/>
      <c r="DU130" s="42"/>
      <c r="DV130" s="30"/>
      <c r="DW130" s="21"/>
      <c r="DY130" s="30"/>
      <c r="DZ130" s="21"/>
      <c r="EA130" s="42"/>
      <c r="EB130" s="42"/>
      <c r="ED130"/>
      <c r="EQ130"/>
    </row>
    <row r="131" spans="2:160" s="13" customFormat="1" ht="15.75" customHeight="1">
      <c r="B131" s="11"/>
      <c r="E131" s="11"/>
      <c r="F131" s="11"/>
      <c r="G131"/>
      <c r="I131"/>
      <c r="J131" s="11"/>
      <c r="K131" s="11"/>
      <c r="N131" s="30"/>
      <c r="Q131" s="41"/>
      <c r="R131" s="30"/>
      <c r="U131" s="30"/>
      <c r="W131" s="41"/>
      <c r="Y131" s="30"/>
      <c r="AA131" s="42"/>
      <c r="AB131" s="30"/>
      <c r="AD131" s="30"/>
      <c r="AE131" s="21"/>
      <c r="AF131" s="71"/>
      <c r="AG131" s="38"/>
      <c r="AH131" s="38"/>
      <c r="AK131" s="30"/>
      <c r="AM131" s="41"/>
      <c r="AO131" s="30"/>
      <c r="AP131" s="21"/>
      <c r="AQ131" s="41"/>
      <c r="AS131" s="30"/>
      <c r="AU131" s="41"/>
      <c r="AX131" s="30"/>
      <c r="AZ131" s="41"/>
      <c r="BA131" s="77"/>
      <c r="BC131" s="30"/>
      <c r="BE131" s="30"/>
      <c r="BG131" s="41"/>
      <c r="BH131" s="30"/>
      <c r="BL131" s="42"/>
      <c r="BO131" s="42"/>
      <c r="BQ131" s="30"/>
      <c r="BS131" s="42"/>
      <c r="BT131" s="78"/>
      <c r="BW131" s="42"/>
      <c r="BX131" s="30"/>
      <c r="CB131" s="42"/>
      <c r="CC131" s="30"/>
      <c r="CF131" s="30"/>
      <c r="CH131" s="42"/>
      <c r="CI131" s="30"/>
      <c r="CL131" s="42"/>
      <c r="CM131" s="42"/>
      <c r="CO131" s="30"/>
      <c r="CQ131" s="41"/>
      <c r="CS131" s="30"/>
      <c r="CU131" s="42"/>
      <c r="CV131" s="30"/>
      <c r="CZ131" s="42"/>
      <c r="DA131" s="30"/>
      <c r="DC131" s="30"/>
      <c r="DE131" s="30"/>
      <c r="DG131" s="42"/>
      <c r="DH131" s="36"/>
      <c r="DI131" s="30"/>
      <c r="DJ131" s="21"/>
      <c r="DL131" s="42"/>
      <c r="DN131" s="30"/>
      <c r="DO131" s="21"/>
      <c r="DP131" s="42"/>
      <c r="DS131" s="30"/>
      <c r="DT131" s="21"/>
      <c r="DU131" s="42"/>
      <c r="DV131" s="30"/>
      <c r="DW131" s="21"/>
      <c r="DY131" s="30"/>
      <c r="DZ131" s="21"/>
      <c r="EA131" s="42"/>
      <c r="EB131" s="42"/>
      <c r="ED131"/>
      <c r="EQ131"/>
    </row>
    <row r="132" spans="2:160" s="13" customFormat="1" ht="15.75" customHeight="1">
      <c r="B132" s="11"/>
      <c r="E132" s="11"/>
      <c r="F132" s="11"/>
      <c r="G132"/>
      <c r="I132"/>
      <c r="J132" s="11"/>
      <c r="K132" s="11"/>
      <c r="N132" s="30"/>
      <c r="Q132" s="41"/>
      <c r="R132" s="30"/>
      <c r="U132" s="30"/>
      <c r="W132" s="41"/>
      <c r="Y132" s="30"/>
      <c r="AA132" s="42"/>
      <c r="AB132" s="30"/>
      <c r="AD132" s="30"/>
      <c r="AE132" s="21"/>
      <c r="AF132" s="71"/>
      <c r="AG132" s="38"/>
      <c r="AH132" s="38"/>
      <c r="AK132" s="30"/>
      <c r="AM132" s="41"/>
      <c r="AO132" s="30"/>
      <c r="AP132" s="21"/>
      <c r="AQ132" s="41"/>
      <c r="AS132" s="30"/>
      <c r="AU132" s="41"/>
      <c r="AX132" s="30"/>
      <c r="AZ132" s="41"/>
      <c r="BA132" s="77"/>
      <c r="BC132" s="30"/>
      <c r="BE132" s="30"/>
      <c r="BG132" s="41"/>
      <c r="BH132" s="30"/>
      <c r="BL132" s="42"/>
      <c r="BO132" s="42"/>
      <c r="BQ132" s="30"/>
      <c r="BS132" s="42"/>
      <c r="BT132" s="78"/>
      <c r="BW132" s="42"/>
      <c r="BX132" s="30"/>
      <c r="CB132" s="42"/>
      <c r="CC132" s="30"/>
      <c r="CF132" s="30"/>
      <c r="CH132" s="42"/>
      <c r="CI132" s="30"/>
      <c r="CL132" s="42"/>
      <c r="CM132" s="42"/>
      <c r="CO132" s="30"/>
      <c r="CQ132" s="41"/>
      <c r="CS132" s="30"/>
      <c r="CU132" s="42"/>
      <c r="CV132" s="30"/>
      <c r="CZ132" s="42"/>
      <c r="DA132" s="30"/>
      <c r="DC132" s="30"/>
      <c r="DE132" s="30"/>
      <c r="DG132" s="42"/>
      <c r="DH132" s="36"/>
      <c r="DI132" s="30"/>
      <c r="DJ132" s="21"/>
      <c r="DL132" s="42"/>
      <c r="DN132" s="30"/>
      <c r="DO132" s="21"/>
      <c r="DP132" s="42"/>
      <c r="DS132" s="30"/>
      <c r="DT132" s="21"/>
      <c r="DU132" s="42"/>
      <c r="DV132" s="30"/>
      <c r="DW132" s="21"/>
      <c r="DY132" s="30"/>
      <c r="DZ132" s="21"/>
      <c r="EA132" s="42"/>
      <c r="EB132" s="42"/>
      <c r="ED132"/>
      <c r="EQ132"/>
    </row>
    <row r="133" spans="2:160" s="13" customFormat="1" ht="15.75" customHeight="1">
      <c r="B133" s="11"/>
      <c r="E133" s="11"/>
      <c r="F133" s="11"/>
      <c r="G133"/>
      <c r="I133"/>
      <c r="J133" s="11"/>
      <c r="K133" s="11"/>
      <c r="N133" s="30"/>
      <c r="Q133" s="41"/>
      <c r="R133" s="30"/>
      <c r="U133" s="30"/>
      <c r="W133" s="41"/>
      <c r="Y133" s="30"/>
      <c r="AA133" s="42"/>
      <c r="AB133" s="30"/>
      <c r="AD133" s="30"/>
      <c r="AE133" s="21"/>
      <c r="AF133" s="71"/>
      <c r="AG133" s="38"/>
      <c r="AH133" s="38"/>
      <c r="AK133" s="30"/>
      <c r="AM133" s="41"/>
      <c r="AO133" s="30"/>
      <c r="AP133" s="21"/>
      <c r="AQ133" s="41"/>
      <c r="AS133" s="30"/>
      <c r="AU133" s="41"/>
      <c r="AX133" s="30"/>
      <c r="AZ133" s="41"/>
      <c r="BA133" s="77"/>
      <c r="BC133" s="30"/>
      <c r="BE133" s="30"/>
      <c r="BG133" s="41"/>
      <c r="BH133" s="30"/>
      <c r="BL133" s="42"/>
      <c r="BO133" s="42"/>
      <c r="BQ133" s="30"/>
      <c r="BS133" s="42"/>
      <c r="BT133" s="78"/>
      <c r="BW133" s="42"/>
      <c r="BX133" s="30"/>
      <c r="CB133" s="42"/>
      <c r="CC133" s="30"/>
      <c r="CF133" s="30"/>
      <c r="CH133" s="42"/>
      <c r="CI133" s="30"/>
      <c r="CL133" s="42"/>
      <c r="CM133" s="42"/>
      <c r="CO133" s="30"/>
      <c r="CQ133" s="41"/>
      <c r="CS133" s="30"/>
      <c r="CU133" s="42"/>
      <c r="CV133" s="30"/>
      <c r="CZ133" s="42"/>
      <c r="DA133" s="30"/>
      <c r="DC133" s="30"/>
      <c r="DE133" s="30"/>
      <c r="DG133" s="42"/>
      <c r="DH133" s="36"/>
      <c r="DI133" s="30"/>
      <c r="DJ133" s="21"/>
      <c r="DL133" s="42"/>
      <c r="DN133" s="30"/>
      <c r="DO133" s="21"/>
      <c r="DP133" s="42"/>
      <c r="DS133" s="30"/>
      <c r="DT133" s="21"/>
      <c r="DU133" s="42"/>
      <c r="DV133" s="30"/>
      <c r="DW133" s="21"/>
      <c r="DY133" s="30"/>
      <c r="DZ133" s="21"/>
      <c r="EA133" s="42"/>
      <c r="EB133" s="42"/>
      <c r="ED133"/>
      <c r="EQ133"/>
    </row>
    <row r="134" spans="2:160" s="13" customFormat="1" ht="15.75" customHeight="1">
      <c r="B134" s="11"/>
      <c r="E134" s="11"/>
      <c r="F134" s="11"/>
      <c r="G134"/>
      <c r="I134"/>
      <c r="J134" s="11"/>
      <c r="K134" s="11"/>
      <c r="N134" s="30"/>
      <c r="Q134" s="41"/>
      <c r="R134" s="30"/>
      <c r="U134" s="30"/>
      <c r="W134" s="41"/>
      <c r="Y134" s="30"/>
      <c r="AA134" s="42"/>
      <c r="AB134" s="30"/>
      <c r="AD134" s="30"/>
      <c r="AE134" s="21"/>
      <c r="AF134" s="71"/>
      <c r="AG134" s="38"/>
      <c r="AH134" s="38"/>
      <c r="AK134" s="30"/>
      <c r="AM134" s="41"/>
      <c r="AO134" s="30"/>
      <c r="AP134" s="21"/>
      <c r="AQ134" s="41"/>
      <c r="AS134" s="30"/>
      <c r="AU134" s="41"/>
      <c r="AX134" s="30"/>
      <c r="AZ134" s="41"/>
      <c r="BA134" s="77"/>
      <c r="BC134" s="30"/>
      <c r="BE134" s="30"/>
      <c r="BG134" s="41"/>
      <c r="BH134" s="30"/>
      <c r="BL134" s="42"/>
      <c r="BO134" s="42"/>
      <c r="BQ134" s="30"/>
      <c r="BS134" s="42"/>
      <c r="BT134" s="78"/>
      <c r="BW134" s="42"/>
      <c r="BX134" s="30"/>
      <c r="CB134" s="42"/>
      <c r="CC134" s="30"/>
      <c r="CF134" s="30"/>
      <c r="CH134" s="42"/>
      <c r="CI134" s="30"/>
      <c r="CL134" s="42"/>
      <c r="CM134" s="42"/>
      <c r="CO134" s="30"/>
      <c r="CQ134" s="41"/>
      <c r="CS134" s="30"/>
      <c r="CU134" s="42"/>
      <c r="CV134" s="30"/>
      <c r="CZ134" s="42"/>
      <c r="DA134" s="30"/>
      <c r="DC134" s="30"/>
      <c r="DE134" s="30"/>
      <c r="DG134" s="42"/>
      <c r="DH134" s="36"/>
      <c r="DI134" s="30"/>
      <c r="DJ134" s="21"/>
      <c r="DL134" s="42"/>
      <c r="DN134" s="30"/>
      <c r="DO134" s="21"/>
      <c r="DP134" s="42"/>
      <c r="DS134" s="30"/>
      <c r="DT134" s="21"/>
      <c r="DU134" s="42"/>
      <c r="DV134" s="30"/>
      <c r="DW134" s="21"/>
      <c r="DY134" s="30"/>
      <c r="DZ134" s="21"/>
      <c r="EA134" s="42"/>
      <c r="EB134" s="42"/>
      <c r="ED134"/>
      <c r="EQ134"/>
    </row>
    <row r="135" spans="2:160" s="13" customFormat="1" ht="15.75" customHeight="1">
      <c r="B135" s="11"/>
      <c r="E135" s="11"/>
      <c r="F135" s="11"/>
      <c r="G135"/>
      <c r="I135"/>
      <c r="J135" s="11"/>
      <c r="K135" s="11"/>
      <c r="N135" s="30"/>
      <c r="Q135" s="41"/>
      <c r="R135" s="30"/>
      <c r="U135" s="30"/>
      <c r="W135" s="41"/>
      <c r="Y135" s="30"/>
      <c r="AA135" s="42"/>
      <c r="AB135" s="30"/>
      <c r="AD135" s="30"/>
      <c r="AE135" s="21"/>
      <c r="AF135" s="71"/>
      <c r="AG135" s="38"/>
      <c r="AH135" s="38"/>
      <c r="AK135" s="30"/>
      <c r="AM135" s="41"/>
      <c r="AO135" s="30"/>
      <c r="AP135" s="21"/>
      <c r="AQ135" s="41"/>
      <c r="AS135" s="30"/>
      <c r="AU135" s="41"/>
      <c r="AX135" s="30"/>
      <c r="AZ135" s="41"/>
      <c r="BA135" s="77"/>
      <c r="BC135" s="30"/>
      <c r="BE135" s="30"/>
      <c r="BG135" s="41"/>
      <c r="BH135" s="30"/>
      <c r="BL135" s="42"/>
      <c r="BO135" s="42"/>
      <c r="BQ135" s="30"/>
      <c r="BS135" s="42"/>
      <c r="BT135" s="78"/>
      <c r="BW135" s="42"/>
      <c r="BX135" s="30"/>
      <c r="CB135" s="42"/>
      <c r="CC135" s="30"/>
      <c r="CF135" s="30"/>
      <c r="CH135" s="42"/>
      <c r="CI135" s="30"/>
      <c r="CL135" s="42"/>
      <c r="CM135" s="42"/>
      <c r="CO135" s="30"/>
      <c r="CQ135" s="41"/>
      <c r="CS135" s="30"/>
      <c r="CU135" s="42"/>
      <c r="CV135" s="30"/>
      <c r="CZ135" s="42"/>
      <c r="DA135" s="30"/>
      <c r="DC135" s="30"/>
      <c r="DE135" s="30"/>
      <c r="DG135" s="42"/>
      <c r="DH135" s="36"/>
      <c r="DI135" s="30"/>
      <c r="DJ135" s="21"/>
      <c r="DL135" s="42"/>
      <c r="DN135" s="30"/>
      <c r="DO135" s="21"/>
      <c r="DP135" s="42"/>
      <c r="DS135" s="30"/>
      <c r="DT135" s="21"/>
      <c r="DU135" s="42"/>
      <c r="DV135" s="30"/>
      <c r="DW135" s="21"/>
      <c r="DY135" s="30"/>
      <c r="DZ135" s="21"/>
      <c r="EA135" s="42"/>
      <c r="EB135" s="42"/>
      <c r="ED135"/>
      <c r="EQ135"/>
      <c r="FD135" s="6"/>
    </row>
  </sheetData>
  <mergeCells count="53">
    <mergeCell ref="EH89:EH91"/>
    <mergeCell ref="EI89:EI91"/>
    <mergeCell ref="EJ89:EJ91"/>
    <mergeCell ref="FD1:FD3"/>
    <mergeCell ref="EE69:EN70"/>
    <mergeCell ref="EC59:EN60"/>
    <mergeCell ref="EE79:EO80"/>
    <mergeCell ref="FF69:FH70"/>
    <mergeCell ref="FG60:FH60"/>
    <mergeCell ref="FG79:FH80"/>
    <mergeCell ref="B1:B3"/>
    <mergeCell ref="E1:E3"/>
    <mergeCell ref="AI1:BA1"/>
    <mergeCell ref="AI2:AM2"/>
    <mergeCell ref="AN2:AQ2"/>
    <mergeCell ref="AR2:AU2"/>
    <mergeCell ref="AV2:AZ2"/>
    <mergeCell ref="AB2:AF2"/>
    <mergeCell ref="X2:AA2"/>
    <mergeCell ref="R2:W2"/>
    <mergeCell ref="M2:Q2"/>
    <mergeCell ref="Q59:T59"/>
    <mergeCell ref="EC2:EC3"/>
    <mergeCell ref="DI1:EB1"/>
    <mergeCell ref="DI2:DL2"/>
    <mergeCell ref="DM2:DP2"/>
    <mergeCell ref="DQ2:DU2"/>
    <mergeCell ref="DV2:EA2"/>
    <mergeCell ref="AG2:AG3"/>
    <mergeCell ref="BA2:BA3"/>
    <mergeCell ref="DH2:DH3"/>
    <mergeCell ref="CM2:CM3"/>
    <mergeCell ref="BT2:BT3"/>
    <mergeCell ref="BU1:CM1"/>
    <mergeCell ref="BU2:BW2"/>
    <mergeCell ref="BX2:CB2"/>
    <mergeCell ref="CC2:CH2"/>
    <mergeCell ref="EE2:EP2"/>
    <mergeCell ref="EB2:EB3"/>
    <mergeCell ref="AC48:AG48"/>
    <mergeCell ref="M1:AH1"/>
    <mergeCell ref="AH2:AH3"/>
    <mergeCell ref="CI2:CL2"/>
    <mergeCell ref="CN1:DH1"/>
    <mergeCell ref="CN2:CQ2"/>
    <mergeCell ref="CR2:CU2"/>
    <mergeCell ref="CV2:CZ2"/>
    <mergeCell ref="DA2:DG2"/>
    <mergeCell ref="BB1:BT1"/>
    <mergeCell ref="BB2:BG2"/>
    <mergeCell ref="BH2:BL2"/>
    <mergeCell ref="BM2:BO2"/>
    <mergeCell ref="BP2:BS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36" sqref="E36"/>
    </sheetView>
  </sheetViews>
  <sheetFormatPr baseColWidth="10" defaultRowHeight="12" x14ac:dyDescent="0"/>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Form Responses 1</vt:lpstr>
      <vt:lpstr>Data Analysis</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Hannah Jane Glazebrook</cp:lastModifiedBy>
  <dcterms:created xsi:type="dcterms:W3CDTF">2016-04-19T15:27:13Z</dcterms:created>
  <dcterms:modified xsi:type="dcterms:W3CDTF">2016-04-26T22:18:35Z</dcterms:modified>
</cp:coreProperties>
</file>