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munoz\Desktop\angular-phonecat\app\Patterns\"/>
    </mc:Choice>
  </mc:AlternateContent>
  <bookViews>
    <workbookView xWindow="0" yWindow="0" windowWidth="28800" windowHeight="12300"/>
  </bookViews>
  <sheets>
    <sheet name="ReplicaAll" sheetId="3" r:id="rId1"/>
    <sheet name="Person" sheetId="2" r:id="rId2"/>
  </sheets>
  <definedNames>
    <definedName name="_xlnm._FilterDatabase" localSheetId="0" hidden="1">ReplicaAll!$AL$2:$AL$45</definedName>
    <definedName name="tModel">#REF!</definedName>
    <definedName name="tPerson">Person!$A$1:$E$41</definedName>
    <definedName name="tReplicaAll">ReplicaAll!$A$1:$AF$79</definedName>
  </definedNames>
  <calcPr calcId="162913"/>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2" i="3"/>
  <c r="AM2" i="3"/>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H1" i="3"/>
  <c r="AH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5" i="3"/>
  <c r="AH44" i="3"/>
  <c r="AH43" i="3"/>
  <c r="AH46" i="3"/>
  <c r="AH48" i="3"/>
  <c r="AH50" i="3"/>
  <c r="AH42" i="3"/>
  <c r="AH51" i="3"/>
  <c r="AH47" i="3"/>
  <c r="AH49" i="3"/>
  <c r="AH52" i="3"/>
  <c r="AH53" i="3"/>
  <c r="AH54" i="3"/>
  <c r="AH55" i="3"/>
  <c r="AM42" i="3"/>
  <c r="AM43" i="3"/>
  <c r="AM44" i="3"/>
  <c r="AM45" i="3"/>
  <c r="AM46" i="3"/>
  <c r="AM47" i="3"/>
  <c r="AM48" i="3"/>
  <c r="AM49" i="3"/>
  <c r="AM50" i="3"/>
  <c r="AM51" i="3"/>
  <c r="G10" i="2"/>
  <c r="AJ10" i="3"/>
  <c r="AJ11" i="3"/>
  <c r="AJ12" i="3"/>
  <c r="AJ13" i="3"/>
  <c r="AJ14" i="3"/>
  <c r="AJ16" i="3"/>
  <c r="AJ17" i="3"/>
  <c r="AJ18" i="3"/>
  <c r="AJ19" i="3"/>
  <c r="AJ20" i="3"/>
  <c r="AJ2" i="3"/>
  <c r="AJ15" i="3"/>
  <c r="AJ21" i="3"/>
  <c r="AJ22" i="3"/>
  <c r="AJ23" i="3"/>
  <c r="AJ24" i="3"/>
  <c r="AJ25" i="3"/>
  <c r="AJ26" i="3"/>
  <c r="AJ27" i="3"/>
  <c r="AJ28" i="3"/>
  <c r="AJ29" i="3"/>
  <c r="AJ3" i="3"/>
  <c r="AJ35" i="3"/>
  <c r="AJ36" i="3"/>
  <c r="AJ37" i="3"/>
  <c r="AJ38" i="3"/>
  <c r="AJ34" i="3"/>
  <c r="AJ31" i="3"/>
  <c r="AJ32" i="3"/>
  <c r="AJ33" i="3"/>
  <c r="AJ30" i="3"/>
  <c r="AJ39" i="3"/>
  <c r="AJ4" i="3"/>
  <c r="AJ40" i="3"/>
  <c r="AJ5" i="3"/>
  <c r="AJ6" i="3"/>
  <c r="AJ7" i="3"/>
  <c r="AJ8" i="3"/>
  <c r="AJ9" i="3"/>
  <c r="AJ45" i="3"/>
  <c r="AJ44" i="3"/>
  <c r="AJ43" i="3"/>
  <c r="AJ46" i="3"/>
  <c r="AJ48" i="3"/>
  <c r="AJ50" i="3"/>
  <c r="AJ42" i="3"/>
  <c r="AJ51" i="3"/>
  <c r="AJ47" i="3"/>
  <c r="AJ49"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1" i="3"/>
  <c r="AI10" i="3"/>
  <c r="AI11" i="3"/>
  <c r="AI12" i="3"/>
  <c r="AI13" i="3"/>
  <c r="AI14" i="3"/>
  <c r="AI16" i="3"/>
  <c r="AI17" i="3"/>
  <c r="AI18" i="3"/>
  <c r="AI19" i="3"/>
  <c r="AI20" i="3"/>
  <c r="AI2" i="3"/>
  <c r="AI15" i="3"/>
  <c r="AI21" i="3"/>
  <c r="AI22" i="3"/>
  <c r="AI23" i="3"/>
  <c r="AI24" i="3"/>
  <c r="AI25" i="3"/>
  <c r="AI26" i="3"/>
  <c r="AI27" i="3"/>
  <c r="AI28" i="3"/>
  <c r="AI29" i="3"/>
  <c r="AI3" i="3"/>
  <c r="AI35" i="3"/>
  <c r="AI36" i="3"/>
  <c r="AI37" i="3"/>
  <c r="AI38" i="3"/>
  <c r="AI34" i="3"/>
  <c r="AI31" i="3"/>
  <c r="AI32" i="3"/>
  <c r="AI33" i="3"/>
  <c r="AI30" i="3"/>
  <c r="AI39" i="3"/>
  <c r="AI4" i="3"/>
  <c r="AI40" i="3"/>
  <c r="AI5" i="3"/>
  <c r="AI6" i="3"/>
  <c r="AI7" i="3"/>
  <c r="AI8" i="3"/>
  <c r="AI9" i="3"/>
  <c r="AI45" i="3"/>
  <c r="AI44" i="3"/>
  <c r="AI43" i="3"/>
  <c r="AI46" i="3"/>
  <c r="AI48" i="3"/>
  <c r="AI50" i="3"/>
  <c r="AI42" i="3"/>
  <c r="AI51" i="3"/>
  <c r="AI47" i="3"/>
  <c r="AI49" i="3"/>
  <c r="AI52" i="3"/>
  <c r="AI53" i="3"/>
  <c r="AI54" i="3"/>
  <c r="AI55" i="3"/>
  <c r="AI1" i="3"/>
  <c r="F10" i="2"/>
  <c r="AH56" i="3"/>
  <c r="AH57" i="3"/>
  <c r="AH58" i="3"/>
  <c r="AH59" i="3"/>
  <c r="AH60" i="3"/>
  <c r="AH61" i="3"/>
  <c r="AH62" i="3"/>
  <c r="AH63" i="3"/>
  <c r="AH64" i="3"/>
  <c r="AH65" i="3"/>
  <c r="AH66" i="3"/>
  <c r="AH67" i="3"/>
  <c r="AH68" i="3"/>
  <c r="AH69" i="3"/>
  <c r="AH70" i="3"/>
  <c r="AH71" i="3"/>
  <c r="AH72" i="3"/>
  <c r="AH73" i="3"/>
  <c r="AH74" i="3"/>
  <c r="AH75" i="3"/>
  <c r="AH76" i="3"/>
  <c r="AH77" i="3"/>
  <c r="AH78" i="3"/>
  <c r="AH79" i="3"/>
  <c r="AG10" i="3"/>
  <c r="AG11" i="3"/>
  <c r="AG12" i="3"/>
  <c r="AG13" i="3"/>
  <c r="AG14" i="3"/>
  <c r="AG16" i="3"/>
  <c r="AG17" i="3"/>
  <c r="AG18" i="3"/>
  <c r="AG19" i="3"/>
  <c r="AG20" i="3"/>
  <c r="AG2" i="3"/>
  <c r="AG15" i="3"/>
  <c r="AG21" i="3"/>
  <c r="AG22" i="3"/>
  <c r="AG23" i="3"/>
  <c r="AG24" i="3"/>
  <c r="AG25" i="3"/>
  <c r="AG26" i="3"/>
  <c r="AG27" i="3"/>
  <c r="AG28" i="3"/>
  <c r="AG29" i="3"/>
  <c r="AG3" i="3"/>
  <c r="AG35" i="3"/>
  <c r="AG36" i="3"/>
  <c r="AG37" i="3"/>
  <c r="AG38" i="3"/>
  <c r="AG34" i="3"/>
  <c r="AG31" i="3"/>
  <c r="AG32" i="3"/>
  <c r="AG33" i="3"/>
  <c r="AG30" i="3"/>
  <c r="AG39" i="3"/>
  <c r="AG4" i="3"/>
  <c r="AG40" i="3"/>
  <c r="AG5" i="3"/>
  <c r="AG6" i="3"/>
  <c r="AG7" i="3"/>
  <c r="AG8" i="3"/>
  <c r="AG9" i="3"/>
  <c r="AG45" i="3"/>
  <c r="AG44" i="3"/>
  <c r="AG43" i="3"/>
  <c r="AG46" i="3"/>
  <c r="AG1" i="3"/>
  <c r="F9" i="2"/>
  <c r="F8" i="2"/>
  <c r="F7" i="2"/>
  <c r="F6" i="2"/>
  <c r="F5" i="2"/>
  <c r="F40" i="2"/>
  <c r="F4" i="2"/>
  <c r="F39" i="2"/>
  <c r="F38" i="2"/>
  <c r="F37" i="2"/>
  <c r="F36" i="2"/>
  <c r="F35" i="2"/>
  <c r="F34" i="2"/>
  <c r="F33" i="2"/>
  <c r="F32" i="2"/>
  <c r="F31" i="2"/>
  <c r="F30" i="2"/>
  <c r="F3" i="2"/>
  <c r="F29" i="2"/>
  <c r="F28" i="2"/>
  <c r="F27" i="2"/>
  <c r="F26" i="2"/>
  <c r="F25" i="2"/>
  <c r="F24" i="2"/>
  <c r="F23" i="2"/>
  <c r="F22" i="2"/>
  <c r="F21" i="2"/>
  <c r="F20" i="2"/>
  <c r="F2" i="2"/>
  <c r="F19" i="2"/>
  <c r="F18" i="2"/>
  <c r="F17" i="2"/>
  <c r="F16" i="2"/>
  <c r="F15" i="2"/>
  <c r="F14" i="2"/>
  <c r="F13" i="2"/>
  <c r="F12" i="2"/>
  <c r="F11" i="2"/>
  <c r="F1" i="2"/>
</calcChain>
</file>

<file path=xl/sharedStrings.xml><?xml version="1.0" encoding="utf-8"?>
<sst xmlns="http://schemas.openxmlformats.org/spreadsheetml/2006/main" count="1733" uniqueCount="423">
  <si>
    <t>ModelNumber</t>
  </si>
  <si>
    <t>ModelName</t>
  </si>
  <si>
    <t>ModelDescription</t>
  </si>
  <si>
    <t>StandardPrice</t>
  </si>
  <si>
    <t>ARSTEL</t>
  </si>
  <si>
    <t>Alpha Romeo Stelvio</t>
  </si>
  <si>
    <t>Alpha Romeo Stelvio SUV low clearance sports</t>
  </si>
  <si>
    <t>BMWSC3</t>
  </si>
  <si>
    <t>BMW Sports Car Small</t>
  </si>
  <si>
    <t>BMW Small sports car 2 door petite seats</t>
  </si>
  <si>
    <t>BMWSC8</t>
  </si>
  <si>
    <t>BMW Sports Car Medium</t>
  </si>
  <si>
    <t>BMW Medium sports car 2 door large seats</t>
  </si>
  <si>
    <t>BMWSC9</t>
  </si>
  <si>
    <t>BMW Sports Car Large</t>
  </si>
  <si>
    <t>BMW Large sports car 4 doors very low clearance</t>
  </si>
  <si>
    <t>CHVSUV</t>
  </si>
  <si>
    <t>Chevy Truck SUV</t>
  </si>
  <si>
    <t>High Clearance Chevy  Truck 4 door Extended Body</t>
  </si>
  <si>
    <t>FRDTRK</t>
  </si>
  <si>
    <t>Ford Super Truck</t>
  </si>
  <si>
    <t>Ford High Clearance Truck 2 door Fog Lights</t>
  </si>
  <si>
    <t>JCSUV7</t>
  </si>
  <si>
    <t>Jaguar Crossover SUV-7</t>
  </si>
  <si>
    <t>Low clearance crossover SUV combination sports car and SUV</t>
  </si>
  <si>
    <t>JSSLUX</t>
  </si>
  <si>
    <t>Jaguar Sedan Luxury</t>
  </si>
  <si>
    <t>Jaguar Sedan 2 door medium clearance leather seats convertible top</t>
  </si>
  <si>
    <t>LAMHUR</t>
  </si>
  <si>
    <t>Lamborghini Huracan</t>
  </si>
  <si>
    <t>Lamborghini Huracan sports car very low clearance</t>
  </si>
  <si>
    <t>LXSED1</t>
  </si>
  <si>
    <t>Lexus Sedan hybrid design</t>
  </si>
  <si>
    <t>Lexus Sedan 2 door low clearance based on hybrid style design</t>
  </si>
  <si>
    <t>LXSED3</t>
  </si>
  <si>
    <t>Lexus Sedan Medium</t>
  </si>
  <si>
    <t>Lexus Sedan 2 door medium clearance leather seats</t>
  </si>
  <si>
    <t>LXSED5</t>
  </si>
  <si>
    <t>Lexus Sedan Large</t>
  </si>
  <si>
    <t>Lexus Sedan 4 door medium clearance leather seats convertible top</t>
  </si>
  <si>
    <t>MASGHI</t>
  </si>
  <si>
    <t>Maserati Ghibli</t>
  </si>
  <si>
    <t>Maserati Ghibli Luxury Sedan Leather Seats</t>
  </si>
  <si>
    <t>MASGRT</t>
  </si>
  <si>
    <t>Maserati Gran Turismo</t>
  </si>
  <si>
    <t>Maserati Gran Turismo Luxury Sedan Leather Seats</t>
  </si>
  <si>
    <t>MASSUV</t>
  </si>
  <si>
    <t>Maserati Levante</t>
  </si>
  <si>
    <t>Maserati Levante SUV low clearance sports</t>
  </si>
  <si>
    <t>RRVSUV</t>
  </si>
  <si>
    <t>Range Rover SUV</t>
  </si>
  <si>
    <t>Range Rover medium clearance land rover style SUV</t>
  </si>
  <si>
    <t>PersonID</t>
  </si>
  <si>
    <t>LastName</t>
  </si>
  <si>
    <t>FirstName</t>
  </si>
  <si>
    <t>phone</t>
  </si>
  <si>
    <t>PersonType</t>
  </si>
  <si>
    <t>1</t>
  </si>
  <si>
    <t>Ibbott</t>
  </si>
  <si>
    <t>Nou</t>
  </si>
  <si>
    <t>(646) 850-6779</t>
  </si>
  <si>
    <t>E</t>
  </si>
  <si>
    <t>10</t>
  </si>
  <si>
    <t>Labriola</t>
  </si>
  <si>
    <t>Hermokrates</t>
  </si>
  <si>
    <t>(385) 130-3457</t>
  </si>
  <si>
    <t>C</t>
  </si>
  <si>
    <t>11</t>
  </si>
  <si>
    <t>Arrigucci</t>
  </si>
  <si>
    <t>Tihana</t>
  </si>
  <si>
    <t>(813) 160-8076</t>
  </si>
  <si>
    <t>12</t>
  </si>
  <si>
    <t>Samson</t>
  </si>
  <si>
    <t>Pentti</t>
  </si>
  <si>
    <t>(119) 497-7779</t>
  </si>
  <si>
    <t>13</t>
  </si>
  <si>
    <t>Mateu</t>
  </si>
  <si>
    <t>Stephanus</t>
  </si>
  <si>
    <t>(116) 114-3821</t>
  </si>
  <si>
    <t>14</t>
  </si>
  <si>
    <t>Ferreira</t>
  </si>
  <si>
    <t>Lucija</t>
  </si>
  <si>
    <t>(552) 714-3000</t>
  </si>
  <si>
    <t>D</t>
  </si>
  <si>
    <t>15</t>
  </si>
  <si>
    <t>Cavey</t>
  </si>
  <si>
    <t>Katelijn</t>
  </si>
  <si>
    <t>(565) 951-4287</t>
  </si>
  <si>
    <t>16</t>
  </si>
  <si>
    <t>Nagi</t>
  </si>
  <si>
    <t>Carbrey</t>
  </si>
  <si>
    <t>(827) 157-6056</t>
  </si>
  <si>
    <t>17</t>
  </si>
  <si>
    <t>Waterman</t>
  </si>
  <si>
    <t>Naziha</t>
  </si>
  <si>
    <t>(135) 436-6704</t>
  </si>
  <si>
    <t>18</t>
  </si>
  <si>
    <t>Stasiuk</t>
  </si>
  <si>
    <t>Makhmud</t>
  </si>
  <si>
    <t>(476) 717-8655</t>
  </si>
  <si>
    <t>19</t>
  </si>
  <si>
    <t>Dickman</t>
  </si>
  <si>
    <t>Asenath</t>
  </si>
  <si>
    <t>(661) 840-1967</t>
  </si>
  <si>
    <t>2</t>
  </si>
  <si>
    <t>McCaig</t>
  </si>
  <si>
    <t>Paquita</t>
  </si>
  <si>
    <t>(468) 562-9241</t>
  </si>
  <si>
    <t>20</t>
  </si>
  <si>
    <t>Andres</t>
  </si>
  <si>
    <t>Belenus</t>
  </si>
  <si>
    <t>(563) 936-5034</t>
  </si>
  <si>
    <t>21</t>
  </si>
  <si>
    <t>Lange</t>
  </si>
  <si>
    <t>Vilhelm</t>
  </si>
  <si>
    <t>(122) 742-9479</t>
  </si>
  <si>
    <t>22</t>
  </si>
  <si>
    <t>Accardi</t>
  </si>
  <si>
    <t>Rosario</t>
  </si>
  <si>
    <t>(823) 284-7292</t>
  </si>
  <si>
    <t>23</t>
  </si>
  <si>
    <t>Starrett</t>
  </si>
  <si>
    <t>Camilla</t>
  </si>
  <si>
    <t>(726) 289-6571</t>
  </si>
  <si>
    <t>24</t>
  </si>
  <si>
    <t>Samuel</t>
  </si>
  <si>
    <t>Ibrahima</t>
  </si>
  <si>
    <t>(339) 131-7062</t>
  </si>
  <si>
    <t>25</t>
  </si>
  <si>
    <t>Alinari</t>
  </si>
  <si>
    <t>Faivish</t>
  </si>
  <si>
    <t>(254) 779-8964</t>
  </si>
  <si>
    <t>26</t>
  </si>
  <si>
    <t>Ventura</t>
  </si>
  <si>
    <t>Holger</t>
  </si>
  <si>
    <t>(774) 898-9193</t>
  </si>
  <si>
    <t>27</t>
  </si>
  <si>
    <t>Grahn</t>
  </si>
  <si>
    <t>Anfisa</t>
  </si>
  <si>
    <t>(960) 622-7174</t>
  </si>
  <si>
    <t>28</t>
  </si>
  <si>
    <t>Sarka</t>
  </si>
  <si>
    <t>Bambang</t>
  </si>
  <si>
    <t>(410) 501-9449</t>
  </si>
  <si>
    <t>29</t>
  </si>
  <si>
    <t>Medved</t>
  </si>
  <si>
    <t>Hale</t>
  </si>
  <si>
    <t>(312) 460-9967</t>
  </si>
  <si>
    <t>3</t>
  </si>
  <si>
    <t>Patton</t>
  </si>
  <si>
    <t>Evan</t>
  </si>
  <si>
    <t>(504) 116-5872</t>
  </si>
  <si>
    <t>30</t>
  </si>
  <si>
    <t>Campbell</t>
  </si>
  <si>
    <t>Alda</t>
  </si>
  <si>
    <t>(991) 667-8767</t>
  </si>
  <si>
    <t>31</t>
  </si>
  <si>
    <t>Lupo</t>
  </si>
  <si>
    <t>Henning</t>
  </si>
  <si>
    <t>(760) 515-6427</t>
  </si>
  <si>
    <t>32</t>
  </si>
  <si>
    <t>Admiraal</t>
  </si>
  <si>
    <t>Finees</t>
  </si>
  <si>
    <t>(217) 627-3683</t>
  </si>
  <si>
    <t>33</t>
  </si>
  <si>
    <t>Koenigsmann</t>
  </si>
  <si>
    <t>Vjera</t>
  </si>
  <si>
    <t>(704) 935-8988</t>
  </si>
  <si>
    <t>34</t>
  </si>
  <si>
    <t>Comtois</t>
  </si>
  <si>
    <t>Jeetendra</t>
  </si>
  <si>
    <t>(828) 863-0901</t>
  </si>
  <si>
    <t>35</t>
  </si>
  <si>
    <t>Holub</t>
  </si>
  <si>
    <t>Ruslana</t>
  </si>
  <si>
    <t>(359) 269-4430</t>
  </si>
  <si>
    <t>36</t>
  </si>
  <si>
    <t>Watkins</t>
  </si>
  <si>
    <t>Abu</t>
  </si>
  <si>
    <t>(487) 707-3414</t>
  </si>
  <si>
    <t>37</t>
  </si>
  <si>
    <t>Dunai</t>
  </si>
  <si>
    <t>Hefina</t>
  </si>
  <si>
    <t>(643) 719-1131</t>
  </si>
  <si>
    <t>38</t>
  </si>
  <si>
    <t>Mann</t>
  </si>
  <si>
    <t>Thea</t>
  </si>
  <si>
    <t>(205) 524-1965</t>
  </si>
  <si>
    <t>39</t>
  </si>
  <si>
    <t>Gladwyn</t>
  </si>
  <si>
    <t>Sieghild</t>
  </si>
  <si>
    <t>(405) 247-9199</t>
  </si>
  <si>
    <t>4</t>
  </si>
  <si>
    <t>Donnelly</t>
  </si>
  <si>
    <t>Freyr</t>
  </si>
  <si>
    <t>(849) 344-4635</t>
  </si>
  <si>
    <t>40</t>
  </si>
  <si>
    <t>Wolter</t>
  </si>
  <si>
    <t>Anna</t>
  </si>
  <si>
    <t>(436) 138-1973</t>
  </si>
  <si>
    <t>5</t>
  </si>
  <si>
    <t>Cornell</t>
  </si>
  <si>
    <t>Gaenor</t>
  </si>
  <si>
    <t>(612) 587-0700</t>
  </si>
  <si>
    <t>6</t>
  </si>
  <si>
    <t>Kappel</t>
  </si>
  <si>
    <t>Yaara</t>
  </si>
  <si>
    <t>(345) 740-0923</t>
  </si>
  <si>
    <t>7</t>
  </si>
  <si>
    <t>Arterberry</t>
  </si>
  <si>
    <t>Murray</t>
  </si>
  <si>
    <t>(367) 728-8714</t>
  </si>
  <si>
    <t>8</t>
  </si>
  <si>
    <t>Lestrange</t>
  </si>
  <si>
    <t>Erna</t>
  </si>
  <si>
    <t>(103) 365-4950</t>
  </si>
  <si>
    <t>9</t>
  </si>
  <si>
    <t>Hearn</t>
  </si>
  <si>
    <t>Dareios</t>
  </si>
  <si>
    <t>(513) 446-9656</t>
  </si>
  <si>
    <t>TestID</t>
  </si>
  <si>
    <t>TestDate</t>
  </si>
  <si>
    <t>TestDescription</t>
  </si>
  <si>
    <t>TestResults</t>
  </si>
  <si>
    <t>TestComplete</t>
  </si>
  <si>
    <t>TesterID</t>
  </si>
  <si>
    <t>ReportID</t>
  </si>
  <si>
    <t>RelatedTestID</t>
  </si>
  <si>
    <t>ProblemReportreportID</t>
  </si>
  <si>
    <t>ReportDate</t>
  </si>
  <si>
    <t>CompleteDate</t>
  </si>
  <si>
    <t>ProblemDescription</t>
  </si>
  <si>
    <t>InjuryYN</t>
  </si>
  <si>
    <t>InjuryDescription</t>
  </si>
  <si>
    <t>ProblemReportSerialNumber</t>
  </si>
  <si>
    <t>ProblemReportProblemTypeID</t>
  </si>
  <si>
    <t>ReporterID</t>
  </si>
  <si>
    <t>ProblemTypeID</t>
  </si>
  <si>
    <t>TypeDescription</t>
  </si>
  <si>
    <t>SerialNumber</t>
  </si>
  <si>
    <t>ToyModelNumber</t>
  </si>
  <si>
    <t>OwnerID</t>
  </si>
  <si>
    <t>pricePaid</t>
  </si>
  <si>
    <t>2017-11-07 00:00:00</t>
  </si>
  <si>
    <t>Examined wheel for points of stress failure, particularly on turning.</t>
  </si>
  <si>
    <t>Identified potential issue, added additional bolts to secure wheel.</t>
  </si>
  <si>
    <t>Y</t>
  </si>
  <si>
    <t>2017-11-02 00:00:00</t>
  </si>
  <si>
    <t>2017-11-10 00:00:00</t>
  </si>
  <si>
    <t>Wheel detached from toy while in operation.</t>
  </si>
  <si>
    <t>1902389-02</t>
  </si>
  <si>
    <t>Inadequate Operation Quality - toy broke during use</t>
  </si>
  <si>
    <t>1655.99</t>
  </si>
  <si>
    <t>2017-11-30 00:00:00</t>
  </si>
  <si>
    <t>Unit steering wheel appeared to have been removed and replaced several times.  Replaced with factory steering wheel, tested for normal operation.</t>
  </si>
  <si>
    <t>Observed normal operation.</t>
  </si>
  <si>
    <t>2017-11-26 00:00:00</t>
  </si>
  <si>
    <t>Steering wheel detached in operation.</t>
  </si>
  <si>
    <t>1902394-01</t>
  </si>
  <si>
    <t>1799</t>
  </si>
  <si>
    <t>Tested battery for extra heat during normal use and charging</t>
  </si>
  <si>
    <t>No problems observed.</t>
  </si>
  <si>
    <t>During use battery caught fire.</t>
  </si>
  <si>
    <t>Operator suffered minor burns.</t>
  </si>
  <si>
    <t>1902391-01</t>
  </si>
  <si>
    <t>Poor Operation Quality - toy hurt user</t>
  </si>
  <si>
    <t>890</t>
  </si>
  <si>
    <t>Tested battery for extra heat during normal use and charging at high/low temperatures.</t>
  </si>
  <si>
    <t>2017-12-01 00:00:00</t>
  </si>
  <si>
    <t>Tested battery for extra heat after extended period with extreme temperature variations.</t>
  </si>
  <si>
    <t>Noted that battery showed signs of overheating after extended exposure to high heat.</t>
  </si>
  <si>
    <t>2017-12-02 00:00:00</t>
  </si>
  <si>
    <t>Tested battery at high usage and extended exposure to high heat.</t>
  </si>
  <si>
    <t>Battery suffered failure, recommend connectors and fuses be replaced on all models to prevent potential overheating.</t>
  </si>
  <si>
    <t>2017-12-19 00:00:00</t>
  </si>
  <si>
    <t>Simulated operation of toy in submersible mode.</t>
  </si>
  <si>
    <t>Determined that as it is currently configured, submersible operation would likely be inadvisable.</t>
  </si>
  <si>
    <t>2017-12-18 00:00:00</t>
  </si>
  <si>
    <t>Submersible mode does not properly engage.</t>
  </si>
  <si>
    <t>1902394-04</t>
  </si>
  <si>
    <t>Other</t>
  </si>
  <si>
    <t>2017-12-20 00:00:00</t>
  </si>
  <si>
    <t>Live test of submersible mode</t>
  </si>
  <si>
    <t>Unit operation matched simulations, waiting for recovery of on-board computer for more information.</t>
  </si>
  <si>
    <t>N</t>
  </si>
  <si>
    <t>2017-11-06 00:00:00</t>
  </si>
  <si>
    <t>Checked rate of acceleration and braking with normal payload.</t>
  </si>
  <si>
    <t>Confirmed operation within expected paramters.  Braking/acceleration rate increases with lighter payload.</t>
  </si>
  <si>
    <t>2017-11-12 00:00:00</t>
  </si>
  <si>
    <t>Toy accelerates from rest and brakes suddenly.</t>
  </si>
  <si>
    <t>1902385-01</t>
  </si>
  <si>
    <t>Inadequate Operation - toy does not operate correctly</t>
  </si>
  <si>
    <t>969.99</t>
  </si>
  <si>
    <t>Re-tested with adjustment to electromagnetic brake.</t>
  </si>
  <si>
    <t>Significant increase in distance travelled after foot was removed from accelerator observed.</t>
  </si>
  <si>
    <t>2017-11-08 00:00:00</t>
  </si>
  <si>
    <t>Re-tested with re-adjustment to electromagnetic brake.</t>
  </si>
  <si>
    <t>Unit now stops and starts suddenly again, recommend no changes.</t>
  </si>
  <si>
    <t>Tested new design on live course with payload.</t>
  </si>
  <si>
    <t>Operation ocurred normally.</t>
  </si>
  <si>
    <t>2017-12-10 00:00:00</t>
  </si>
  <si>
    <t>Contacted shipping regarding error.</t>
  </si>
  <si>
    <t>ERP system had generated incorrect model number for sales order.  Suggest removing/deactivating inventory items for actual vehicles.</t>
  </si>
  <si>
    <t>Actual car delivered in error.</t>
  </si>
  <si>
    <t>1902393-03</t>
  </si>
  <si>
    <t>1488.99</t>
  </si>
  <si>
    <t>Tested remote control to determine if signals were being emitted.</t>
  </si>
  <si>
    <t>Confirmed that remote was correctly transmitting signals.</t>
  </si>
  <si>
    <t>Parental remote does not control toy.</t>
  </si>
  <si>
    <t>2017-11-11 00:00:00</t>
  </si>
  <si>
    <t>Check to confirm that toy does not respond to remote.</t>
  </si>
  <si>
    <t>Confirmed that toy does not respond to signals from parental remote.</t>
  </si>
  <si>
    <t>Check onboard computer to see if signals are not being processed correctly.</t>
  </si>
  <si>
    <t>Computer shows no record of signals received.</t>
  </si>
  <si>
    <t>2017-11-13 00:00:00</t>
  </si>
  <si>
    <t>Check connections between receiving antenna and on-board computer.</t>
  </si>
  <si>
    <t>Observed that wires between on-board computer and antenna were damaged, wear suggests safety scissors were used.  Suggest thicker shielding on wires.</t>
  </si>
  <si>
    <t>2017-11-14 00:00:00</t>
  </si>
  <si>
    <t>Inspected wheels of toy.</t>
  </si>
  <si>
    <t>Wheels show signs of extreme wear.</t>
  </si>
  <si>
    <t>2017-11-05 00:00:00</t>
  </si>
  <si>
    <t>Frame on toy damaged during use.</t>
  </si>
  <si>
    <t>1902390-02</t>
  </si>
  <si>
    <t>2344.95</t>
  </si>
  <si>
    <t>Inspected battery of toy.</t>
  </si>
  <si>
    <t>Battery included is third-party item, voltage is significantly higher than stock.</t>
  </si>
  <si>
    <t>Inspected damage to frame.</t>
  </si>
  <si>
    <t>Frame bending implies that toy was damaged after achieving sick air.  Recommend replacement be provided.</t>
  </si>
  <si>
    <t>2017-11-20 00:00:00</t>
  </si>
  <si>
    <t>Examination of on-board electronics of returned unit.</t>
  </si>
  <si>
    <t>Normal on-board electronics function normally, motor control and parental remote functions as expected.  Switch connects to a second on-board computer.</t>
  </si>
  <si>
    <t>On-board electronics include switch that interferes with nearby cellular service.</t>
  </si>
  <si>
    <t>1902389-01</t>
  </si>
  <si>
    <t>2017-11-22 00:00:00</t>
  </si>
  <si>
    <t>Examination of second on-board computer.</t>
  </si>
  <si>
    <t>Examination reveals that they weren't trying to interfere with cell service, they were trying to communicate.  But with who?</t>
  </si>
  <si>
    <t>2017-11-16 00:00:00</t>
  </si>
  <si>
    <t>Examined unit battery housing for issues.</t>
  </si>
  <si>
    <t>Battery terminals were connected in reverse.  Recommended addition to troubleshooting steps.</t>
  </si>
  <si>
    <t>Toy does not accept a charge.</t>
  </si>
  <si>
    <t>1902390-01</t>
  </si>
  <si>
    <t>2017-10-08 00:00:00</t>
  </si>
  <si>
    <t>Check electromagnetic brake for signs of failure.</t>
  </si>
  <si>
    <t>Electromagnetic brake appears to operate normally.</t>
  </si>
  <si>
    <t>2017-10-03 00:00:00</t>
  </si>
  <si>
    <t>Toy suddenly stopped while travelling at speed.</t>
  </si>
  <si>
    <t>Operator was thrown from vehicle.</t>
  </si>
  <si>
    <t>1902385-02</t>
  </si>
  <si>
    <t>2017-10-09 00:00:00</t>
  </si>
  <si>
    <t>Check axle/wheel assembly for irregularities.</t>
  </si>
  <si>
    <t>Wheels and axles appear in good condition.</t>
  </si>
  <si>
    <t>Check onboard computer for any irregularities.</t>
  </si>
  <si>
    <t>Onboard computer registered a brake on the parental remote while toy was operating at speed.</t>
  </si>
  <si>
    <t>2017-10-10 00:00:00</t>
  </si>
  <si>
    <t>Attempted to simulate error, but was too funny.  Sent a request to have onboard software reviewed.</t>
  </si>
  <si>
    <t>2017-10-02 00:00:00</t>
  </si>
  <si>
    <t>Attempted to re-create by attempting a sharp turn with a standard payload.</t>
  </si>
  <si>
    <t>Toy rolled as described.  Recommend installing a roll cage or including note about toy being "extremely realistic"</t>
  </si>
  <si>
    <t>While driving around corners, the Truck tips over unexpectedly.</t>
  </si>
  <si>
    <t>1902386-01</t>
  </si>
  <si>
    <t>Poor Operation - toy tips over during use</t>
  </si>
  <si>
    <t>895.99</t>
  </si>
  <si>
    <t>2017-10-21 00:00:00</t>
  </si>
  <si>
    <t>Shipping insists that items are boxed and sealed when they receive them from inventory.</t>
  </si>
  <si>
    <t>2017-10-23 00:00:00</t>
  </si>
  <si>
    <t>Box contained packing material and a rock, no toy.</t>
  </si>
  <si>
    <t>1902396-01</t>
  </si>
  <si>
    <t>1977</t>
  </si>
  <si>
    <t>Contacted production regarding error.</t>
  </si>
  <si>
    <t>Production insists that item delivered was assembled to specification, confirmed by QA inspection document.</t>
  </si>
  <si>
    <t>Contacted inventory regarding error.</t>
  </si>
  <si>
    <t>Inventory manager was riding on toy on arrival to warehouse, suggest replacement be sent to customer, inventory manager be fired.</t>
  </si>
  <si>
    <t>Confirmed that remote could connect to toy correctly</t>
  </si>
  <si>
    <t>2017-10-15 00:00:00</t>
  </si>
  <si>
    <t>Found no extra heat during normal use and charging but charged very slowly</t>
  </si>
  <si>
    <t>Battery life is significantly shorter than expected.</t>
  </si>
  <si>
    <t>1902392-01</t>
  </si>
  <si>
    <t>Inadequate Finish - toy does not look good</t>
  </si>
  <si>
    <t>1255.99</t>
  </si>
  <si>
    <t>2017-11-21 00:00:00</t>
  </si>
  <si>
    <t>Tested unit with average payload.</t>
  </si>
  <si>
    <t>Battery draw was within normal expectation.</t>
  </si>
  <si>
    <t>1902393-02</t>
  </si>
  <si>
    <t>Tested unit with larger-than-recommended payload.</t>
  </si>
  <si>
    <t>Battery draw was higher than expected.  Recommend adding note to instructions.</t>
  </si>
  <si>
    <t>Tested unit travelling down hill at high speed.</t>
  </si>
  <si>
    <t>Could not re-create error.</t>
  </si>
  <si>
    <t>2017-11-29 00:00:00</t>
  </si>
  <si>
    <t>While travelling down a hill, toy suffered brake failure.</t>
  </si>
  <si>
    <t>Operator was thrown into a busy street and struck by a car.</t>
  </si>
  <si>
    <t>Added increased payload and retried unit travelling on a slope at high speed.</t>
  </si>
  <si>
    <t>Attempted simultaneous down-shifting and braking while travelling at high speed down a slope.</t>
  </si>
  <si>
    <t>Determined that simultaneous shifting and braking while traveling at high speed down a slope would prevent brake system from properly engaging.</t>
  </si>
  <si>
    <t>Attempted identical test to previous using new braking system.</t>
  </si>
  <si>
    <t>Confirmed that new system engages brakes properly.  Recommend that additional warnings be included about operation on steep slopes and sudden stops at high speeds.</t>
  </si>
  <si>
    <t>Paint on hood was scratched on delivery.</t>
  </si>
  <si>
    <t>2017-10-24 00:00:00</t>
  </si>
  <si>
    <t>Paint color did not match specified color on box.</t>
  </si>
  <si>
    <t>2017-10-11 00:00:00</t>
  </si>
  <si>
    <t>Side mirrors appeared to be from a different model.</t>
  </si>
  <si>
    <t>2017-10-18 00:00:00</t>
  </si>
  <si>
    <t>2017-11-03 00:00:00</t>
  </si>
  <si>
    <t>Seat was damaged on delivery.</t>
  </si>
  <si>
    <t>1902394-03</t>
  </si>
  <si>
    <t>1902395-01</t>
  </si>
  <si>
    <t>1899.99</t>
  </si>
  <si>
    <t>1902382-01</t>
  </si>
  <si>
    <t>1367.99</t>
  </si>
  <si>
    <t>1902397-01</t>
  </si>
  <si>
    <t>995.99</t>
  </si>
  <si>
    <t>1902393-01</t>
  </si>
  <si>
    <t>788.99</t>
  </si>
  <si>
    <t>695.99</t>
  </si>
  <si>
    <t>855.99</t>
  </si>
  <si>
    <t>675.55</t>
  </si>
  <si>
    <t>(</t>
  </si>
  <si>
    <t>Person Table Insert</t>
  </si>
  <si>
    <t>ProBlem Type</t>
  </si>
  <si>
    <t>Modeltbl</t>
  </si>
  <si>
    <t>InjuryType Insert</t>
  </si>
  <si>
    <t>Registration insert</t>
  </si>
  <si>
    <t>Report insert</t>
  </si>
  <si>
    <t>Test Insert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</si>
</sst>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
  <sheetViews>
    <sheetView tabSelected="1" topLeftCell="AJ14" workbookViewId="0">
      <selection activeCell="AM29" sqref="AM29"/>
    </sheetView>
  </sheetViews>
  <sheetFormatPr defaultRowHeight="15" x14ac:dyDescent="0.25"/>
  <cols>
    <col min="2" max="2" width="18.28515625" bestFit="1" customWidth="1"/>
    <col min="3" max="3" width="136.5703125" bestFit="1" customWidth="1"/>
    <col min="4" max="4" width="156.28515625" bestFit="1" customWidth="1"/>
    <col min="5" max="5" width="13.5703125" bestFit="1" customWidth="1"/>
    <col min="8" max="8" width="13.5703125" bestFit="1" customWidth="1"/>
    <col min="9" max="9" width="22.42578125" bestFit="1" customWidth="1"/>
    <col min="10" max="11" width="18.28515625" bestFit="1" customWidth="1"/>
    <col min="12" max="12" width="73.42578125" bestFit="1" customWidth="1"/>
    <col min="13" max="13" width="8.5703125" bestFit="1" customWidth="1"/>
    <col min="14" max="14" width="53.85546875" bestFit="1" customWidth="1"/>
    <col min="15" max="15" width="27.42578125" bestFit="1" customWidth="1"/>
    <col min="16" max="16" width="28.85546875" bestFit="1" customWidth="1"/>
    <col min="17" max="17" width="10.7109375" bestFit="1" customWidth="1"/>
    <col min="18" max="18" width="14.85546875" bestFit="1" customWidth="1"/>
    <col min="19" max="19" width="50" bestFit="1" customWidth="1"/>
    <col min="20" max="20" width="13.42578125" bestFit="1" customWidth="1"/>
    <col min="21" max="21" width="17.42578125" bestFit="1" customWidth="1"/>
    <col min="22" max="22" width="8.85546875" bestFit="1" customWidth="1"/>
    <col min="23" max="23" width="9.28515625" bestFit="1" customWidth="1"/>
    <col min="24" max="24" width="14.140625" bestFit="1" customWidth="1"/>
    <col min="25" max="25" width="24.7109375" bestFit="1" customWidth="1"/>
    <col min="26" max="26" width="62.85546875" bestFit="1" customWidth="1"/>
    <col min="27" max="27" width="13.42578125" bestFit="1" customWidth="1"/>
    <col min="28" max="28" width="9" bestFit="1" customWidth="1"/>
    <col min="29" max="29" width="13.140625" bestFit="1" customWidth="1"/>
    <col min="30" max="30" width="12.42578125" bestFit="1" customWidth="1"/>
    <col min="31" max="31" width="13.7109375" bestFit="1" customWidth="1"/>
    <col min="32" max="32" width="11.42578125" bestFit="1" customWidth="1"/>
    <col min="33" max="33" width="87.85546875" bestFit="1" customWidth="1"/>
    <col min="34" max="34" width="130.28515625" bestFit="1" customWidth="1"/>
    <col min="35" max="35" width="88.5703125" bestFit="1" customWidth="1"/>
    <col min="36" max="36" width="49.7109375" bestFit="1" customWidth="1"/>
    <col min="38" max="38" width="151" bestFit="1" customWidth="1"/>
    <col min="39" max="39" width="183.28515625" bestFit="1" customWidth="1"/>
  </cols>
  <sheetData>
    <row r="1" spans="1:39" x14ac:dyDescent="0.25">
      <c r="A1" t="s">
        <v>57</v>
      </c>
      <c r="B1" t="s">
        <v>243</v>
      </c>
      <c r="C1" t="s">
        <v>244</v>
      </c>
      <c r="D1" t="s">
        <v>245</v>
      </c>
      <c r="E1" t="s">
        <v>246</v>
      </c>
      <c r="F1" t="s">
        <v>200</v>
      </c>
      <c r="G1" t="s">
        <v>57</v>
      </c>
      <c r="I1" t="s">
        <v>57</v>
      </c>
      <c r="J1" t="s">
        <v>247</v>
      </c>
      <c r="K1" t="s">
        <v>248</v>
      </c>
      <c r="L1" t="s">
        <v>249</v>
      </c>
      <c r="M1" t="s">
        <v>284</v>
      </c>
      <c r="O1" t="s">
        <v>250</v>
      </c>
      <c r="P1" t="s">
        <v>192</v>
      </c>
      <c r="Q1" t="s">
        <v>67</v>
      </c>
      <c r="R1" t="s">
        <v>192</v>
      </c>
      <c r="S1" t="s">
        <v>251</v>
      </c>
      <c r="T1" t="s">
        <v>250</v>
      </c>
      <c r="U1" t="s">
        <v>25</v>
      </c>
      <c r="V1" t="s">
        <v>128</v>
      </c>
      <c r="W1" t="s">
        <v>252</v>
      </c>
      <c r="X1" t="s">
        <v>25</v>
      </c>
      <c r="Y1" t="s">
        <v>26</v>
      </c>
      <c r="Z1" t="s">
        <v>27</v>
      </c>
      <c r="AA1" t="s">
        <v>252</v>
      </c>
      <c r="AB1" t="s">
        <v>67</v>
      </c>
      <c r="AC1" t="s">
        <v>68</v>
      </c>
      <c r="AD1" t="s">
        <v>69</v>
      </c>
      <c r="AE1" t="s">
        <v>70</v>
      </c>
      <c r="AF1" t="s">
        <v>66</v>
      </c>
      <c r="AG1" t="str">
        <f>CONCATENATE( "INSERT INTO problemTypeTbl VALUES ('", $S1, "')")</f>
        <v>INSERT INTO problemTypeTbl VALUES ('Inadequate Operation Quality - toy broke during use')</v>
      </c>
      <c r="AH1" t="str">
        <f>CONCATENATE("INSERT INTO modelTbl VALUES('",$X1, "' , '", $Y1, "' , '",$Z1, "', ",$AA1,")")</f>
        <v>INSERT INTO modelTbl VALUES('JSSLUX' , 'Jaguar Sedan Luxury' , 'Jaguar Sedan 2 door medium clearance leather seats convertible top', 1655.99)</v>
      </c>
      <c r="AI1" t="str">
        <f>CONCATENATE( "INSERT INTO injuryTypeTbl VALUES ('", $N1,"')" )</f>
        <v>INSERT INTO injuryTypeTbl VALUES ('')</v>
      </c>
      <c r="AJ1" t="str">
        <f>CONCATENATE( "INSERT INTO registrationTbl VALUES ('", $T1,"', ", $V1,", '", $U1,"')" )</f>
        <v>INSERT INTO registrationTbl VALUES ('1902389-02', 25, 'JSSLUX')</v>
      </c>
      <c r="AL1" t="s">
        <v>421</v>
      </c>
      <c r="AM1" t="s">
        <v>422</v>
      </c>
    </row>
    <row r="2" spans="1:39" x14ac:dyDescent="0.25">
      <c r="A2" t="s">
        <v>104</v>
      </c>
      <c r="B2" t="s">
        <v>295</v>
      </c>
      <c r="C2" t="s">
        <v>298</v>
      </c>
      <c r="D2" t="s">
        <v>299</v>
      </c>
      <c r="E2" t="s">
        <v>246</v>
      </c>
      <c r="F2" t="s">
        <v>200</v>
      </c>
      <c r="G2" t="s">
        <v>57</v>
      </c>
      <c r="H2" t="s">
        <v>57</v>
      </c>
      <c r="I2" t="s">
        <v>57</v>
      </c>
      <c r="J2" t="s">
        <v>247</v>
      </c>
      <c r="K2" t="s">
        <v>248</v>
      </c>
      <c r="L2" t="s">
        <v>249</v>
      </c>
      <c r="M2" t="s">
        <v>284</v>
      </c>
      <c r="O2" t="s">
        <v>250</v>
      </c>
      <c r="P2" t="s">
        <v>192</v>
      </c>
      <c r="Q2" t="s">
        <v>67</v>
      </c>
      <c r="R2" t="s">
        <v>192</v>
      </c>
      <c r="S2" t="s">
        <v>251</v>
      </c>
      <c r="T2" t="s">
        <v>250</v>
      </c>
      <c r="U2" t="s">
        <v>25</v>
      </c>
      <c r="V2" t="s">
        <v>128</v>
      </c>
      <c r="W2" t="s">
        <v>252</v>
      </c>
      <c r="X2" t="s">
        <v>25</v>
      </c>
      <c r="Y2" t="s">
        <v>26</v>
      </c>
      <c r="Z2" t="s">
        <v>27</v>
      </c>
      <c r="AA2" t="s">
        <v>252</v>
      </c>
      <c r="AB2" t="s">
        <v>67</v>
      </c>
      <c r="AC2" t="s">
        <v>68</v>
      </c>
      <c r="AD2" t="s">
        <v>69</v>
      </c>
      <c r="AE2" t="s">
        <v>70</v>
      </c>
      <c r="AF2" t="s">
        <v>66</v>
      </c>
      <c r="AG2" t="str">
        <f>CONCATENATE( "INSERT INTO problemTypeTbl VALUES ('", $S2, "')")</f>
        <v>INSERT INTO problemTypeTbl VALUES ('Inadequate Operation Quality - toy broke during use')</v>
      </c>
      <c r="AH2" t="str">
        <f>CONCATENATE("INSERT INTO modelTbl VALUES('",$X2, "' , '", $Y2, "' , '",$Z2, "', ",$AA2,")")</f>
        <v>INSERT INTO modelTbl VALUES('JSSLUX' , 'Jaguar Sedan Luxury' , 'Jaguar Sedan 2 door medium clearance leather seats convertible top', 1655.99)</v>
      </c>
      <c r="AI2" t="str">
        <f>CONCATENATE( "INSERT INTO injuryTypeTbl VALUES ('", $N2,"')" )</f>
        <v>INSERT INTO injuryTypeTbl VALUES ('')</v>
      </c>
      <c r="AJ2" t="str">
        <f>CONCATENATE( "INSERT INTO registrationTbl VALUES ('", $T2,"', ", $V2,", '", $U2,"')" )</f>
        <v>INSERT INTO registrationTbl VALUES ('1902389-02', 25, 'JSSLUX')</v>
      </c>
      <c r="AL2" t="str">
        <f>CONCATENATE("INSERT INTO reportTbl VALUES ('",$J2,"', '",$K2,"', ",$P2, ", '",$L2,"', ",$Q2, ", '",$T2,"', '",$U2,"'", ", '",$M2,"', '",$N2,"',)")</f>
        <v>INSERT INTO reportTbl VALUES ('2017-11-02 00:00:00', '2017-11-10 00:00:00', 4, 'Wheel detached from toy while in operation.', 11, '1902389-02', 'JSSLUX', 'N', '',)</v>
      </c>
      <c r="AM2" t="str">
        <f t="shared" ref="AM2:AM40" si="0">CONCATENATE( "INSERT INTO testTbl VALUES (",$F2,", ",$G2,", ", $H2,", '", $B2,"', '", $E2, "', '",$C2,"', '",$D2,"'",")" )</f>
        <v>INSERT INTO testTbl VALUES (5, 1, 1, '2017-11-08 00:00:00', 'Y', 'Tested new design on live course with payload.', 'Operation ocurred normally.')</v>
      </c>
    </row>
    <row r="3" spans="1:39" x14ac:dyDescent="0.25">
      <c r="A3" t="s">
        <v>148</v>
      </c>
      <c r="B3" t="s">
        <v>336</v>
      </c>
      <c r="C3" t="s">
        <v>337</v>
      </c>
      <c r="D3" t="s">
        <v>338</v>
      </c>
      <c r="E3" t="s">
        <v>246</v>
      </c>
      <c r="F3" t="s">
        <v>57</v>
      </c>
      <c r="G3" t="s">
        <v>104</v>
      </c>
      <c r="I3" t="s">
        <v>104</v>
      </c>
      <c r="J3" t="s">
        <v>309</v>
      </c>
      <c r="K3" t="s">
        <v>336</v>
      </c>
      <c r="L3" t="s">
        <v>339</v>
      </c>
      <c r="M3" t="s">
        <v>284</v>
      </c>
      <c r="O3" t="s">
        <v>340</v>
      </c>
      <c r="P3" t="s">
        <v>104</v>
      </c>
      <c r="Q3" t="s">
        <v>144</v>
      </c>
      <c r="R3" t="s">
        <v>104</v>
      </c>
      <c r="S3" t="s">
        <v>291</v>
      </c>
      <c r="T3" t="s">
        <v>340</v>
      </c>
      <c r="U3" t="s">
        <v>28</v>
      </c>
      <c r="V3" t="s">
        <v>160</v>
      </c>
      <c r="W3" t="s">
        <v>323</v>
      </c>
      <c r="X3" t="s">
        <v>28</v>
      </c>
      <c r="Y3" t="s">
        <v>29</v>
      </c>
      <c r="Z3" t="s">
        <v>30</v>
      </c>
      <c r="AA3" t="s">
        <v>323</v>
      </c>
      <c r="AB3" t="s">
        <v>144</v>
      </c>
      <c r="AC3" t="s">
        <v>145</v>
      </c>
      <c r="AD3" t="s">
        <v>146</v>
      </c>
      <c r="AE3" t="s">
        <v>147</v>
      </c>
      <c r="AF3" t="s">
        <v>66</v>
      </c>
      <c r="AG3" t="str">
        <f>CONCATENATE( "INSERT INTO problemTypeTbl VALUES ('", $S3, "')")</f>
        <v>INSERT INTO problemTypeTbl VALUES ('Inadequate Operation - toy does not operate correctly')</v>
      </c>
      <c r="AH3" t="str">
        <f>CONCATENATE("INSERT INTO modelTbl VALUES('",$X3, "' , '", $Y3, "' , '",$Z3, "', ",$AA3,")")</f>
        <v>INSERT INTO modelTbl VALUES('LAMHUR' , 'Lamborghini Huracan' , 'Lamborghini Huracan sports car very low clearance', 2344.95)</v>
      </c>
      <c r="AI3" t="str">
        <f>CONCATENATE( "INSERT INTO injuryTypeTbl VALUES ('", $N3,"')" )</f>
        <v>INSERT INTO injuryTypeTbl VALUES ('')</v>
      </c>
      <c r="AJ3" t="str">
        <f>CONCATENATE( "INSERT INTO registrationTbl VALUES ('", $T3,"', ", $V3,", '", $U3,"')" )</f>
        <v>INSERT INTO registrationTbl VALUES ('1902390-01', 32, 'LAMHUR')</v>
      </c>
      <c r="AL3" t="str">
        <f t="shared" ref="AL3:AL50" si="1">CONCATENATE("INSERT INTO reportTbl VALUES ('",$J3,"', '",$K3,"', ",$P3, ", '",$L3,"', ",$Q3, ", '",$T3,"', '",$U3,"'", ", '",$M3,"', '",$N3,"',)")</f>
        <v>INSERT INTO reportTbl VALUES ('2017-11-11 00:00:00', '2017-11-16 00:00:00', 2, 'Toy does not accept a charge.', 29, '1902390-01', 'LAMHUR', 'N', '',)</v>
      </c>
      <c r="AM3" t="str">
        <f t="shared" si="0"/>
        <v>INSERT INTO testTbl VALUES (1, 2, , '2017-11-16 00:00:00', 'Y', 'Examined unit battery housing for issues.', 'Battery terminals were connected in reverse.  Recommended addition to troubleshooting steps.')</v>
      </c>
    </row>
    <row r="4" spans="1:39" x14ac:dyDescent="0.25">
      <c r="A4" t="s">
        <v>192</v>
      </c>
      <c r="B4" t="s">
        <v>379</v>
      </c>
      <c r="C4" t="s">
        <v>380</v>
      </c>
      <c r="D4" t="s">
        <v>381</v>
      </c>
      <c r="E4" t="s">
        <v>246</v>
      </c>
      <c r="F4" t="s">
        <v>200</v>
      </c>
      <c r="G4" t="s">
        <v>148</v>
      </c>
      <c r="I4" t="s">
        <v>148</v>
      </c>
      <c r="J4" t="s">
        <v>336</v>
      </c>
      <c r="K4" t="s">
        <v>333</v>
      </c>
      <c r="L4" t="s">
        <v>375</v>
      </c>
      <c r="M4" t="s">
        <v>284</v>
      </c>
      <c r="O4" t="s">
        <v>382</v>
      </c>
      <c r="P4" t="s">
        <v>104</v>
      </c>
      <c r="Q4" t="s">
        <v>168</v>
      </c>
      <c r="R4" t="s">
        <v>104</v>
      </c>
      <c r="S4" t="s">
        <v>291</v>
      </c>
      <c r="T4" t="s">
        <v>382</v>
      </c>
      <c r="U4" t="s">
        <v>37</v>
      </c>
      <c r="V4" t="s">
        <v>92</v>
      </c>
      <c r="W4" t="s">
        <v>305</v>
      </c>
      <c r="X4" t="s">
        <v>37</v>
      </c>
      <c r="Y4" t="s">
        <v>38</v>
      </c>
      <c r="Z4" t="s">
        <v>39</v>
      </c>
      <c r="AA4" t="s">
        <v>305</v>
      </c>
      <c r="AB4" t="s">
        <v>168</v>
      </c>
      <c r="AC4" t="s">
        <v>169</v>
      </c>
      <c r="AD4" t="s">
        <v>170</v>
      </c>
      <c r="AE4" t="s">
        <v>171</v>
      </c>
      <c r="AF4" t="s">
        <v>66</v>
      </c>
      <c r="AG4" t="str">
        <f>CONCATENATE( "INSERT INTO problemTypeTbl VALUES ('", $S4, "')")</f>
        <v>INSERT INTO problemTypeTbl VALUES ('Inadequate Operation - toy does not operate correctly')</v>
      </c>
      <c r="AH4" t="str">
        <f>CONCATENATE("INSERT INTO modelTbl VALUES('",$X4, "' , '", $Y4, "' , '",$Z4, "', ",$AA4,")")</f>
        <v>INSERT INTO modelTbl VALUES('LXSED5' , 'Lexus Sedan Large' , 'Lexus Sedan 4 door medium clearance leather seats convertible top', 1488.99)</v>
      </c>
      <c r="AI4" t="str">
        <f>CONCATENATE( "INSERT INTO injuryTypeTbl VALUES ('", $N4,"')" )</f>
        <v>INSERT INTO injuryTypeTbl VALUES ('')</v>
      </c>
      <c r="AJ4" t="str">
        <f>CONCATENATE( "INSERT INTO registrationTbl VALUES ('", $T4,"', ", $V4,", '", $U4,"')" )</f>
        <v>INSERT INTO registrationTbl VALUES ('1902393-02', 17, 'LXSED5')</v>
      </c>
      <c r="AL4" t="str">
        <f t="shared" si="1"/>
        <v>INSERT INTO reportTbl VALUES ('2017-11-16 00:00:00', '2017-11-22 00:00:00', 2, 'Battery life is significantly shorter than expected.', 34, '1902393-02', 'LXSED5', 'N', '',)</v>
      </c>
      <c r="AM4" t="str">
        <f t="shared" si="0"/>
        <v>INSERT INTO testTbl VALUES (5, 3, , '2017-11-21 00:00:00', 'Y', 'Tested unit with average payload.', 'Battery draw was within normal expectation.')</v>
      </c>
    </row>
    <row r="5" spans="1:39" x14ac:dyDescent="0.25">
      <c r="A5" t="s">
        <v>200</v>
      </c>
      <c r="B5" t="s">
        <v>333</v>
      </c>
      <c r="C5" t="s">
        <v>383</v>
      </c>
      <c r="D5" t="s">
        <v>384</v>
      </c>
      <c r="E5" t="s">
        <v>246</v>
      </c>
      <c r="F5" t="s">
        <v>200</v>
      </c>
      <c r="G5" t="s">
        <v>148</v>
      </c>
      <c r="H5" t="s">
        <v>192</v>
      </c>
      <c r="I5" t="s">
        <v>148</v>
      </c>
      <c r="J5" t="s">
        <v>336</v>
      </c>
      <c r="K5" t="s">
        <v>333</v>
      </c>
      <c r="L5" t="s">
        <v>375</v>
      </c>
      <c r="M5" t="s">
        <v>284</v>
      </c>
      <c r="O5" t="s">
        <v>382</v>
      </c>
      <c r="P5" t="s">
        <v>104</v>
      </c>
      <c r="Q5" t="s">
        <v>168</v>
      </c>
      <c r="R5" t="s">
        <v>104</v>
      </c>
      <c r="S5" t="s">
        <v>291</v>
      </c>
      <c r="T5" t="s">
        <v>382</v>
      </c>
      <c r="U5" t="s">
        <v>37</v>
      </c>
      <c r="V5" t="s">
        <v>92</v>
      </c>
      <c r="W5" t="s">
        <v>305</v>
      </c>
      <c r="X5" t="s">
        <v>37</v>
      </c>
      <c r="Y5" t="s">
        <v>38</v>
      </c>
      <c r="Z5" t="s">
        <v>39</v>
      </c>
      <c r="AA5" t="s">
        <v>305</v>
      </c>
      <c r="AB5" t="s">
        <v>168</v>
      </c>
      <c r="AC5" t="s">
        <v>169</v>
      </c>
      <c r="AD5" t="s">
        <v>170</v>
      </c>
      <c r="AE5" t="s">
        <v>171</v>
      </c>
      <c r="AF5" t="s">
        <v>66</v>
      </c>
      <c r="AG5" t="str">
        <f>CONCATENATE( "INSERT INTO problemTypeTbl VALUES ('", $S5, "')")</f>
        <v>INSERT INTO problemTypeTbl VALUES ('Inadequate Operation - toy does not operate correctly')</v>
      </c>
      <c r="AH5" t="str">
        <f>CONCATENATE("INSERT INTO modelTbl VALUES('",$X5, "' , '", $Y5, "' , '",$Z5, "', ",$AA5,")")</f>
        <v>INSERT INTO modelTbl VALUES('LXSED5' , 'Lexus Sedan Large' , 'Lexus Sedan 4 door medium clearance leather seats convertible top', 1488.99)</v>
      </c>
      <c r="AI5" t="str">
        <f>CONCATENATE( "INSERT INTO injuryTypeTbl VALUES ('", $N5,"')" )</f>
        <v>INSERT INTO injuryTypeTbl VALUES ('')</v>
      </c>
      <c r="AJ5" t="str">
        <f>CONCATENATE( "INSERT INTO registrationTbl VALUES ('", $T5,"', ", $V5,", '", $U5,"')" )</f>
        <v>INSERT INTO registrationTbl VALUES ('1902393-02', 17, 'LXSED5')</v>
      </c>
      <c r="AL5" t="str">
        <f t="shared" si="1"/>
        <v>INSERT INTO reportTbl VALUES ('2017-11-16 00:00:00', '2017-11-22 00:00:00', 2, 'Battery life is significantly shorter than expected.', 34, '1902393-02', 'LXSED5', 'N', '',)</v>
      </c>
      <c r="AM5" t="str">
        <f t="shared" si="0"/>
        <v>INSERT INTO testTbl VALUES (5, 3, 4, '2017-11-22 00:00:00', 'Y', 'Tested unit with larger-than-recommended payload.', 'Battery draw was higher than expected.  Recommend adding note to instructions.')</v>
      </c>
    </row>
    <row r="6" spans="1:39" x14ac:dyDescent="0.25">
      <c r="A6" t="s">
        <v>204</v>
      </c>
      <c r="B6" t="s">
        <v>379</v>
      </c>
      <c r="C6" t="s">
        <v>385</v>
      </c>
      <c r="D6" t="s">
        <v>386</v>
      </c>
      <c r="E6" t="s">
        <v>246</v>
      </c>
      <c r="F6" t="s">
        <v>200</v>
      </c>
      <c r="G6" t="s">
        <v>192</v>
      </c>
      <c r="I6" t="s">
        <v>192</v>
      </c>
      <c r="J6" t="s">
        <v>328</v>
      </c>
      <c r="K6" t="s">
        <v>387</v>
      </c>
      <c r="L6" t="s">
        <v>388</v>
      </c>
      <c r="M6" t="s">
        <v>246</v>
      </c>
      <c r="N6" t="s">
        <v>389</v>
      </c>
      <c r="O6" t="s">
        <v>264</v>
      </c>
      <c r="P6" t="s">
        <v>200</v>
      </c>
      <c r="Q6" t="s">
        <v>124</v>
      </c>
      <c r="R6" t="s">
        <v>200</v>
      </c>
      <c r="S6" t="s">
        <v>265</v>
      </c>
      <c r="T6" t="s">
        <v>264</v>
      </c>
      <c r="U6" t="s">
        <v>31</v>
      </c>
      <c r="V6" t="s">
        <v>132</v>
      </c>
      <c r="W6" t="s">
        <v>266</v>
      </c>
      <c r="X6" t="s">
        <v>31</v>
      </c>
      <c r="Y6" t="s">
        <v>32</v>
      </c>
      <c r="Z6" t="s">
        <v>33</v>
      </c>
      <c r="AA6" t="s">
        <v>266</v>
      </c>
      <c r="AB6" t="s">
        <v>124</v>
      </c>
      <c r="AC6" t="s">
        <v>125</v>
      </c>
      <c r="AD6" t="s">
        <v>126</v>
      </c>
      <c r="AE6" t="s">
        <v>127</v>
      </c>
      <c r="AF6" t="s">
        <v>66</v>
      </c>
      <c r="AG6" t="str">
        <f>CONCATENATE( "INSERT INTO problemTypeTbl VALUES ('", $S6, "')")</f>
        <v>INSERT INTO problemTypeTbl VALUES ('Poor Operation Quality - toy hurt user')</v>
      </c>
      <c r="AH6" t="str">
        <f>CONCATENATE("INSERT INTO modelTbl VALUES('",$X6, "' , '", $Y6, "' , '",$Z6, "', ",$AA6,")")</f>
        <v>INSERT INTO modelTbl VALUES('LXSED1' , 'Lexus Sedan hybrid design' , 'Lexus Sedan 2 door low clearance based on hybrid style design', 890)</v>
      </c>
      <c r="AI6" t="str">
        <f>CONCATENATE( "INSERT INTO injuryTypeTbl VALUES ('", $N6,"')" )</f>
        <v>INSERT INTO injuryTypeTbl VALUES ('Operator was thrown into a busy street and struck by a car.')</v>
      </c>
      <c r="AJ6" t="str">
        <f>CONCATENATE( "INSERT INTO registrationTbl VALUES ('", $T6,"', ", $V6,", '", $U6,"')" )</f>
        <v>INSERT INTO registrationTbl VALUES ('1902391-01', 26, 'LXSED1')</v>
      </c>
      <c r="AL6" t="str">
        <f t="shared" si="1"/>
        <v>INSERT INTO reportTbl VALUES ('2017-11-20 00:00:00', '2017-11-29 00:00:00', 5, 'While travelling down a hill, toy suffered brake failure.', 24, '1902391-01', 'LXSED1', 'Y', 'Operator was thrown into a busy street and struck by a car.',)</v>
      </c>
      <c r="AM6" t="str">
        <f t="shared" si="0"/>
        <v>INSERT INTO testTbl VALUES (5, 4, , '2017-11-21 00:00:00', 'Y', 'Tested unit travelling down hill at high speed.', 'Could not re-create error.')</v>
      </c>
    </row>
    <row r="7" spans="1:39" x14ac:dyDescent="0.25">
      <c r="A7" t="s">
        <v>208</v>
      </c>
      <c r="B7" t="s">
        <v>379</v>
      </c>
      <c r="C7" t="s">
        <v>390</v>
      </c>
      <c r="D7" t="s">
        <v>386</v>
      </c>
      <c r="E7" t="s">
        <v>246</v>
      </c>
      <c r="F7" t="s">
        <v>200</v>
      </c>
      <c r="G7" t="s">
        <v>192</v>
      </c>
      <c r="H7" t="s">
        <v>204</v>
      </c>
      <c r="I7" t="s">
        <v>192</v>
      </c>
      <c r="J7" t="s">
        <v>328</v>
      </c>
      <c r="K7" t="s">
        <v>387</v>
      </c>
      <c r="L7" t="s">
        <v>388</v>
      </c>
      <c r="M7" t="s">
        <v>246</v>
      </c>
      <c r="N7" t="s">
        <v>389</v>
      </c>
      <c r="O7" t="s">
        <v>264</v>
      </c>
      <c r="P7" t="s">
        <v>200</v>
      </c>
      <c r="Q7" t="s">
        <v>124</v>
      </c>
      <c r="R7" t="s">
        <v>200</v>
      </c>
      <c r="S7" t="s">
        <v>265</v>
      </c>
      <c r="T7" t="s">
        <v>264</v>
      </c>
      <c r="U7" t="s">
        <v>31</v>
      </c>
      <c r="V7" t="s">
        <v>132</v>
      </c>
      <c r="W7" t="s">
        <v>266</v>
      </c>
      <c r="X7" t="s">
        <v>31</v>
      </c>
      <c r="Y7" t="s">
        <v>32</v>
      </c>
      <c r="Z7" t="s">
        <v>33</v>
      </c>
      <c r="AA7" t="s">
        <v>266</v>
      </c>
      <c r="AB7" t="s">
        <v>124</v>
      </c>
      <c r="AC7" t="s">
        <v>125</v>
      </c>
      <c r="AD7" t="s">
        <v>126</v>
      </c>
      <c r="AE7" t="s">
        <v>127</v>
      </c>
      <c r="AF7" t="s">
        <v>66</v>
      </c>
      <c r="AG7" t="str">
        <f>CONCATENATE( "INSERT INTO problemTypeTbl VALUES ('", $S7, "')")</f>
        <v>INSERT INTO problemTypeTbl VALUES ('Poor Operation Quality - toy hurt user')</v>
      </c>
      <c r="AH7" t="str">
        <f>CONCATENATE("INSERT INTO modelTbl VALUES('",$X7, "' , '", $Y7, "' , '",$Z7, "', ",$AA7,")")</f>
        <v>INSERT INTO modelTbl VALUES('LXSED1' , 'Lexus Sedan hybrid design' , 'Lexus Sedan 2 door low clearance based on hybrid style design', 890)</v>
      </c>
      <c r="AI7" t="str">
        <f>CONCATENATE( "INSERT INTO injuryTypeTbl VALUES ('", $N7,"')" )</f>
        <v>INSERT INTO injuryTypeTbl VALUES ('Operator was thrown into a busy street and struck by a car.')</v>
      </c>
      <c r="AJ7" t="str">
        <f>CONCATENATE( "INSERT INTO registrationTbl VALUES ('", $T7,"', ", $V7,", '", $U7,"')" )</f>
        <v>INSERT INTO registrationTbl VALUES ('1902391-01', 26, 'LXSED1')</v>
      </c>
      <c r="AL7" t="str">
        <f t="shared" si="1"/>
        <v>INSERT INTO reportTbl VALUES ('2017-11-20 00:00:00', '2017-11-29 00:00:00', 5, 'While travelling down a hill, toy suffered brake failure.', 24, '1902391-01', 'LXSED1', 'Y', 'Operator was thrown into a busy street and struck by a car.',)</v>
      </c>
      <c r="AM7" t="str">
        <f t="shared" si="0"/>
        <v>INSERT INTO testTbl VALUES (5, 4, 6, '2017-11-21 00:00:00', 'Y', 'Added increased payload and retried unit travelling on a slope at high speed.', 'Could not re-create error.')</v>
      </c>
    </row>
    <row r="8" spans="1:39" x14ac:dyDescent="0.25">
      <c r="A8" t="s">
        <v>212</v>
      </c>
      <c r="B8" t="s">
        <v>333</v>
      </c>
      <c r="C8" t="s">
        <v>391</v>
      </c>
      <c r="D8" t="s">
        <v>392</v>
      </c>
      <c r="E8" t="s">
        <v>246</v>
      </c>
      <c r="F8" t="s">
        <v>200</v>
      </c>
      <c r="G8" t="s">
        <v>192</v>
      </c>
      <c r="H8" t="s">
        <v>208</v>
      </c>
      <c r="I8" t="s">
        <v>192</v>
      </c>
      <c r="J8" t="s">
        <v>328</v>
      </c>
      <c r="K8" t="s">
        <v>387</v>
      </c>
      <c r="L8" t="s">
        <v>388</v>
      </c>
      <c r="M8" t="s">
        <v>246</v>
      </c>
      <c r="N8" t="s">
        <v>389</v>
      </c>
      <c r="O8" t="s">
        <v>264</v>
      </c>
      <c r="P8" t="s">
        <v>200</v>
      </c>
      <c r="Q8" t="s">
        <v>124</v>
      </c>
      <c r="R8" t="s">
        <v>200</v>
      </c>
      <c r="S8" t="s">
        <v>265</v>
      </c>
      <c r="T8" t="s">
        <v>264</v>
      </c>
      <c r="U8" t="s">
        <v>31</v>
      </c>
      <c r="V8" t="s">
        <v>132</v>
      </c>
      <c r="W8" t="s">
        <v>266</v>
      </c>
      <c r="X8" t="s">
        <v>31</v>
      </c>
      <c r="Y8" t="s">
        <v>32</v>
      </c>
      <c r="Z8" t="s">
        <v>33</v>
      </c>
      <c r="AA8" t="s">
        <v>266</v>
      </c>
      <c r="AB8" t="s">
        <v>124</v>
      </c>
      <c r="AC8" t="s">
        <v>125</v>
      </c>
      <c r="AD8" t="s">
        <v>126</v>
      </c>
      <c r="AE8" t="s">
        <v>127</v>
      </c>
      <c r="AF8" t="s">
        <v>66</v>
      </c>
      <c r="AG8" t="str">
        <f>CONCATENATE( "INSERT INTO problemTypeTbl VALUES ('", $S8, "')")</f>
        <v>INSERT INTO problemTypeTbl VALUES ('Poor Operation Quality - toy hurt user')</v>
      </c>
      <c r="AH8" t="str">
        <f>CONCATENATE("INSERT INTO modelTbl VALUES('",$X8, "' , '", $Y8, "' , '",$Z8, "', ",$AA8,")")</f>
        <v>INSERT INTO modelTbl VALUES('LXSED1' , 'Lexus Sedan hybrid design' , 'Lexus Sedan 2 door low clearance based on hybrid style design', 890)</v>
      </c>
      <c r="AI8" t="str">
        <f>CONCATENATE( "INSERT INTO injuryTypeTbl VALUES ('", $N8,"')" )</f>
        <v>INSERT INTO injuryTypeTbl VALUES ('Operator was thrown into a busy street and struck by a car.')</v>
      </c>
      <c r="AJ8" t="str">
        <f>CONCATENATE( "INSERT INTO registrationTbl VALUES ('", $T8,"', ", $V8,", '", $U8,"')" )</f>
        <v>INSERT INTO registrationTbl VALUES ('1902391-01', 26, 'LXSED1')</v>
      </c>
      <c r="AL8" t="str">
        <f t="shared" si="1"/>
        <v>INSERT INTO reportTbl VALUES ('2017-11-20 00:00:00', '2017-11-29 00:00:00', 5, 'While travelling down a hill, toy suffered brake failure.', 24, '1902391-01', 'LXSED1', 'Y', 'Operator was thrown into a busy street and struck by a car.',)</v>
      </c>
      <c r="AM8" t="str">
        <f t="shared" si="0"/>
        <v>INSERT INTO testTbl VALUES (5, 4, 7, '2017-11-22 00:00:00', 'Y', 'Attempted simultaneous down-shifting and braking while travelling at high speed down a slope.', 'Determined that simultaneous shifting and braking while traveling at high speed down a slope would prevent brake system from properly engaging.')</v>
      </c>
    </row>
    <row r="9" spans="1:39" x14ac:dyDescent="0.25">
      <c r="A9" t="s">
        <v>216</v>
      </c>
      <c r="B9" t="s">
        <v>387</v>
      </c>
      <c r="C9" t="s">
        <v>393</v>
      </c>
      <c r="D9" t="s">
        <v>394</v>
      </c>
      <c r="E9" t="s">
        <v>246</v>
      </c>
      <c r="F9" t="s">
        <v>200</v>
      </c>
      <c r="G9" t="s">
        <v>192</v>
      </c>
      <c r="H9" t="s">
        <v>208</v>
      </c>
      <c r="I9" t="s">
        <v>192</v>
      </c>
      <c r="J9" t="s">
        <v>328</v>
      </c>
      <c r="K9" t="s">
        <v>387</v>
      </c>
      <c r="L9" t="s">
        <v>388</v>
      </c>
      <c r="M9" t="s">
        <v>246</v>
      </c>
      <c r="N9" t="s">
        <v>389</v>
      </c>
      <c r="O9" t="s">
        <v>264</v>
      </c>
      <c r="P9" t="s">
        <v>200</v>
      </c>
      <c r="Q9" t="s">
        <v>124</v>
      </c>
      <c r="R9" t="s">
        <v>200</v>
      </c>
      <c r="S9" t="s">
        <v>265</v>
      </c>
      <c r="T9" t="s">
        <v>264</v>
      </c>
      <c r="U9" t="s">
        <v>31</v>
      </c>
      <c r="V9" t="s">
        <v>132</v>
      </c>
      <c r="W9" t="s">
        <v>266</v>
      </c>
      <c r="X9" t="s">
        <v>31</v>
      </c>
      <c r="Y9" t="s">
        <v>32</v>
      </c>
      <c r="Z9" t="s">
        <v>33</v>
      </c>
      <c r="AA9" t="s">
        <v>266</v>
      </c>
      <c r="AB9" t="s">
        <v>124</v>
      </c>
      <c r="AC9" t="s">
        <v>125</v>
      </c>
      <c r="AD9" t="s">
        <v>126</v>
      </c>
      <c r="AE9" t="s">
        <v>127</v>
      </c>
      <c r="AF9" t="s">
        <v>66</v>
      </c>
      <c r="AG9" t="str">
        <f>CONCATENATE( "INSERT INTO problemTypeTbl VALUES ('", $S9, "')")</f>
        <v>INSERT INTO problemTypeTbl VALUES ('Poor Operation Quality - toy hurt user')</v>
      </c>
      <c r="AH9" t="str">
        <f>CONCATENATE("INSERT INTO modelTbl VALUES('",$X9, "' , '", $Y9, "' , '",$Z9, "', ",$AA9,")")</f>
        <v>INSERT INTO modelTbl VALUES('LXSED1' , 'Lexus Sedan hybrid design' , 'Lexus Sedan 2 door low clearance based on hybrid style design', 890)</v>
      </c>
      <c r="AI9" t="str">
        <f>CONCATENATE( "INSERT INTO injuryTypeTbl VALUES ('", $N9,"')" )</f>
        <v>INSERT INTO injuryTypeTbl VALUES ('Operator was thrown into a busy street and struck by a car.')</v>
      </c>
      <c r="AJ9" t="str">
        <f>CONCATENATE( "INSERT INTO registrationTbl VALUES ('", $T9,"', ", $V9,", '", $U9,"')" )</f>
        <v>INSERT INTO registrationTbl VALUES ('1902391-01', 26, 'LXSED1')</v>
      </c>
      <c r="AL9" t="str">
        <f t="shared" si="1"/>
        <v>INSERT INTO reportTbl VALUES ('2017-11-20 00:00:00', '2017-11-29 00:00:00', 5, 'While travelling down a hill, toy suffered brake failure.', 24, '1902391-01', 'LXSED1', 'Y', 'Operator was thrown into a busy street and struck by a car.',)</v>
      </c>
      <c r="AM9" t="str">
        <f t="shared" si="0"/>
        <v>INSERT INTO testTbl VALUES (5, 4, 7, '2017-11-29 00:00:00', 'Y', 'Attempted identical test to previous using new braking system.', 'Confirmed that new system engages brakes properly.  Recommend that additional warnings be included about operation on steep slopes and sudden stops at high speeds.')</v>
      </c>
    </row>
    <row r="10" spans="1:39" x14ac:dyDescent="0.25">
      <c r="A10" t="s">
        <v>62</v>
      </c>
      <c r="B10" t="s">
        <v>253</v>
      </c>
      <c r="C10" t="s">
        <v>254</v>
      </c>
      <c r="D10" t="s">
        <v>255</v>
      </c>
      <c r="E10" t="s">
        <v>246</v>
      </c>
      <c r="F10" t="s">
        <v>84</v>
      </c>
      <c r="G10">
        <v>5</v>
      </c>
      <c r="I10" t="s">
        <v>200</v>
      </c>
      <c r="J10" t="s">
        <v>256</v>
      </c>
      <c r="L10" t="s">
        <v>257</v>
      </c>
      <c r="M10" t="s">
        <v>284</v>
      </c>
      <c r="O10" t="s">
        <v>258</v>
      </c>
      <c r="P10" t="s">
        <v>192</v>
      </c>
      <c r="Q10" t="s">
        <v>96</v>
      </c>
      <c r="R10" t="s">
        <v>192</v>
      </c>
      <c r="S10" t="s">
        <v>251</v>
      </c>
      <c r="T10" t="s">
        <v>258</v>
      </c>
      <c r="U10" t="s">
        <v>40</v>
      </c>
      <c r="V10" t="s">
        <v>152</v>
      </c>
      <c r="W10" t="s">
        <v>259</v>
      </c>
      <c r="X10" t="s">
        <v>40</v>
      </c>
      <c r="Y10" t="s">
        <v>41</v>
      </c>
      <c r="Z10" t="s">
        <v>42</v>
      </c>
      <c r="AA10" t="s">
        <v>259</v>
      </c>
      <c r="AB10" t="s">
        <v>96</v>
      </c>
      <c r="AC10" t="s">
        <v>97</v>
      </c>
      <c r="AD10" t="s">
        <v>98</v>
      </c>
      <c r="AE10" t="s">
        <v>99</v>
      </c>
      <c r="AF10" t="s">
        <v>66</v>
      </c>
      <c r="AG10" t="str">
        <f>CONCATENATE( "INSERT INTO problemTypeTbl VALUES ('", $S10, "')")</f>
        <v>INSERT INTO problemTypeTbl VALUES ('Inadequate Operation Quality - toy broke during use')</v>
      </c>
      <c r="AH10" t="str">
        <f>CONCATENATE("INSERT INTO modelTbl VALUES('",$X10, "' , '", $Y10, "' , '",$Z10, "', ",$AA10,")")</f>
        <v>INSERT INTO modelTbl VALUES('MASGHI' , 'Maserati Ghibli' , 'Maserati Ghibli Luxury Sedan Leather Seats', 1799)</v>
      </c>
      <c r="AI10" t="str">
        <f>CONCATENATE( "INSERT INTO injuryTypeTbl VALUES ('", $N10,"')" )</f>
        <v>INSERT INTO injuryTypeTbl VALUES ('')</v>
      </c>
      <c r="AJ10" t="str">
        <f>CONCATENATE( "INSERT INTO registrationTbl VALUES ('", $T10,"', ", $V10,", '", $U10,"')" )</f>
        <v>INSERT INTO registrationTbl VALUES ('1902394-01', 30, 'MASGHI')</v>
      </c>
      <c r="AL10" t="str">
        <f t="shared" si="1"/>
        <v>INSERT INTO reportTbl VALUES ('2017-11-26 00:00:00', '', 4, 'Steering wheel detached in operation.', 18, '1902394-01', 'MASGHI', 'N', '',)</v>
      </c>
      <c r="AM10" t="str">
        <f t="shared" si="0"/>
        <v>INSERT INTO testTbl VALUES (15, 5, , '2017-11-30 00:00:00', 'Y', 'Unit steering wheel appeared to have been removed and replaced several times.  Replaced with factory steering wheel, tested for normal operation.', 'Observed normal operation.')</v>
      </c>
    </row>
    <row r="11" spans="1:39" x14ac:dyDescent="0.25">
      <c r="A11" t="s">
        <v>67</v>
      </c>
      <c r="B11" t="s">
        <v>253</v>
      </c>
      <c r="C11" t="s">
        <v>260</v>
      </c>
      <c r="D11" t="s">
        <v>261</v>
      </c>
      <c r="E11" t="s">
        <v>246</v>
      </c>
      <c r="F11" t="s">
        <v>57</v>
      </c>
      <c r="G11" t="s">
        <v>204</v>
      </c>
      <c r="I11" t="s">
        <v>204</v>
      </c>
      <c r="J11" t="s">
        <v>253</v>
      </c>
      <c r="L11" t="s">
        <v>262</v>
      </c>
      <c r="M11" t="s">
        <v>246</v>
      </c>
      <c r="N11" t="s">
        <v>263</v>
      </c>
      <c r="O11" t="s">
        <v>264</v>
      </c>
      <c r="P11" t="s">
        <v>200</v>
      </c>
      <c r="Q11" t="s">
        <v>216</v>
      </c>
      <c r="R11" t="s">
        <v>200</v>
      </c>
      <c r="S11" t="s">
        <v>265</v>
      </c>
      <c r="T11" t="s">
        <v>264</v>
      </c>
      <c r="U11" t="s">
        <v>31</v>
      </c>
      <c r="V11" t="s">
        <v>132</v>
      </c>
      <c r="W11" t="s">
        <v>266</v>
      </c>
      <c r="X11" t="s">
        <v>31</v>
      </c>
      <c r="Y11" t="s">
        <v>32</v>
      </c>
      <c r="Z11" t="s">
        <v>33</v>
      </c>
      <c r="AA11" t="s">
        <v>266</v>
      </c>
      <c r="AB11" t="s">
        <v>216</v>
      </c>
      <c r="AC11" t="s">
        <v>217</v>
      </c>
      <c r="AD11" t="s">
        <v>218</v>
      </c>
      <c r="AE11" t="s">
        <v>219</v>
      </c>
      <c r="AF11" t="s">
        <v>66</v>
      </c>
      <c r="AG11" t="str">
        <f>CONCATENATE( "INSERT INTO problemTypeTbl VALUES ('", $S11, "')")</f>
        <v>INSERT INTO problemTypeTbl VALUES ('Poor Operation Quality - toy hurt user')</v>
      </c>
      <c r="AH11" t="str">
        <f>CONCATENATE("INSERT INTO modelTbl VALUES('",$X11, "' , '", $Y11, "' , '",$Z11, "', ",$AA11,")")</f>
        <v>INSERT INTO modelTbl VALUES('LXSED1' , 'Lexus Sedan hybrid design' , 'Lexus Sedan 2 door low clearance based on hybrid style design', 890)</v>
      </c>
      <c r="AI11" t="str">
        <f>CONCATENATE( "INSERT INTO injuryTypeTbl VALUES ('", $N11,"')" )</f>
        <v>INSERT INTO injuryTypeTbl VALUES ('Operator suffered minor burns.')</v>
      </c>
      <c r="AJ11" t="str">
        <f>CONCATENATE( "INSERT INTO registrationTbl VALUES ('", $T11,"', ", $V11,", '", $U11,"')" )</f>
        <v>INSERT INTO registrationTbl VALUES ('1902391-01', 26, 'LXSED1')</v>
      </c>
      <c r="AL11" t="str">
        <f t="shared" si="1"/>
        <v>INSERT INTO reportTbl VALUES ('2017-11-30 00:00:00', '', 5, 'During use battery caught fire.', 9, '1902391-01', 'LXSED1', 'Y', 'Operator suffered minor burns.',)</v>
      </c>
      <c r="AM11" t="str">
        <f t="shared" si="0"/>
        <v>INSERT INTO testTbl VALUES (1, 6, , '2017-11-30 00:00:00', 'Y', 'Tested battery for extra heat during normal use and charging', 'No problems observed.')</v>
      </c>
    </row>
    <row r="12" spans="1:39" x14ac:dyDescent="0.25">
      <c r="A12" t="s">
        <v>71</v>
      </c>
      <c r="B12" t="s">
        <v>253</v>
      </c>
      <c r="C12" t="s">
        <v>267</v>
      </c>
      <c r="D12" t="s">
        <v>261</v>
      </c>
      <c r="E12" t="s">
        <v>246</v>
      </c>
      <c r="F12" t="s">
        <v>57</v>
      </c>
      <c r="G12" t="s">
        <v>204</v>
      </c>
      <c r="H12" t="s">
        <v>67</v>
      </c>
      <c r="I12" t="s">
        <v>204</v>
      </c>
      <c r="J12" t="s">
        <v>253</v>
      </c>
      <c r="L12" t="s">
        <v>262</v>
      </c>
      <c r="M12" t="s">
        <v>246</v>
      </c>
      <c r="N12" t="s">
        <v>263</v>
      </c>
      <c r="O12" t="s">
        <v>264</v>
      </c>
      <c r="P12" t="s">
        <v>200</v>
      </c>
      <c r="Q12" t="s">
        <v>216</v>
      </c>
      <c r="R12" t="s">
        <v>200</v>
      </c>
      <c r="S12" t="s">
        <v>265</v>
      </c>
      <c r="T12" t="s">
        <v>264</v>
      </c>
      <c r="U12" t="s">
        <v>31</v>
      </c>
      <c r="V12" t="s">
        <v>132</v>
      </c>
      <c r="W12" t="s">
        <v>266</v>
      </c>
      <c r="X12" t="s">
        <v>31</v>
      </c>
      <c r="Y12" t="s">
        <v>32</v>
      </c>
      <c r="Z12" t="s">
        <v>33</v>
      </c>
      <c r="AA12" t="s">
        <v>266</v>
      </c>
      <c r="AB12" t="s">
        <v>216</v>
      </c>
      <c r="AC12" t="s">
        <v>217</v>
      </c>
      <c r="AD12" t="s">
        <v>218</v>
      </c>
      <c r="AE12" t="s">
        <v>219</v>
      </c>
      <c r="AF12" t="s">
        <v>66</v>
      </c>
      <c r="AG12" t="str">
        <f>CONCATENATE( "INSERT INTO problemTypeTbl VALUES ('", $S12, "')")</f>
        <v>INSERT INTO problemTypeTbl VALUES ('Poor Operation Quality - toy hurt user')</v>
      </c>
      <c r="AH12" t="str">
        <f>CONCATENATE("INSERT INTO modelTbl VALUES('",$X12, "' , '", $Y12, "' , '",$Z12, "', ",$AA12,")")</f>
        <v>INSERT INTO modelTbl VALUES('LXSED1' , 'Lexus Sedan hybrid design' , 'Lexus Sedan 2 door low clearance based on hybrid style design', 890)</v>
      </c>
      <c r="AI12" t="str">
        <f>CONCATENATE( "INSERT INTO injuryTypeTbl VALUES ('", $N12,"')" )</f>
        <v>INSERT INTO injuryTypeTbl VALUES ('Operator suffered minor burns.')</v>
      </c>
      <c r="AJ12" t="str">
        <f>CONCATENATE( "INSERT INTO registrationTbl VALUES ('", $T12,"', ", $V12,", '", $U12,"')" )</f>
        <v>INSERT INTO registrationTbl VALUES ('1902391-01', 26, 'LXSED1')</v>
      </c>
      <c r="AL12" t="str">
        <f t="shared" si="1"/>
        <v>INSERT INTO reportTbl VALUES ('2017-11-30 00:00:00', '', 5, 'During use battery caught fire.', 9, '1902391-01', 'LXSED1', 'Y', 'Operator suffered minor burns.',)</v>
      </c>
      <c r="AM12" t="str">
        <f t="shared" si="0"/>
        <v>INSERT INTO testTbl VALUES (1, 6, 11, '2017-11-30 00:00:00', 'Y', 'Tested battery for extra heat during normal use and charging at high/low temperatures.', 'No problems observed.')</v>
      </c>
    </row>
    <row r="13" spans="1:39" x14ac:dyDescent="0.25">
      <c r="A13" t="s">
        <v>75</v>
      </c>
      <c r="B13" t="s">
        <v>268</v>
      </c>
      <c r="C13" t="s">
        <v>269</v>
      </c>
      <c r="D13" t="s">
        <v>270</v>
      </c>
      <c r="E13" t="s">
        <v>246</v>
      </c>
      <c r="F13" t="s">
        <v>57</v>
      </c>
      <c r="G13" t="s">
        <v>204</v>
      </c>
      <c r="H13" t="s">
        <v>71</v>
      </c>
      <c r="I13" t="s">
        <v>204</v>
      </c>
      <c r="J13" t="s">
        <v>253</v>
      </c>
      <c r="L13" t="s">
        <v>262</v>
      </c>
      <c r="M13" t="s">
        <v>246</v>
      </c>
      <c r="N13" t="s">
        <v>263</v>
      </c>
      <c r="O13" t="s">
        <v>264</v>
      </c>
      <c r="P13" t="s">
        <v>200</v>
      </c>
      <c r="Q13" t="s">
        <v>216</v>
      </c>
      <c r="R13" t="s">
        <v>200</v>
      </c>
      <c r="S13" t="s">
        <v>265</v>
      </c>
      <c r="T13" t="s">
        <v>264</v>
      </c>
      <c r="U13" t="s">
        <v>31</v>
      </c>
      <c r="V13" t="s">
        <v>132</v>
      </c>
      <c r="W13" t="s">
        <v>266</v>
      </c>
      <c r="X13" t="s">
        <v>31</v>
      </c>
      <c r="Y13" t="s">
        <v>32</v>
      </c>
      <c r="Z13" t="s">
        <v>33</v>
      </c>
      <c r="AA13" t="s">
        <v>266</v>
      </c>
      <c r="AB13" t="s">
        <v>216</v>
      </c>
      <c r="AC13" t="s">
        <v>217</v>
      </c>
      <c r="AD13" t="s">
        <v>218</v>
      </c>
      <c r="AE13" t="s">
        <v>219</v>
      </c>
      <c r="AF13" t="s">
        <v>66</v>
      </c>
      <c r="AG13" t="str">
        <f>CONCATENATE( "INSERT INTO problemTypeTbl VALUES ('", $S13, "')")</f>
        <v>INSERT INTO problemTypeTbl VALUES ('Poor Operation Quality - toy hurt user')</v>
      </c>
      <c r="AH13" t="str">
        <f>CONCATENATE("INSERT INTO modelTbl VALUES('",$X13, "' , '", $Y13, "' , '",$Z13, "', ",$AA13,")")</f>
        <v>INSERT INTO modelTbl VALUES('LXSED1' , 'Lexus Sedan hybrid design' , 'Lexus Sedan 2 door low clearance based on hybrid style design', 890)</v>
      </c>
      <c r="AI13" t="str">
        <f>CONCATENATE( "INSERT INTO injuryTypeTbl VALUES ('", $N13,"')" )</f>
        <v>INSERT INTO injuryTypeTbl VALUES ('Operator suffered minor burns.')</v>
      </c>
      <c r="AJ13" t="str">
        <f>CONCATENATE( "INSERT INTO registrationTbl VALUES ('", $T13,"', ", $V13,", '", $U13,"')" )</f>
        <v>INSERT INTO registrationTbl VALUES ('1902391-01', 26, 'LXSED1')</v>
      </c>
      <c r="AL13" t="str">
        <f t="shared" si="1"/>
        <v>INSERT INTO reportTbl VALUES ('2017-11-30 00:00:00', '', 5, 'During use battery caught fire.', 9, '1902391-01', 'LXSED1', 'Y', 'Operator suffered minor burns.',)</v>
      </c>
      <c r="AM13" t="str">
        <f t="shared" si="0"/>
        <v>INSERT INTO testTbl VALUES (1, 6, 12, '2017-12-01 00:00:00', 'Y', 'Tested battery for extra heat after extended period with extreme temperature variations.', 'Noted that battery showed signs of overheating after extended exposure to high heat.')</v>
      </c>
    </row>
    <row r="14" spans="1:39" x14ac:dyDescent="0.25">
      <c r="A14" t="s">
        <v>79</v>
      </c>
      <c r="B14" t="s">
        <v>271</v>
      </c>
      <c r="C14" t="s">
        <v>272</v>
      </c>
      <c r="D14" t="s">
        <v>273</v>
      </c>
      <c r="E14" t="s">
        <v>246</v>
      </c>
      <c r="F14" t="s">
        <v>57</v>
      </c>
      <c r="G14" t="s">
        <v>204</v>
      </c>
      <c r="H14" t="s">
        <v>75</v>
      </c>
      <c r="I14" t="s">
        <v>204</v>
      </c>
      <c r="J14" t="s">
        <v>253</v>
      </c>
      <c r="L14" t="s">
        <v>262</v>
      </c>
      <c r="M14" t="s">
        <v>246</v>
      </c>
      <c r="N14" t="s">
        <v>263</v>
      </c>
      <c r="O14" t="s">
        <v>264</v>
      </c>
      <c r="P14" t="s">
        <v>200</v>
      </c>
      <c r="Q14" t="s">
        <v>216</v>
      </c>
      <c r="R14" t="s">
        <v>200</v>
      </c>
      <c r="S14" t="s">
        <v>265</v>
      </c>
      <c r="T14" t="s">
        <v>264</v>
      </c>
      <c r="U14" t="s">
        <v>31</v>
      </c>
      <c r="V14" t="s">
        <v>132</v>
      </c>
      <c r="W14" t="s">
        <v>266</v>
      </c>
      <c r="X14" t="s">
        <v>31</v>
      </c>
      <c r="Y14" t="s">
        <v>32</v>
      </c>
      <c r="Z14" t="s">
        <v>33</v>
      </c>
      <c r="AA14" t="s">
        <v>266</v>
      </c>
      <c r="AB14" t="s">
        <v>216</v>
      </c>
      <c r="AC14" t="s">
        <v>217</v>
      </c>
      <c r="AD14" t="s">
        <v>218</v>
      </c>
      <c r="AE14" t="s">
        <v>219</v>
      </c>
      <c r="AF14" t="s">
        <v>66</v>
      </c>
      <c r="AG14" t="str">
        <f>CONCATENATE( "INSERT INTO problemTypeTbl VALUES ('", $S14, "')")</f>
        <v>INSERT INTO problemTypeTbl VALUES ('Poor Operation Quality - toy hurt user')</v>
      </c>
      <c r="AH14" t="str">
        <f>CONCATENATE("INSERT INTO modelTbl VALUES('",$X14, "' , '", $Y14, "' , '",$Z14, "', ",$AA14,")")</f>
        <v>INSERT INTO modelTbl VALUES('LXSED1' , 'Lexus Sedan hybrid design' , 'Lexus Sedan 2 door low clearance based on hybrid style design', 890)</v>
      </c>
      <c r="AI14" t="str">
        <f>CONCATENATE( "INSERT INTO injuryTypeTbl VALUES ('", $N14,"')" )</f>
        <v>INSERT INTO injuryTypeTbl VALUES ('Operator suffered minor burns.')</v>
      </c>
      <c r="AJ14" t="str">
        <f>CONCATENATE( "INSERT INTO registrationTbl VALUES ('", $T14,"', ", $V14,", '", $U14,"')" )</f>
        <v>INSERT INTO registrationTbl VALUES ('1902391-01', 26, 'LXSED1')</v>
      </c>
      <c r="AL14" t="str">
        <f t="shared" si="1"/>
        <v>INSERT INTO reportTbl VALUES ('2017-11-30 00:00:00', '', 5, 'During use battery caught fire.', 9, '1902391-01', 'LXSED1', 'Y', 'Operator suffered minor burns.',)</v>
      </c>
      <c r="AM14" t="str">
        <f t="shared" si="0"/>
        <v>INSERT INTO testTbl VALUES (1, 6, 13, '2017-12-02 00:00:00', 'Y', 'Tested battery at high usage and extended exposure to high heat.', 'Battery suffered failure, recommend connectors and fuses be replaced on all models to prevent potential overheating.')</v>
      </c>
    </row>
    <row r="15" spans="1:39" x14ac:dyDescent="0.25">
      <c r="A15" t="s">
        <v>108</v>
      </c>
      <c r="B15" t="s">
        <v>300</v>
      </c>
      <c r="C15" t="s">
        <v>301</v>
      </c>
      <c r="D15" t="s">
        <v>302</v>
      </c>
      <c r="E15" t="s">
        <v>246</v>
      </c>
      <c r="F15" t="s">
        <v>84</v>
      </c>
      <c r="G15" t="s">
        <v>208</v>
      </c>
      <c r="I15" t="s">
        <v>208</v>
      </c>
      <c r="J15" t="s">
        <v>300</v>
      </c>
      <c r="K15" t="s">
        <v>300</v>
      </c>
      <c r="L15" t="s">
        <v>303</v>
      </c>
      <c r="M15" t="s">
        <v>284</v>
      </c>
      <c r="O15" t="s">
        <v>304</v>
      </c>
      <c r="P15" t="s">
        <v>204</v>
      </c>
      <c r="Q15" t="s">
        <v>208</v>
      </c>
      <c r="R15" t="s">
        <v>204</v>
      </c>
      <c r="S15" t="s">
        <v>280</v>
      </c>
      <c r="T15" t="s">
        <v>304</v>
      </c>
      <c r="U15" t="s">
        <v>37</v>
      </c>
      <c r="V15" t="s">
        <v>88</v>
      </c>
      <c r="W15" t="s">
        <v>305</v>
      </c>
      <c r="X15" t="s">
        <v>37</v>
      </c>
      <c r="Y15" t="s">
        <v>38</v>
      </c>
      <c r="Z15" t="s">
        <v>39</v>
      </c>
      <c r="AA15" t="s">
        <v>305</v>
      </c>
      <c r="AB15" t="s">
        <v>208</v>
      </c>
      <c r="AC15" t="s">
        <v>209</v>
      </c>
      <c r="AD15" t="s">
        <v>210</v>
      </c>
      <c r="AE15" t="s">
        <v>211</v>
      </c>
      <c r="AF15" t="s">
        <v>83</v>
      </c>
      <c r="AG15" t="str">
        <f>CONCATENATE( "INSERT INTO problemTypeTbl VALUES ('", $S15, "')")</f>
        <v>INSERT INTO problemTypeTbl VALUES ('Other')</v>
      </c>
      <c r="AH15" t="str">
        <f>CONCATENATE("INSERT INTO modelTbl VALUES('",$X15, "' , '", $Y15, "' , '",$Z15, "', ",$AA15,")")</f>
        <v>INSERT INTO modelTbl VALUES('LXSED5' , 'Lexus Sedan Large' , 'Lexus Sedan 4 door medium clearance leather seats convertible top', 1488.99)</v>
      </c>
      <c r="AI15" t="str">
        <f>CONCATENATE( "INSERT INTO injuryTypeTbl VALUES ('", $N15,"')" )</f>
        <v>INSERT INTO injuryTypeTbl VALUES ('')</v>
      </c>
      <c r="AJ15" t="str">
        <f>CONCATENATE( "INSERT INTO registrationTbl VALUES ('", $T15,"', ", $V15,", '", $U15,"')" )</f>
        <v>INSERT INTO registrationTbl VALUES ('1902393-03', 16, 'LXSED5')</v>
      </c>
      <c r="AL15" t="str">
        <f t="shared" si="1"/>
        <v>INSERT INTO reportTbl VALUES ('2017-12-10 00:00:00', '2017-12-10 00:00:00', 6, 'Actual car delivered in error.', 7, '1902393-03', 'LXSED5', 'N', '',)</v>
      </c>
      <c r="AM15" t="str">
        <f t="shared" si="0"/>
        <v>INSERT INTO testTbl VALUES (15, 7, , '2017-12-10 00:00:00', 'Y', 'Contacted shipping regarding error.', 'ERP system had generated incorrect model number for sales order.  Suggest removing/deactivating inventory items for actual vehicles.')</v>
      </c>
    </row>
    <row r="16" spans="1:39" x14ac:dyDescent="0.25">
      <c r="A16" t="s">
        <v>84</v>
      </c>
      <c r="B16" t="s">
        <v>274</v>
      </c>
      <c r="C16" t="s">
        <v>275</v>
      </c>
      <c r="D16" t="s">
        <v>276</v>
      </c>
      <c r="E16" t="s">
        <v>246</v>
      </c>
      <c r="F16" t="s">
        <v>104</v>
      </c>
      <c r="G16" t="s">
        <v>212</v>
      </c>
      <c r="I16" t="s">
        <v>212</v>
      </c>
      <c r="J16" t="s">
        <v>277</v>
      </c>
      <c r="L16" t="s">
        <v>278</v>
      </c>
      <c r="M16" t="s">
        <v>284</v>
      </c>
      <c r="O16" t="s">
        <v>279</v>
      </c>
      <c r="P16" t="s">
        <v>204</v>
      </c>
      <c r="Q16" t="s">
        <v>132</v>
      </c>
      <c r="R16" t="s">
        <v>204</v>
      </c>
      <c r="S16" t="s">
        <v>280</v>
      </c>
      <c r="T16" t="s">
        <v>279</v>
      </c>
      <c r="U16" t="s">
        <v>40</v>
      </c>
      <c r="V16" t="s">
        <v>67</v>
      </c>
      <c r="W16" t="s">
        <v>259</v>
      </c>
      <c r="X16" t="s">
        <v>40</v>
      </c>
      <c r="Y16" t="s">
        <v>41</v>
      </c>
      <c r="Z16" t="s">
        <v>42</v>
      </c>
      <c r="AA16" t="s">
        <v>259</v>
      </c>
      <c r="AB16" t="s">
        <v>132</v>
      </c>
      <c r="AC16" t="s">
        <v>133</v>
      </c>
      <c r="AD16" t="s">
        <v>134</v>
      </c>
      <c r="AE16" t="s">
        <v>135</v>
      </c>
      <c r="AF16" t="s">
        <v>66</v>
      </c>
      <c r="AG16" t="str">
        <f>CONCATENATE( "INSERT INTO problemTypeTbl VALUES ('", $S16, "')")</f>
        <v>INSERT INTO problemTypeTbl VALUES ('Other')</v>
      </c>
      <c r="AH16" t="str">
        <f>CONCATENATE("INSERT INTO modelTbl VALUES('",$X16, "' , '", $Y16, "' , '",$Z16, "', ",$AA16,")")</f>
        <v>INSERT INTO modelTbl VALUES('MASGHI' , 'Maserati Ghibli' , 'Maserati Ghibli Luxury Sedan Leather Seats', 1799)</v>
      </c>
      <c r="AI16" t="str">
        <f>CONCATENATE( "INSERT INTO injuryTypeTbl VALUES ('", $N16,"')" )</f>
        <v>INSERT INTO injuryTypeTbl VALUES ('')</v>
      </c>
      <c r="AJ16" t="str">
        <f>CONCATENATE( "INSERT INTO registrationTbl VALUES ('", $T16,"', ", $V16,", '", $U16,"')" )</f>
        <v>INSERT INTO registrationTbl VALUES ('1902394-04', 11, 'MASGHI')</v>
      </c>
      <c r="AL16" t="str">
        <f t="shared" si="1"/>
        <v>INSERT INTO reportTbl VALUES ('2017-12-18 00:00:00', '', 6, 'Submersible mode does not properly engage.', 26, '1902394-04', 'MASGHI', 'N', '',)</v>
      </c>
      <c r="AM16" t="str">
        <f t="shared" si="0"/>
        <v>INSERT INTO testTbl VALUES (2, 8, , '2017-12-19 00:00:00', 'Y', 'Simulated operation of toy in submersible mode.', 'Determined that as it is currently configured, submersible operation would likely be inadvisable.')</v>
      </c>
    </row>
    <row r="17" spans="1:39" x14ac:dyDescent="0.25">
      <c r="A17" t="s">
        <v>88</v>
      </c>
      <c r="B17" t="s">
        <v>281</v>
      </c>
      <c r="C17" t="s">
        <v>282</v>
      </c>
      <c r="D17" t="s">
        <v>283</v>
      </c>
      <c r="E17" t="s">
        <v>284</v>
      </c>
      <c r="F17" t="s">
        <v>104</v>
      </c>
      <c r="G17" t="s">
        <v>212</v>
      </c>
      <c r="H17" t="s">
        <v>84</v>
      </c>
      <c r="I17" t="s">
        <v>212</v>
      </c>
      <c r="J17" t="s">
        <v>277</v>
      </c>
      <c r="L17" t="s">
        <v>278</v>
      </c>
      <c r="M17" t="s">
        <v>284</v>
      </c>
      <c r="O17" t="s">
        <v>279</v>
      </c>
      <c r="P17" t="s">
        <v>204</v>
      </c>
      <c r="Q17" t="s">
        <v>132</v>
      </c>
      <c r="R17" t="s">
        <v>204</v>
      </c>
      <c r="S17" t="s">
        <v>280</v>
      </c>
      <c r="T17" t="s">
        <v>279</v>
      </c>
      <c r="U17" t="s">
        <v>40</v>
      </c>
      <c r="V17" t="s">
        <v>67</v>
      </c>
      <c r="W17" t="s">
        <v>259</v>
      </c>
      <c r="X17" t="s">
        <v>40</v>
      </c>
      <c r="Y17" t="s">
        <v>41</v>
      </c>
      <c r="Z17" t="s">
        <v>42</v>
      </c>
      <c r="AA17" t="s">
        <v>259</v>
      </c>
      <c r="AB17" t="s">
        <v>132</v>
      </c>
      <c r="AC17" t="s">
        <v>133</v>
      </c>
      <c r="AD17" t="s">
        <v>134</v>
      </c>
      <c r="AE17" t="s">
        <v>135</v>
      </c>
      <c r="AF17" t="s">
        <v>66</v>
      </c>
      <c r="AG17" t="str">
        <f>CONCATENATE( "INSERT INTO problemTypeTbl VALUES ('", $S17, "')")</f>
        <v>INSERT INTO problemTypeTbl VALUES ('Other')</v>
      </c>
      <c r="AH17" t="str">
        <f>CONCATENATE("INSERT INTO modelTbl VALUES('",$X17, "' , '", $Y17, "' , '",$Z17, "', ",$AA17,")")</f>
        <v>INSERT INTO modelTbl VALUES('MASGHI' , 'Maserati Ghibli' , 'Maserati Ghibli Luxury Sedan Leather Seats', 1799)</v>
      </c>
      <c r="AI17" t="str">
        <f>CONCATENATE( "INSERT INTO injuryTypeTbl VALUES ('", $N17,"')" )</f>
        <v>INSERT INTO injuryTypeTbl VALUES ('')</v>
      </c>
      <c r="AJ17" t="str">
        <f>CONCATENATE( "INSERT INTO registrationTbl VALUES ('", $T17,"', ", $V17,", '", $U17,"')" )</f>
        <v>INSERT INTO registrationTbl VALUES ('1902394-04', 11, 'MASGHI')</v>
      </c>
      <c r="AL17" t="str">
        <f t="shared" si="1"/>
        <v>INSERT INTO reportTbl VALUES ('2017-12-18 00:00:00', '', 6, 'Submersible mode does not properly engage.', 26, '1902394-04', 'MASGHI', 'N', '',)</v>
      </c>
      <c r="AM17" t="str">
        <f t="shared" si="0"/>
        <v>INSERT INTO testTbl VALUES (2, 8, 15, '2017-12-20 00:00:00', 'N', 'Live test of submersible mode', 'Unit operation matched simulations, waiting for recovery of on-board computer for more information.')</v>
      </c>
    </row>
    <row r="18" spans="1:39" x14ac:dyDescent="0.25">
      <c r="A18" t="s">
        <v>92</v>
      </c>
      <c r="B18" t="s">
        <v>285</v>
      </c>
      <c r="C18" t="s">
        <v>286</v>
      </c>
      <c r="D18" t="s">
        <v>287</v>
      </c>
      <c r="E18" t="s">
        <v>246</v>
      </c>
      <c r="F18" t="s">
        <v>57</v>
      </c>
      <c r="G18" t="s">
        <v>216</v>
      </c>
      <c r="I18" t="s">
        <v>216</v>
      </c>
      <c r="J18" t="s">
        <v>247</v>
      </c>
      <c r="K18" t="s">
        <v>288</v>
      </c>
      <c r="L18" t="s">
        <v>289</v>
      </c>
      <c r="M18" t="s">
        <v>284</v>
      </c>
      <c r="O18" t="s">
        <v>290</v>
      </c>
      <c r="P18" t="s">
        <v>104</v>
      </c>
      <c r="Q18" t="s">
        <v>212</v>
      </c>
      <c r="R18" t="s">
        <v>104</v>
      </c>
      <c r="S18" t="s">
        <v>291</v>
      </c>
      <c r="T18" t="s">
        <v>290</v>
      </c>
      <c r="U18" t="s">
        <v>13</v>
      </c>
      <c r="V18" t="s">
        <v>112</v>
      </c>
      <c r="W18" t="s">
        <v>292</v>
      </c>
      <c r="X18" t="s">
        <v>13</v>
      </c>
      <c r="Y18" t="s">
        <v>14</v>
      </c>
      <c r="Z18" t="s">
        <v>15</v>
      </c>
      <c r="AA18" t="s">
        <v>292</v>
      </c>
      <c r="AB18" t="s">
        <v>212</v>
      </c>
      <c r="AC18" t="s">
        <v>213</v>
      </c>
      <c r="AD18" t="s">
        <v>214</v>
      </c>
      <c r="AE18" t="s">
        <v>215</v>
      </c>
      <c r="AF18" t="s">
        <v>66</v>
      </c>
      <c r="AG18" t="str">
        <f>CONCATENATE( "INSERT INTO problemTypeTbl VALUES ('", $S18, "')")</f>
        <v>INSERT INTO problemTypeTbl VALUES ('Inadequate Operation - toy does not operate correctly')</v>
      </c>
      <c r="AH18" t="str">
        <f>CONCATENATE("INSERT INTO modelTbl VALUES('",$X18, "' , '", $Y18, "' , '",$Z18, "', ",$AA18,")")</f>
        <v>INSERT INTO modelTbl VALUES('BMWSC9' , 'BMW Sports Car Large' , 'BMW Large sports car 4 doors very low clearance', 969.99)</v>
      </c>
      <c r="AI18" t="str">
        <f>CONCATENATE( "INSERT INTO injuryTypeTbl VALUES ('", $N18,"')" )</f>
        <v>INSERT INTO injuryTypeTbl VALUES ('')</v>
      </c>
      <c r="AJ18" t="str">
        <f>CONCATENATE( "INSERT INTO registrationTbl VALUES ('", $T18,"', ", $V18,", '", $U18,"')" )</f>
        <v>INSERT INTO registrationTbl VALUES ('1902385-01', 21, 'BMWSC9')</v>
      </c>
      <c r="AL18" t="str">
        <f t="shared" si="1"/>
        <v>INSERT INTO reportTbl VALUES ('2017-11-02 00:00:00', '2017-11-12 00:00:00', 2, 'Toy accelerates from rest and brakes suddenly.', 8, '1902385-01', 'BMWSC9', 'N', '',)</v>
      </c>
      <c r="AM18" t="str">
        <f t="shared" si="0"/>
        <v>INSERT INTO testTbl VALUES (1, 9, , '2017-11-06 00:00:00', 'Y', 'Checked rate of acceleration and braking with normal payload.', 'Confirmed operation within expected paramters.  Braking/acceleration rate increases with lighter payload.')</v>
      </c>
    </row>
    <row r="19" spans="1:39" x14ac:dyDescent="0.25">
      <c r="A19" t="s">
        <v>96</v>
      </c>
      <c r="B19" t="s">
        <v>243</v>
      </c>
      <c r="C19" t="s">
        <v>293</v>
      </c>
      <c r="D19" t="s">
        <v>294</v>
      </c>
      <c r="E19" t="s">
        <v>246</v>
      </c>
      <c r="F19" t="s">
        <v>57</v>
      </c>
      <c r="G19" t="s">
        <v>216</v>
      </c>
      <c r="H19" t="s">
        <v>92</v>
      </c>
      <c r="I19" t="s">
        <v>216</v>
      </c>
      <c r="J19" t="s">
        <v>247</v>
      </c>
      <c r="K19" t="s">
        <v>288</v>
      </c>
      <c r="L19" t="s">
        <v>289</v>
      </c>
      <c r="M19" t="s">
        <v>284</v>
      </c>
      <c r="O19" t="s">
        <v>290</v>
      </c>
      <c r="P19" t="s">
        <v>104</v>
      </c>
      <c r="Q19" t="s">
        <v>212</v>
      </c>
      <c r="R19" t="s">
        <v>104</v>
      </c>
      <c r="S19" t="s">
        <v>291</v>
      </c>
      <c r="T19" t="s">
        <v>290</v>
      </c>
      <c r="U19" t="s">
        <v>13</v>
      </c>
      <c r="V19" t="s">
        <v>112</v>
      </c>
      <c r="W19" t="s">
        <v>292</v>
      </c>
      <c r="X19" t="s">
        <v>13</v>
      </c>
      <c r="Y19" t="s">
        <v>14</v>
      </c>
      <c r="Z19" t="s">
        <v>15</v>
      </c>
      <c r="AA19" t="s">
        <v>292</v>
      </c>
      <c r="AB19" t="s">
        <v>212</v>
      </c>
      <c r="AC19" t="s">
        <v>213</v>
      </c>
      <c r="AD19" t="s">
        <v>214</v>
      </c>
      <c r="AE19" t="s">
        <v>215</v>
      </c>
      <c r="AF19" t="s">
        <v>66</v>
      </c>
      <c r="AG19" t="str">
        <f>CONCATENATE( "INSERT INTO problemTypeTbl VALUES ('", $S19, "')")</f>
        <v>INSERT INTO problemTypeTbl VALUES ('Inadequate Operation - toy does not operate correctly')</v>
      </c>
      <c r="AH19" t="str">
        <f>CONCATENATE("INSERT INTO modelTbl VALUES('",$X19, "' , '", $Y19, "' , '",$Z19, "', ",$AA19,")")</f>
        <v>INSERT INTO modelTbl VALUES('BMWSC9' , 'BMW Sports Car Large' , 'BMW Large sports car 4 doors very low clearance', 969.99)</v>
      </c>
      <c r="AI19" t="str">
        <f>CONCATENATE( "INSERT INTO injuryTypeTbl VALUES ('", $N19,"')" )</f>
        <v>INSERT INTO injuryTypeTbl VALUES ('')</v>
      </c>
      <c r="AJ19" t="str">
        <f>CONCATENATE( "INSERT INTO registrationTbl VALUES ('", $T19,"', ", $V19,", '", $U19,"')" )</f>
        <v>INSERT INTO registrationTbl VALUES ('1902385-01', 21, 'BMWSC9')</v>
      </c>
      <c r="AL19" t="str">
        <f t="shared" si="1"/>
        <v>INSERT INTO reportTbl VALUES ('2017-11-02 00:00:00', '2017-11-12 00:00:00', 2, 'Toy accelerates from rest and brakes suddenly.', 8, '1902385-01', 'BMWSC9', 'N', '',)</v>
      </c>
      <c r="AM19" t="str">
        <f t="shared" si="0"/>
        <v>INSERT INTO testTbl VALUES (1, 9, 17, '2017-11-07 00:00:00', 'Y', 'Re-tested with adjustment to electromagnetic brake.', 'Significant increase in distance travelled after foot was removed from accelerator observed.')</v>
      </c>
    </row>
    <row r="20" spans="1:39" x14ac:dyDescent="0.25">
      <c r="A20" t="s">
        <v>100</v>
      </c>
      <c r="B20" t="s">
        <v>295</v>
      </c>
      <c r="C20" t="s">
        <v>296</v>
      </c>
      <c r="D20" t="s">
        <v>297</v>
      </c>
      <c r="E20" t="s">
        <v>246</v>
      </c>
      <c r="F20" t="s">
        <v>57</v>
      </c>
      <c r="G20" t="s">
        <v>216</v>
      </c>
      <c r="H20" t="s">
        <v>96</v>
      </c>
      <c r="I20" t="s">
        <v>216</v>
      </c>
      <c r="J20" t="s">
        <v>247</v>
      </c>
      <c r="K20" t="s">
        <v>288</v>
      </c>
      <c r="L20" t="s">
        <v>289</v>
      </c>
      <c r="M20" t="s">
        <v>284</v>
      </c>
      <c r="O20" t="s">
        <v>290</v>
      </c>
      <c r="P20" t="s">
        <v>104</v>
      </c>
      <c r="Q20" t="s">
        <v>212</v>
      </c>
      <c r="R20" t="s">
        <v>104</v>
      </c>
      <c r="S20" t="s">
        <v>291</v>
      </c>
      <c r="T20" t="s">
        <v>290</v>
      </c>
      <c r="U20" t="s">
        <v>13</v>
      </c>
      <c r="V20" t="s">
        <v>112</v>
      </c>
      <c r="W20" t="s">
        <v>292</v>
      </c>
      <c r="X20" t="s">
        <v>13</v>
      </c>
      <c r="Y20" t="s">
        <v>14</v>
      </c>
      <c r="Z20" t="s">
        <v>15</v>
      </c>
      <c r="AA20" t="s">
        <v>292</v>
      </c>
      <c r="AB20" t="s">
        <v>212</v>
      </c>
      <c r="AC20" t="s">
        <v>213</v>
      </c>
      <c r="AD20" t="s">
        <v>214</v>
      </c>
      <c r="AE20" t="s">
        <v>215</v>
      </c>
      <c r="AF20" t="s">
        <v>66</v>
      </c>
      <c r="AG20" t="str">
        <f>CONCATENATE( "INSERT INTO problemTypeTbl VALUES ('", $S20, "')")</f>
        <v>INSERT INTO problemTypeTbl VALUES ('Inadequate Operation - toy does not operate correctly')</v>
      </c>
      <c r="AH20" t="str">
        <f>CONCATENATE("INSERT INTO modelTbl VALUES('",$X20, "' , '", $Y20, "' , '",$Z20, "', ",$AA20,")")</f>
        <v>INSERT INTO modelTbl VALUES('BMWSC9' , 'BMW Sports Car Large' , 'BMW Large sports car 4 doors very low clearance', 969.99)</v>
      </c>
      <c r="AI20" t="str">
        <f>CONCATENATE( "INSERT INTO injuryTypeTbl VALUES ('", $N20,"')" )</f>
        <v>INSERT INTO injuryTypeTbl VALUES ('')</v>
      </c>
      <c r="AJ20" t="str">
        <f>CONCATENATE( "INSERT INTO registrationTbl VALUES ('", $T20,"', ", $V20,", '", $U20,"')" )</f>
        <v>INSERT INTO registrationTbl VALUES ('1902385-01', 21, 'BMWSC9')</v>
      </c>
      <c r="AL20" t="str">
        <f t="shared" si="1"/>
        <v>INSERT INTO reportTbl VALUES ('2017-11-02 00:00:00', '2017-11-12 00:00:00', 2, 'Toy accelerates from rest and brakes suddenly.', 8, '1902385-01', 'BMWSC9', 'N', '',)</v>
      </c>
      <c r="AM20" t="str">
        <f t="shared" si="0"/>
        <v>INSERT INTO testTbl VALUES (1, 9, 18, '2017-11-08 00:00:00', 'Y', 'Re-tested with re-adjustment to electromagnetic brake.', 'Unit now stops and starts suddenly again, recommend no changes.')</v>
      </c>
    </row>
    <row r="21" spans="1:39" x14ac:dyDescent="0.25">
      <c r="A21" t="s">
        <v>112</v>
      </c>
      <c r="B21" t="s">
        <v>248</v>
      </c>
      <c r="C21" t="s">
        <v>306</v>
      </c>
      <c r="D21" t="s">
        <v>307</v>
      </c>
      <c r="E21" t="s">
        <v>246</v>
      </c>
      <c r="F21" t="s">
        <v>192</v>
      </c>
      <c r="G21" t="s">
        <v>62</v>
      </c>
      <c r="I21" t="s">
        <v>62</v>
      </c>
      <c r="J21" t="s">
        <v>247</v>
      </c>
      <c r="L21" t="s">
        <v>308</v>
      </c>
      <c r="M21" t="s">
        <v>284</v>
      </c>
      <c r="O21" t="s">
        <v>250</v>
      </c>
      <c r="P21" t="s">
        <v>104</v>
      </c>
      <c r="Q21" t="s">
        <v>144</v>
      </c>
      <c r="R21" t="s">
        <v>104</v>
      </c>
      <c r="S21" t="s">
        <v>291</v>
      </c>
      <c r="T21" t="s">
        <v>250</v>
      </c>
      <c r="U21" t="s">
        <v>25</v>
      </c>
      <c r="V21" t="s">
        <v>128</v>
      </c>
      <c r="W21" t="s">
        <v>252</v>
      </c>
      <c r="X21" t="s">
        <v>25</v>
      </c>
      <c r="Y21" t="s">
        <v>26</v>
      </c>
      <c r="Z21" t="s">
        <v>27</v>
      </c>
      <c r="AA21" t="s">
        <v>252</v>
      </c>
      <c r="AB21" t="s">
        <v>144</v>
      </c>
      <c r="AC21" t="s">
        <v>145</v>
      </c>
      <c r="AD21" t="s">
        <v>146</v>
      </c>
      <c r="AE21" t="s">
        <v>147</v>
      </c>
      <c r="AF21" t="s">
        <v>66</v>
      </c>
      <c r="AG21" t="str">
        <f>CONCATENATE( "INSERT INTO problemTypeTbl VALUES ('", $S21, "')")</f>
        <v>INSERT INTO problemTypeTbl VALUES ('Inadequate Operation - toy does not operate correctly')</v>
      </c>
      <c r="AH21" t="str">
        <f>CONCATENATE("INSERT INTO modelTbl VALUES('",$X21, "' , '", $Y21, "' , '",$Z21, "', ",$AA21,")")</f>
        <v>INSERT INTO modelTbl VALUES('JSSLUX' , 'Jaguar Sedan Luxury' , 'Jaguar Sedan 2 door medium clearance leather seats convertible top', 1655.99)</v>
      </c>
      <c r="AI21" t="str">
        <f>CONCATENATE( "INSERT INTO injuryTypeTbl VALUES ('", $N21,"')" )</f>
        <v>INSERT INTO injuryTypeTbl VALUES ('')</v>
      </c>
      <c r="AJ21" t="str">
        <f>CONCATENATE( "INSERT INTO registrationTbl VALUES ('", $T21,"', ", $V21,", '", $U21,"')" )</f>
        <v>INSERT INTO registrationTbl VALUES ('1902389-02', 25, 'JSSLUX')</v>
      </c>
      <c r="AL21" t="str">
        <f t="shared" si="1"/>
        <v>INSERT INTO reportTbl VALUES ('2017-11-02 00:00:00', '', 2, 'Parental remote does not control toy.', 29, '1902389-02', 'JSSLUX', 'N', '',)</v>
      </c>
      <c r="AM21" t="str">
        <f t="shared" si="0"/>
        <v>INSERT INTO testTbl VALUES (4, 10, , '2017-11-10 00:00:00', 'Y', 'Tested remote control to determine if signals were being emitted.', 'Confirmed that remote was correctly transmitting signals.')</v>
      </c>
    </row>
    <row r="22" spans="1:39" x14ac:dyDescent="0.25">
      <c r="A22" t="s">
        <v>116</v>
      </c>
      <c r="B22" t="s">
        <v>309</v>
      </c>
      <c r="C22" t="s">
        <v>310</v>
      </c>
      <c r="D22" t="s">
        <v>311</v>
      </c>
      <c r="E22" t="s">
        <v>246</v>
      </c>
      <c r="F22" t="s">
        <v>192</v>
      </c>
      <c r="G22" t="s">
        <v>62</v>
      </c>
      <c r="H22" t="s">
        <v>112</v>
      </c>
      <c r="I22" t="s">
        <v>62</v>
      </c>
      <c r="J22" t="s">
        <v>247</v>
      </c>
      <c r="L22" t="s">
        <v>308</v>
      </c>
      <c r="M22" t="s">
        <v>284</v>
      </c>
      <c r="O22" t="s">
        <v>250</v>
      </c>
      <c r="P22" t="s">
        <v>104</v>
      </c>
      <c r="Q22" t="s">
        <v>144</v>
      </c>
      <c r="R22" t="s">
        <v>104</v>
      </c>
      <c r="S22" t="s">
        <v>291</v>
      </c>
      <c r="T22" t="s">
        <v>250</v>
      </c>
      <c r="U22" t="s">
        <v>25</v>
      </c>
      <c r="V22" t="s">
        <v>128</v>
      </c>
      <c r="W22" t="s">
        <v>252</v>
      </c>
      <c r="X22" t="s">
        <v>25</v>
      </c>
      <c r="Y22" t="s">
        <v>26</v>
      </c>
      <c r="Z22" t="s">
        <v>27</v>
      </c>
      <c r="AA22" t="s">
        <v>252</v>
      </c>
      <c r="AB22" t="s">
        <v>144</v>
      </c>
      <c r="AC22" t="s">
        <v>145</v>
      </c>
      <c r="AD22" t="s">
        <v>146</v>
      </c>
      <c r="AE22" t="s">
        <v>147</v>
      </c>
      <c r="AF22" t="s">
        <v>66</v>
      </c>
      <c r="AG22" t="str">
        <f>CONCATENATE( "INSERT INTO problemTypeTbl VALUES ('", $S22, "')")</f>
        <v>INSERT INTO problemTypeTbl VALUES ('Inadequate Operation - toy does not operate correctly')</v>
      </c>
      <c r="AH22" t="str">
        <f>CONCATENATE("INSERT INTO modelTbl VALUES('",$X22, "' , '", $Y22, "' , '",$Z22, "', ",$AA22,")")</f>
        <v>INSERT INTO modelTbl VALUES('JSSLUX' , 'Jaguar Sedan Luxury' , 'Jaguar Sedan 2 door medium clearance leather seats convertible top', 1655.99)</v>
      </c>
      <c r="AI22" t="str">
        <f>CONCATENATE( "INSERT INTO injuryTypeTbl VALUES ('", $N22,"')" )</f>
        <v>INSERT INTO injuryTypeTbl VALUES ('')</v>
      </c>
      <c r="AJ22" t="str">
        <f>CONCATENATE( "INSERT INTO registrationTbl VALUES ('", $T22,"', ", $V22,", '", $U22,"')" )</f>
        <v>INSERT INTO registrationTbl VALUES ('1902389-02', 25, 'JSSLUX')</v>
      </c>
      <c r="AL22" t="str">
        <f t="shared" si="1"/>
        <v>INSERT INTO reportTbl VALUES ('2017-11-02 00:00:00', '', 2, 'Parental remote does not control toy.', 29, '1902389-02', 'JSSLUX', 'N', '',)</v>
      </c>
      <c r="AM22" t="str">
        <f t="shared" si="0"/>
        <v>INSERT INTO testTbl VALUES (4, 10, 21, '2017-11-11 00:00:00', 'Y', 'Check to confirm that toy does not respond to remote.', 'Confirmed that toy does not respond to signals from parental remote.')</v>
      </c>
    </row>
    <row r="23" spans="1:39" x14ac:dyDescent="0.25">
      <c r="A23" t="s">
        <v>120</v>
      </c>
      <c r="B23" t="s">
        <v>288</v>
      </c>
      <c r="C23" t="s">
        <v>312</v>
      </c>
      <c r="D23" t="s">
        <v>313</v>
      </c>
      <c r="E23" t="s">
        <v>246</v>
      </c>
      <c r="F23" t="s">
        <v>192</v>
      </c>
      <c r="G23" t="s">
        <v>62</v>
      </c>
      <c r="H23" t="s">
        <v>116</v>
      </c>
      <c r="I23" t="s">
        <v>62</v>
      </c>
      <c r="J23" t="s">
        <v>247</v>
      </c>
      <c r="L23" t="s">
        <v>308</v>
      </c>
      <c r="M23" t="s">
        <v>284</v>
      </c>
      <c r="O23" t="s">
        <v>250</v>
      </c>
      <c r="P23" t="s">
        <v>104</v>
      </c>
      <c r="Q23" t="s">
        <v>144</v>
      </c>
      <c r="R23" t="s">
        <v>104</v>
      </c>
      <c r="S23" t="s">
        <v>291</v>
      </c>
      <c r="T23" t="s">
        <v>250</v>
      </c>
      <c r="U23" t="s">
        <v>25</v>
      </c>
      <c r="V23" t="s">
        <v>128</v>
      </c>
      <c r="W23" t="s">
        <v>252</v>
      </c>
      <c r="X23" t="s">
        <v>25</v>
      </c>
      <c r="Y23" t="s">
        <v>26</v>
      </c>
      <c r="Z23" t="s">
        <v>27</v>
      </c>
      <c r="AA23" t="s">
        <v>252</v>
      </c>
      <c r="AB23" t="s">
        <v>144</v>
      </c>
      <c r="AC23" t="s">
        <v>145</v>
      </c>
      <c r="AD23" t="s">
        <v>146</v>
      </c>
      <c r="AE23" t="s">
        <v>147</v>
      </c>
      <c r="AF23" t="s">
        <v>66</v>
      </c>
      <c r="AG23" t="str">
        <f>CONCATENATE( "INSERT INTO problemTypeTbl VALUES ('", $S23, "')")</f>
        <v>INSERT INTO problemTypeTbl VALUES ('Inadequate Operation - toy does not operate correctly')</v>
      </c>
      <c r="AH23" t="str">
        <f>CONCATENATE("INSERT INTO modelTbl VALUES('",$X23, "' , '", $Y23, "' , '",$Z23, "', ",$AA23,")")</f>
        <v>INSERT INTO modelTbl VALUES('JSSLUX' , 'Jaguar Sedan Luxury' , 'Jaguar Sedan 2 door medium clearance leather seats convertible top', 1655.99)</v>
      </c>
      <c r="AI23" t="str">
        <f>CONCATENATE( "INSERT INTO injuryTypeTbl VALUES ('", $N23,"')" )</f>
        <v>INSERT INTO injuryTypeTbl VALUES ('')</v>
      </c>
      <c r="AJ23" t="str">
        <f>CONCATENATE( "INSERT INTO registrationTbl VALUES ('", $T23,"', ", $V23,", '", $U23,"')" )</f>
        <v>INSERT INTO registrationTbl VALUES ('1902389-02', 25, 'JSSLUX')</v>
      </c>
      <c r="AL23" t="str">
        <f t="shared" si="1"/>
        <v>INSERT INTO reportTbl VALUES ('2017-11-02 00:00:00', '', 2, 'Parental remote does not control toy.', 29, '1902389-02', 'JSSLUX', 'N', '',)</v>
      </c>
      <c r="AM23" t="str">
        <f t="shared" si="0"/>
        <v>INSERT INTO testTbl VALUES (4, 10, 22, '2017-11-12 00:00:00', 'Y', 'Check onboard computer to see if signals are not being processed correctly.', 'Computer shows no record of signals received.')</v>
      </c>
    </row>
    <row r="24" spans="1:39" x14ac:dyDescent="0.25">
      <c r="A24" t="s">
        <v>124</v>
      </c>
      <c r="B24" t="s">
        <v>314</v>
      </c>
      <c r="C24" t="s">
        <v>315</v>
      </c>
      <c r="D24" t="s">
        <v>316</v>
      </c>
      <c r="E24" t="s">
        <v>246</v>
      </c>
      <c r="F24" t="s">
        <v>192</v>
      </c>
      <c r="G24" t="s">
        <v>62</v>
      </c>
      <c r="H24" t="s">
        <v>120</v>
      </c>
      <c r="I24" t="s">
        <v>62</v>
      </c>
      <c r="J24" t="s">
        <v>247</v>
      </c>
      <c r="L24" t="s">
        <v>308</v>
      </c>
      <c r="M24" t="s">
        <v>284</v>
      </c>
      <c r="O24" t="s">
        <v>250</v>
      </c>
      <c r="P24" t="s">
        <v>104</v>
      </c>
      <c r="Q24" t="s">
        <v>144</v>
      </c>
      <c r="R24" t="s">
        <v>104</v>
      </c>
      <c r="S24" t="s">
        <v>291</v>
      </c>
      <c r="T24" t="s">
        <v>250</v>
      </c>
      <c r="U24" t="s">
        <v>25</v>
      </c>
      <c r="V24" t="s">
        <v>128</v>
      </c>
      <c r="W24" t="s">
        <v>252</v>
      </c>
      <c r="X24" t="s">
        <v>25</v>
      </c>
      <c r="Y24" t="s">
        <v>26</v>
      </c>
      <c r="Z24" t="s">
        <v>27</v>
      </c>
      <c r="AA24" t="s">
        <v>252</v>
      </c>
      <c r="AB24" t="s">
        <v>144</v>
      </c>
      <c r="AC24" t="s">
        <v>145</v>
      </c>
      <c r="AD24" t="s">
        <v>146</v>
      </c>
      <c r="AE24" t="s">
        <v>147</v>
      </c>
      <c r="AF24" t="s">
        <v>66</v>
      </c>
      <c r="AG24" t="str">
        <f>CONCATENATE( "INSERT INTO problemTypeTbl VALUES ('", $S24, "')")</f>
        <v>INSERT INTO problemTypeTbl VALUES ('Inadequate Operation - toy does not operate correctly')</v>
      </c>
      <c r="AH24" t="str">
        <f>CONCATENATE("INSERT INTO modelTbl VALUES('",$X24, "' , '", $Y24, "' , '",$Z24, "', ",$AA24,")")</f>
        <v>INSERT INTO modelTbl VALUES('JSSLUX' , 'Jaguar Sedan Luxury' , 'Jaguar Sedan 2 door medium clearance leather seats convertible top', 1655.99)</v>
      </c>
      <c r="AI24" t="str">
        <f>CONCATENATE( "INSERT INTO injuryTypeTbl VALUES ('", $N24,"')" )</f>
        <v>INSERT INTO injuryTypeTbl VALUES ('')</v>
      </c>
      <c r="AJ24" t="str">
        <f>CONCATENATE( "INSERT INTO registrationTbl VALUES ('", $T24,"', ", $V24,", '", $U24,"')" )</f>
        <v>INSERT INTO registrationTbl VALUES ('1902389-02', 25, 'JSSLUX')</v>
      </c>
      <c r="AL24" t="str">
        <f t="shared" si="1"/>
        <v>INSERT INTO reportTbl VALUES ('2017-11-02 00:00:00', '', 2, 'Parental remote does not control toy.', 29, '1902389-02', 'JSSLUX', 'N', '',)</v>
      </c>
      <c r="AM24" t="str">
        <f t="shared" si="0"/>
        <v>INSERT INTO testTbl VALUES (4, 10, 23, '2017-11-13 00:00:00', 'Y', 'Check connections between receiving antenna and on-board computer.', 'Observed that wires between on-board computer and antenna were damaged, wear suggests safety scissors were used.  Suggest thicker shielding on wires.')</v>
      </c>
    </row>
    <row r="25" spans="1:39" x14ac:dyDescent="0.25">
      <c r="A25" t="s">
        <v>128</v>
      </c>
      <c r="B25" t="s">
        <v>317</v>
      </c>
      <c r="C25" t="s">
        <v>318</v>
      </c>
      <c r="D25" t="s">
        <v>319</v>
      </c>
      <c r="E25" t="s">
        <v>246</v>
      </c>
      <c r="F25" t="s">
        <v>104</v>
      </c>
      <c r="G25" t="s">
        <v>67</v>
      </c>
      <c r="I25" t="s">
        <v>67</v>
      </c>
      <c r="J25" t="s">
        <v>320</v>
      </c>
      <c r="L25" t="s">
        <v>321</v>
      </c>
      <c r="M25" t="s">
        <v>284</v>
      </c>
      <c r="O25" t="s">
        <v>322</v>
      </c>
      <c r="P25" t="s">
        <v>192</v>
      </c>
      <c r="Q25" t="s">
        <v>132</v>
      </c>
      <c r="R25" t="s">
        <v>192</v>
      </c>
      <c r="S25" t="s">
        <v>251</v>
      </c>
      <c r="T25" t="s">
        <v>322</v>
      </c>
      <c r="U25" t="s">
        <v>28</v>
      </c>
      <c r="V25" t="s">
        <v>164</v>
      </c>
      <c r="W25" t="s">
        <v>323</v>
      </c>
      <c r="X25" t="s">
        <v>28</v>
      </c>
      <c r="Y25" t="s">
        <v>29</v>
      </c>
      <c r="Z25" t="s">
        <v>30</v>
      </c>
      <c r="AA25" t="s">
        <v>323</v>
      </c>
      <c r="AB25" t="s">
        <v>132</v>
      </c>
      <c r="AC25" t="s">
        <v>133</v>
      </c>
      <c r="AD25" t="s">
        <v>134</v>
      </c>
      <c r="AE25" t="s">
        <v>135</v>
      </c>
      <c r="AF25" t="s">
        <v>66</v>
      </c>
      <c r="AG25" t="str">
        <f>CONCATENATE( "INSERT INTO problemTypeTbl VALUES ('", $S25, "')")</f>
        <v>INSERT INTO problemTypeTbl VALUES ('Inadequate Operation Quality - toy broke during use')</v>
      </c>
      <c r="AH25" t="str">
        <f>CONCATENATE("INSERT INTO modelTbl VALUES('",$X25, "' , '", $Y25, "' , '",$Z25, "', ",$AA25,")")</f>
        <v>INSERT INTO modelTbl VALUES('LAMHUR' , 'Lamborghini Huracan' , 'Lamborghini Huracan sports car very low clearance', 2344.95)</v>
      </c>
      <c r="AI25" t="str">
        <f>CONCATENATE( "INSERT INTO injuryTypeTbl VALUES ('", $N25,"')" )</f>
        <v>INSERT INTO injuryTypeTbl VALUES ('')</v>
      </c>
      <c r="AJ25" t="str">
        <f>CONCATENATE( "INSERT INTO registrationTbl VALUES ('", $T25,"', ", $V25,", '", $U25,"')" )</f>
        <v>INSERT INTO registrationTbl VALUES ('1902390-02', 33, 'LAMHUR')</v>
      </c>
      <c r="AL25" t="str">
        <f t="shared" si="1"/>
        <v>INSERT INTO reportTbl VALUES ('2017-11-05 00:00:00', '', 4, 'Frame on toy damaged during use.', 26, '1902390-02', 'LAMHUR', 'N', '',)</v>
      </c>
      <c r="AM25" t="str">
        <f t="shared" si="0"/>
        <v>INSERT INTO testTbl VALUES (2, 11, , '2017-11-14 00:00:00', 'Y', 'Inspected wheels of toy.', 'Wheels show signs of extreme wear.')</v>
      </c>
    </row>
    <row r="26" spans="1:39" x14ac:dyDescent="0.25">
      <c r="A26" t="s">
        <v>132</v>
      </c>
      <c r="B26" t="s">
        <v>317</v>
      </c>
      <c r="C26" t="s">
        <v>324</v>
      </c>
      <c r="D26" t="s">
        <v>325</v>
      </c>
      <c r="E26" t="s">
        <v>246</v>
      </c>
      <c r="F26" t="s">
        <v>104</v>
      </c>
      <c r="G26" t="s">
        <v>67</v>
      </c>
      <c r="H26" t="s">
        <v>128</v>
      </c>
      <c r="I26" t="s">
        <v>67</v>
      </c>
      <c r="J26" t="s">
        <v>320</v>
      </c>
      <c r="L26" t="s">
        <v>321</v>
      </c>
      <c r="M26" t="s">
        <v>284</v>
      </c>
      <c r="O26" t="s">
        <v>322</v>
      </c>
      <c r="P26" t="s">
        <v>192</v>
      </c>
      <c r="Q26" t="s">
        <v>132</v>
      </c>
      <c r="R26" t="s">
        <v>192</v>
      </c>
      <c r="S26" t="s">
        <v>251</v>
      </c>
      <c r="T26" t="s">
        <v>322</v>
      </c>
      <c r="U26" t="s">
        <v>28</v>
      </c>
      <c r="V26" t="s">
        <v>164</v>
      </c>
      <c r="W26" t="s">
        <v>323</v>
      </c>
      <c r="X26" t="s">
        <v>28</v>
      </c>
      <c r="Y26" t="s">
        <v>29</v>
      </c>
      <c r="Z26" t="s">
        <v>30</v>
      </c>
      <c r="AA26" t="s">
        <v>323</v>
      </c>
      <c r="AB26" t="s">
        <v>132</v>
      </c>
      <c r="AC26" t="s">
        <v>133</v>
      </c>
      <c r="AD26" t="s">
        <v>134</v>
      </c>
      <c r="AE26" t="s">
        <v>135</v>
      </c>
      <c r="AF26" t="s">
        <v>66</v>
      </c>
      <c r="AG26" t="str">
        <f>CONCATENATE( "INSERT INTO problemTypeTbl VALUES ('", $S26, "')")</f>
        <v>INSERT INTO problemTypeTbl VALUES ('Inadequate Operation Quality - toy broke during use')</v>
      </c>
      <c r="AH26" t="str">
        <f>CONCATENATE("INSERT INTO modelTbl VALUES('",$X26, "' , '", $Y26, "' , '",$Z26, "', ",$AA26,")")</f>
        <v>INSERT INTO modelTbl VALUES('LAMHUR' , 'Lamborghini Huracan' , 'Lamborghini Huracan sports car very low clearance', 2344.95)</v>
      </c>
      <c r="AI26" t="str">
        <f>CONCATENATE( "INSERT INTO injuryTypeTbl VALUES ('", $N26,"')" )</f>
        <v>INSERT INTO injuryTypeTbl VALUES ('')</v>
      </c>
      <c r="AJ26" t="str">
        <f>CONCATENATE( "INSERT INTO registrationTbl VALUES ('", $T26,"', ", $V26,", '", $U26,"')" )</f>
        <v>INSERT INTO registrationTbl VALUES ('1902390-02', 33, 'LAMHUR')</v>
      </c>
      <c r="AL26" t="str">
        <f t="shared" si="1"/>
        <v>INSERT INTO reportTbl VALUES ('2017-11-05 00:00:00', '', 4, 'Frame on toy damaged during use.', 26, '1902390-02', 'LAMHUR', 'N', '',)</v>
      </c>
      <c r="AM26" t="str">
        <f t="shared" si="0"/>
        <v>INSERT INTO testTbl VALUES (2, 11, 25, '2017-11-14 00:00:00', 'Y', 'Inspected battery of toy.', 'Battery included is third-party item, voltage is significantly higher than stock.')</v>
      </c>
    </row>
    <row r="27" spans="1:39" x14ac:dyDescent="0.25">
      <c r="A27" t="s">
        <v>136</v>
      </c>
      <c r="B27" t="s">
        <v>317</v>
      </c>
      <c r="C27" t="s">
        <v>326</v>
      </c>
      <c r="D27" t="s">
        <v>327</v>
      </c>
      <c r="E27" t="s">
        <v>246</v>
      </c>
      <c r="F27" t="s">
        <v>104</v>
      </c>
      <c r="G27" t="s">
        <v>67</v>
      </c>
      <c r="H27" t="s">
        <v>132</v>
      </c>
      <c r="I27" t="s">
        <v>67</v>
      </c>
      <c r="J27" t="s">
        <v>320</v>
      </c>
      <c r="L27" t="s">
        <v>321</v>
      </c>
      <c r="M27" t="s">
        <v>284</v>
      </c>
      <c r="O27" t="s">
        <v>322</v>
      </c>
      <c r="P27" t="s">
        <v>192</v>
      </c>
      <c r="Q27" t="s">
        <v>132</v>
      </c>
      <c r="R27" t="s">
        <v>192</v>
      </c>
      <c r="S27" t="s">
        <v>251</v>
      </c>
      <c r="T27" t="s">
        <v>322</v>
      </c>
      <c r="U27" t="s">
        <v>28</v>
      </c>
      <c r="V27" t="s">
        <v>164</v>
      </c>
      <c r="W27" t="s">
        <v>323</v>
      </c>
      <c r="X27" t="s">
        <v>28</v>
      </c>
      <c r="Y27" t="s">
        <v>29</v>
      </c>
      <c r="Z27" t="s">
        <v>30</v>
      </c>
      <c r="AA27" t="s">
        <v>323</v>
      </c>
      <c r="AB27" t="s">
        <v>132</v>
      </c>
      <c r="AC27" t="s">
        <v>133</v>
      </c>
      <c r="AD27" t="s">
        <v>134</v>
      </c>
      <c r="AE27" t="s">
        <v>135</v>
      </c>
      <c r="AF27" t="s">
        <v>66</v>
      </c>
      <c r="AG27" t="str">
        <f>CONCATENATE( "INSERT INTO problemTypeTbl VALUES ('", $S27, "')")</f>
        <v>INSERT INTO problemTypeTbl VALUES ('Inadequate Operation Quality - toy broke during use')</v>
      </c>
      <c r="AH27" t="str">
        <f>CONCATENATE("INSERT INTO modelTbl VALUES('",$X27, "' , '", $Y27, "' , '",$Z27, "', ",$AA27,")")</f>
        <v>INSERT INTO modelTbl VALUES('LAMHUR' , 'Lamborghini Huracan' , 'Lamborghini Huracan sports car very low clearance', 2344.95)</v>
      </c>
      <c r="AI27" t="str">
        <f>CONCATENATE( "INSERT INTO injuryTypeTbl VALUES ('", $N27,"')" )</f>
        <v>INSERT INTO injuryTypeTbl VALUES ('')</v>
      </c>
      <c r="AJ27" t="str">
        <f>CONCATENATE( "INSERT INTO registrationTbl VALUES ('", $T27,"', ", $V27,", '", $U27,"')" )</f>
        <v>INSERT INTO registrationTbl VALUES ('1902390-02', 33, 'LAMHUR')</v>
      </c>
      <c r="AL27" t="str">
        <f t="shared" si="1"/>
        <v>INSERT INTO reportTbl VALUES ('2017-11-05 00:00:00', '', 4, 'Frame on toy damaged during use.', 26, '1902390-02', 'LAMHUR', 'N', '',)</v>
      </c>
      <c r="AM27" t="str">
        <f t="shared" si="0"/>
        <v>INSERT INTO testTbl VALUES (2, 11, 26, '2017-11-14 00:00:00', 'Y', 'Inspected damage to frame.', 'Frame bending implies that toy was damaged after achieving sick air.  Recommend replacement be provided.')</v>
      </c>
    </row>
    <row r="28" spans="1:39" x14ac:dyDescent="0.25">
      <c r="A28" t="s">
        <v>140</v>
      </c>
      <c r="B28" t="s">
        <v>328</v>
      </c>
      <c r="C28" t="s">
        <v>329</v>
      </c>
      <c r="D28" t="s">
        <v>330</v>
      </c>
      <c r="E28" t="s">
        <v>246</v>
      </c>
      <c r="F28" t="s">
        <v>192</v>
      </c>
      <c r="G28" t="s">
        <v>71</v>
      </c>
      <c r="I28" t="s">
        <v>71</v>
      </c>
      <c r="J28" t="s">
        <v>288</v>
      </c>
      <c r="L28" t="s">
        <v>331</v>
      </c>
      <c r="M28" t="s">
        <v>284</v>
      </c>
      <c r="O28" t="s">
        <v>332</v>
      </c>
      <c r="P28" t="s">
        <v>204</v>
      </c>
      <c r="Q28" t="s">
        <v>180</v>
      </c>
      <c r="R28" t="s">
        <v>204</v>
      </c>
      <c r="S28" t="s">
        <v>280</v>
      </c>
      <c r="T28" t="s">
        <v>332</v>
      </c>
      <c r="U28" t="s">
        <v>25</v>
      </c>
      <c r="V28" t="s">
        <v>120</v>
      </c>
      <c r="W28" t="s">
        <v>252</v>
      </c>
      <c r="X28" t="s">
        <v>25</v>
      </c>
      <c r="Y28" t="s">
        <v>26</v>
      </c>
      <c r="Z28" t="s">
        <v>27</v>
      </c>
      <c r="AA28" t="s">
        <v>252</v>
      </c>
      <c r="AB28" t="s">
        <v>180</v>
      </c>
      <c r="AC28" t="s">
        <v>181</v>
      </c>
      <c r="AD28" t="s">
        <v>182</v>
      </c>
      <c r="AE28" t="s">
        <v>183</v>
      </c>
      <c r="AF28" t="s">
        <v>66</v>
      </c>
      <c r="AG28" t="str">
        <f>CONCATENATE( "INSERT INTO problemTypeTbl VALUES ('", $S28, "')")</f>
        <v>INSERT INTO problemTypeTbl VALUES ('Other')</v>
      </c>
      <c r="AH28" t="str">
        <f>CONCATENATE("INSERT INTO modelTbl VALUES('",$X28, "' , '", $Y28, "' , '",$Z28, "', ",$AA28,")")</f>
        <v>INSERT INTO modelTbl VALUES('JSSLUX' , 'Jaguar Sedan Luxury' , 'Jaguar Sedan 2 door medium clearance leather seats convertible top', 1655.99)</v>
      </c>
      <c r="AI28" t="str">
        <f>CONCATENATE( "INSERT INTO injuryTypeTbl VALUES ('", $N28,"')" )</f>
        <v>INSERT INTO injuryTypeTbl VALUES ('')</v>
      </c>
      <c r="AJ28" t="str">
        <f>CONCATENATE( "INSERT INTO registrationTbl VALUES ('", $T28,"', ", $V28,", '", $U28,"')" )</f>
        <v>INSERT INTO registrationTbl VALUES ('1902389-01', 23, 'JSSLUX')</v>
      </c>
      <c r="AL28" t="str">
        <f t="shared" si="1"/>
        <v>INSERT INTO reportTbl VALUES ('2017-11-12 00:00:00', '', 6, 'On-board electronics include switch that interferes with nearby cellular service.', 37, '1902389-01', 'JSSLUX', 'N', '',)</v>
      </c>
      <c r="AM28" t="str">
        <f t="shared" si="0"/>
        <v>INSERT INTO testTbl VALUES (4, 12, , '2017-11-20 00:00:00', 'Y', 'Examination of on-board electronics of returned unit.', 'Normal on-board electronics function normally, motor control and parental remote functions as expected.  Switch connects to a second on-board computer.')</v>
      </c>
    </row>
    <row r="29" spans="1:39" x14ac:dyDescent="0.25">
      <c r="A29" t="s">
        <v>144</v>
      </c>
      <c r="B29" t="s">
        <v>333</v>
      </c>
      <c r="C29" t="s">
        <v>334</v>
      </c>
      <c r="D29" t="s">
        <v>335</v>
      </c>
      <c r="E29" t="s">
        <v>284</v>
      </c>
      <c r="F29" t="s">
        <v>192</v>
      </c>
      <c r="G29" t="s">
        <v>71</v>
      </c>
      <c r="H29" t="s">
        <v>140</v>
      </c>
      <c r="I29" t="s">
        <v>71</v>
      </c>
      <c r="J29" t="s">
        <v>288</v>
      </c>
      <c r="L29" t="s">
        <v>331</v>
      </c>
      <c r="M29" t="s">
        <v>284</v>
      </c>
      <c r="O29" t="s">
        <v>332</v>
      </c>
      <c r="P29" t="s">
        <v>204</v>
      </c>
      <c r="Q29" t="s">
        <v>180</v>
      </c>
      <c r="R29" t="s">
        <v>204</v>
      </c>
      <c r="S29" t="s">
        <v>280</v>
      </c>
      <c r="T29" t="s">
        <v>332</v>
      </c>
      <c r="U29" t="s">
        <v>25</v>
      </c>
      <c r="V29" t="s">
        <v>120</v>
      </c>
      <c r="W29" t="s">
        <v>252</v>
      </c>
      <c r="X29" t="s">
        <v>25</v>
      </c>
      <c r="Y29" t="s">
        <v>26</v>
      </c>
      <c r="Z29" t="s">
        <v>27</v>
      </c>
      <c r="AA29" t="s">
        <v>252</v>
      </c>
      <c r="AB29" t="s">
        <v>180</v>
      </c>
      <c r="AC29" t="s">
        <v>181</v>
      </c>
      <c r="AD29" t="s">
        <v>182</v>
      </c>
      <c r="AE29" t="s">
        <v>183</v>
      </c>
      <c r="AF29" t="s">
        <v>66</v>
      </c>
      <c r="AG29" t="str">
        <f>CONCATENATE( "INSERT INTO problemTypeTbl VALUES ('", $S29, "')")</f>
        <v>INSERT INTO problemTypeTbl VALUES ('Other')</v>
      </c>
      <c r="AH29" t="str">
        <f>CONCATENATE("INSERT INTO modelTbl VALUES('",$X29, "' , '", $Y29, "' , '",$Z29, "', ",$AA29,")")</f>
        <v>INSERT INTO modelTbl VALUES('JSSLUX' , 'Jaguar Sedan Luxury' , 'Jaguar Sedan 2 door medium clearance leather seats convertible top', 1655.99)</v>
      </c>
      <c r="AI29" t="str">
        <f>CONCATENATE( "INSERT INTO injuryTypeTbl VALUES ('", $N29,"')" )</f>
        <v>INSERT INTO injuryTypeTbl VALUES ('')</v>
      </c>
      <c r="AJ29" t="str">
        <f>CONCATENATE( "INSERT INTO registrationTbl VALUES ('", $T29,"', ", $V29,", '", $U29,"')" )</f>
        <v>INSERT INTO registrationTbl VALUES ('1902389-01', 23, 'JSSLUX')</v>
      </c>
      <c r="AL29" t="str">
        <f t="shared" si="1"/>
        <v>INSERT INTO reportTbl VALUES ('2017-11-12 00:00:00', '', 6, 'On-board electronics include switch that interferes with nearby cellular service.', 37, '1902389-01', 'JSSLUX', 'N', '',)</v>
      </c>
      <c r="AM29" t="str">
        <f t="shared" si="0"/>
        <v>INSERT INTO testTbl VALUES (4, 12, 28, '2017-11-22 00:00:00', 'N', 'Examination of second on-board computer.', 'Examination reveals that they weren't trying to interfere with cell service, they were trying to communicate.  But with who?')</v>
      </c>
    </row>
    <row r="30" spans="1:39" x14ac:dyDescent="0.25">
      <c r="A30" t="s">
        <v>184</v>
      </c>
      <c r="B30" t="s">
        <v>344</v>
      </c>
      <c r="C30" t="s">
        <v>306</v>
      </c>
      <c r="D30" t="s">
        <v>372</v>
      </c>
      <c r="E30" t="s">
        <v>246</v>
      </c>
      <c r="F30" t="s">
        <v>104</v>
      </c>
      <c r="G30" t="s">
        <v>71</v>
      </c>
      <c r="H30" t="s">
        <v>144</v>
      </c>
      <c r="I30" t="s">
        <v>71</v>
      </c>
      <c r="J30" t="s">
        <v>288</v>
      </c>
      <c r="L30" t="s">
        <v>331</v>
      </c>
      <c r="M30" t="s">
        <v>284</v>
      </c>
      <c r="O30" t="s">
        <v>332</v>
      </c>
      <c r="P30" t="s">
        <v>204</v>
      </c>
      <c r="Q30" t="s">
        <v>180</v>
      </c>
      <c r="R30" t="s">
        <v>204</v>
      </c>
      <c r="S30" t="s">
        <v>280</v>
      </c>
      <c r="T30" t="s">
        <v>332</v>
      </c>
      <c r="U30" t="s">
        <v>25</v>
      </c>
      <c r="V30" t="s">
        <v>120</v>
      </c>
      <c r="W30" t="s">
        <v>252</v>
      </c>
      <c r="X30" t="s">
        <v>25</v>
      </c>
      <c r="Y30" t="s">
        <v>26</v>
      </c>
      <c r="Z30" t="s">
        <v>27</v>
      </c>
      <c r="AA30" t="s">
        <v>252</v>
      </c>
      <c r="AB30" t="s">
        <v>180</v>
      </c>
      <c r="AC30" t="s">
        <v>181</v>
      </c>
      <c r="AD30" t="s">
        <v>182</v>
      </c>
      <c r="AE30" t="s">
        <v>183</v>
      </c>
      <c r="AF30" t="s">
        <v>66</v>
      </c>
      <c r="AG30" t="str">
        <f>CONCATENATE( "INSERT INTO problemTypeTbl VALUES ('", $S30, "')")</f>
        <v>INSERT INTO problemTypeTbl VALUES ('Other')</v>
      </c>
      <c r="AH30" t="str">
        <f>CONCATENATE("INSERT INTO modelTbl VALUES('",$X30, "' , '", $Y30, "' , '",$Z30, "', ",$AA30,")")</f>
        <v>INSERT INTO modelTbl VALUES('JSSLUX' , 'Jaguar Sedan Luxury' , 'Jaguar Sedan 2 door medium clearance leather seats convertible top', 1655.99)</v>
      </c>
      <c r="AI30" t="str">
        <f>CONCATENATE( "INSERT INTO injuryTypeTbl VALUES ('", $N30,"')" )</f>
        <v>INSERT INTO injuryTypeTbl VALUES ('')</v>
      </c>
      <c r="AJ30" t="str">
        <f>CONCATENATE( "INSERT INTO registrationTbl VALUES ('", $T30,"', ", $V30,", '", $U30,"')" )</f>
        <v>INSERT INTO registrationTbl VALUES ('1902389-01', 23, 'JSSLUX')</v>
      </c>
      <c r="AL30" t="str">
        <f t="shared" si="1"/>
        <v>INSERT INTO reportTbl VALUES ('2017-11-12 00:00:00', '', 6, 'On-board electronics include switch that interferes with nearby cellular service.', 37, '1902389-01', 'JSSLUX', 'N', '',)</v>
      </c>
      <c r="AM30" t="str">
        <f t="shared" si="0"/>
        <v>INSERT INTO testTbl VALUES (2, 12, 29, '2017-10-03 00:00:00', 'Y', 'Tested remote control to determine if signals were being emitted.', 'Confirmed that remote could connect to toy correctly')</v>
      </c>
    </row>
    <row r="31" spans="1:39" x14ac:dyDescent="0.25">
      <c r="A31" t="s">
        <v>172</v>
      </c>
      <c r="B31" t="s">
        <v>362</v>
      </c>
      <c r="C31" t="s">
        <v>301</v>
      </c>
      <c r="D31" t="s">
        <v>363</v>
      </c>
      <c r="E31" t="s">
        <v>246</v>
      </c>
      <c r="F31" t="s">
        <v>84</v>
      </c>
      <c r="G31" t="s">
        <v>75</v>
      </c>
      <c r="I31" t="s">
        <v>75</v>
      </c>
      <c r="J31" t="s">
        <v>362</v>
      </c>
      <c r="K31" t="s">
        <v>364</v>
      </c>
      <c r="L31" t="s">
        <v>365</v>
      </c>
      <c r="M31" t="s">
        <v>284</v>
      </c>
      <c r="O31" t="s">
        <v>366</v>
      </c>
      <c r="P31" t="s">
        <v>204</v>
      </c>
      <c r="Q31" t="s">
        <v>100</v>
      </c>
      <c r="R31" t="s">
        <v>204</v>
      </c>
      <c r="S31" t="s">
        <v>280</v>
      </c>
      <c r="T31" t="s">
        <v>366</v>
      </c>
      <c r="U31" t="s">
        <v>46</v>
      </c>
      <c r="V31" t="s">
        <v>144</v>
      </c>
      <c r="W31" t="s">
        <v>367</v>
      </c>
      <c r="X31" t="s">
        <v>46</v>
      </c>
      <c r="Y31" t="s">
        <v>47</v>
      </c>
      <c r="Z31" t="s">
        <v>48</v>
      </c>
      <c r="AA31" t="s">
        <v>367</v>
      </c>
      <c r="AB31" t="s">
        <v>100</v>
      </c>
      <c r="AC31" t="s">
        <v>101</v>
      </c>
      <c r="AD31" t="s">
        <v>102</v>
      </c>
      <c r="AE31" t="s">
        <v>103</v>
      </c>
      <c r="AF31" t="s">
        <v>83</v>
      </c>
      <c r="AG31" t="str">
        <f>CONCATENATE( "INSERT INTO problemTypeTbl VALUES ('", $S31, "')")</f>
        <v>INSERT INTO problemTypeTbl VALUES ('Other')</v>
      </c>
      <c r="AH31" t="str">
        <f>CONCATENATE("INSERT INTO modelTbl VALUES('",$X31, "' , '", $Y31, "' , '",$Z31, "', ",$AA31,")")</f>
        <v>INSERT INTO modelTbl VALUES('MASSUV' , 'Maserati Levante' , 'Maserati Levante SUV low clearance sports', 1977)</v>
      </c>
      <c r="AI31" t="str">
        <f>CONCATENATE( "INSERT INTO injuryTypeTbl VALUES ('", $N31,"')" )</f>
        <v>INSERT INTO injuryTypeTbl VALUES ('')</v>
      </c>
      <c r="AJ31" t="str">
        <f>CONCATENATE( "INSERT INTO registrationTbl VALUES ('", $T31,"', ", $V31,", '", $U31,"')" )</f>
        <v>INSERT INTO registrationTbl VALUES ('1902396-01', 29, 'MASSUV')</v>
      </c>
      <c r="AL31" t="str">
        <f t="shared" si="1"/>
        <v>INSERT INTO reportTbl VALUES ('2017-10-21 00:00:00', '2017-10-23 00:00:00', 6, 'Box contained packing material and a rock, no toy.', 19, '1902396-01', 'MASSUV', 'N', '',)</v>
      </c>
      <c r="AM31" t="str">
        <f t="shared" si="0"/>
        <v>INSERT INTO testTbl VALUES (15, 13, , '2017-10-21 00:00:00', 'Y', 'Contacted shipping regarding error.', 'Shipping insists that items are boxed and sealed when they receive them from inventory.')</v>
      </c>
    </row>
    <row r="32" spans="1:39" x14ac:dyDescent="0.25">
      <c r="A32" t="s">
        <v>176</v>
      </c>
      <c r="B32" t="s">
        <v>362</v>
      </c>
      <c r="C32" t="s">
        <v>368</v>
      </c>
      <c r="D32" t="s">
        <v>369</v>
      </c>
      <c r="E32" t="s">
        <v>246</v>
      </c>
      <c r="F32" t="s">
        <v>84</v>
      </c>
      <c r="G32" t="s">
        <v>75</v>
      </c>
      <c r="H32" t="s">
        <v>172</v>
      </c>
      <c r="I32" t="s">
        <v>75</v>
      </c>
      <c r="J32" t="s">
        <v>362</v>
      </c>
      <c r="K32" t="s">
        <v>364</v>
      </c>
      <c r="L32" t="s">
        <v>365</v>
      </c>
      <c r="M32" t="s">
        <v>284</v>
      </c>
      <c r="O32" t="s">
        <v>366</v>
      </c>
      <c r="P32" t="s">
        <v>204</v>
      </c>
      <c r="Q32" t="s">
        <v>100</v>
      </c>
      <c r="R32" t="s">
        <v>204</v>
      </c>
      <c r="S32" t="s">
        <v>280</v>
      </c>
      <c r="T32" t="s">
        <v>366</v>
      </c>
      <c r="U32" t="s">
        <v>46</v>
      </c>
      <c r="V32" t="s">
        <v>144</v>
      </c>
      <c r="W32" t="s">
        <v>367</v>
      </c>
      <c r="X32" t="s">
        <v>46</v>
      </c>
      <c r="Y32" t="s">
        <v>47</v>
      </c>
      <c r="Z32" t="s">
        <v>48</v>
      </c>
      <c r="AA32" t="s">
        <v>367</v>
      </c>
      <c r="AB32" t="s">
        <v>100</v>
      </c>
      <c r="AC32" t="s">
        <v>101</v>
      </c>
      <c r="AD32" t="s">
        <v>102</v>
      </c>
      <c r="AE32" t="s">
        <v>103</v>
      </c>
      <c r="AF32" t="s">
        <v>83</v>
      </c>
      <c r="AG32" t="str">
        <f>CONCATENATE( "INSERT INTO problemTypeTbl VALUES ('", $S32, "')")</f>
        <v>INSERT INTO problemTypeTbl VALUES ('Other')</v>
      </c>
      <c r="AH32" t="str">
        <f>CONCATENATE("INSERT INTO modelTbl VALUES('",$X32, "' , '", $Y32, "' , '",$Z32, "', ",$AA32,")")</f>
        <v>INSERT INTO modelTbl VALUES('MASSUV' , 'Maserati Levante' , 'Maserati Levante SUV low clearance sports', 1977)</v>
      </c>
      <c r="AI32" t="str">
        <f>CONCATENATE( "INSERT INTO injuryTypeTbl VALUES ('", $N32,"')" )</f>
        <v>INSERT INTO injuryTypeTbl VALUES ('')</v>
      </c>
      <c r="AJ32" t="str">
        <f>CONCATENATE( "INSERT INTO registrationTbl VALUES ('", $T32,"', ", $V32,", '", $U32,"')" )</f>
        <v>INSERT INTO registrationTbl VALUES ('1902396-01', 29, 'MASSUV')</v>
      </c>
      <c r="AL32" t="str">
        <f t="shared" si="1"/>
        <v>INSERT INTO reportTbl VALUES ('2017-10-21 00:00:00', '2017-10-23 00:00:00', 6, 'Box contained packing material and a rock, no toy.', 19, '1902396-01', 'MASSUV', 'N', '',)</v>
      </c>
      <c r="AM32" t="str">
        <f t="shared" si="0"/>
        <v>INSERT INTO testTbl VALUES (15, 13, 35, '2017-10-21 00:00:00', 'Y', 'Contacted production regarding error.', 'Production insists that item delivered was assembled to specification, confirmed by QA inspection document.')</v>
      </c>
    </row>
    <row r="33" spans="1:39" x14ac:dyDescent="0.25">
      <c r="A33" t="s">
        <v>180</v>
      </c>
      <c r="B33" t="s">
        <v>362</v>
      </c>
      <c r="C33" t="s">
        <v>370</v>
      </c>
      <c r="D33" t="s">
        <v>371</v>
      </c>
      <c r="E33" t="s">
        <v>246</v>
      </c>
      <c r="F33" t="s">
        <v>84</v>
      </c>
      <c r="G33" t="s">
        <v>75</v>
      </c>
      <c r="H33" t="s">
        <v>176</v>
      </c>
      <c r="I33" t="s">
        <v>75</v>
      </c>
      <c r="J33" t="s">
        <v>362</v>
      </c>
      <c r="K33" t="s">
        <v>364</v>
      </c>
      <c r="L33" t="s">
        <v>365</v>
      </c>
      <c r="M33" t="s">
        <v>284</v>
      </c>
      <c r="O33" t="s">
        <v>366</v>
      </c>
      <c r="P33" t="s">
        <v>204</v>
      </c>
      <c r="Q33" t="s">
        <v>100</v>
      </c>
      <c r="R33" t="s">
        <v>204</v>
      </c>
      <c r="S33" t="s">
        <v>280</v>
      </c>
      <c r="T33" t="s">
        <v>366</v>
      </c>
      <c r="U33" t="s">
        <v>46</v>
      </c>
      <c r="V33" t="s">
        <v>144</v>
      </c>
      <c r="W33" t="s">
        <v>367</v>
      </c>
      <c r="X33" t="s">
        <v>46</v>
      </c>
      <c r="Y33" t="s">
        <v>47</v>
      </c>
      <c r="Z33" t="s">
        <v>48</v>
      </c>
      <c r="AA33" t="s">
        <v>367</v>
      </c>
      <c r="AB33" t="s">
        <v>100</v>
      </c>
      <c r="AC33" t="s">
        <v>101</v>
      </c>
      <c r="AD33" t="s">
        <v>102</v>
      </c>
      <c r="AE33" t="s">
        <v>103</v>
      </c>
      <c r="AF33" t="s">
        <v>83</v>
      </c>
      <c r="AG33" t="str">
        <f>CONCATENATE( "INSERT INTO problemTypeTbl VALUES ('", $S33, "')")</f>
        <v>INSERT INTO problemTypeTbl VALUES ('Other')</v>
      </c>
      <c r="AH33" t="str">
        <f>CONCATENATE("INSERT INTO modelTbl VALUES('",$X33, "' , '", $Y33, "' , '",$Z33, "', ",$AA33,")")</f>
        <v>INSERT INTO modelTbl VALUES('MASSUV' , 'Maserati Levante' , 'Maserati Levante SUV low clearance sports', 1977)</v>
      </c>
      <c r="AI33" t="str">
        <f>CONCATENATE( "INSERT INTO injuryTypeTbl VALUES ('", $N33,"')" )</f>
        <v>INSERT INTO injuryTypeTbl VALUES ('')</v>
      </c>
      <c r="AJ33" t="str">
        <f>CONCATENATE( "INSERT INTO registrationTbl VALUES ('", $T33,"', ", $V33,", '", $U33,"')" )</f>
        <v>INSERT INTO registrationTbl VALUES ('1902396-01', 29, 'MASSUV')</v>
      </c>
      <c r="AL33" t="str">
        <f t="shared" si="1"/>
        <v>INSERT INTO reportTbl VALUES ('2017-10-21 00:00:00', '2017-10-23 00:00:00', 6, 'Box contained packing material and a rock, no toy.', 19, '1902396-01', 'MASSUV', 'N', '',)</v>
      </c>
      <c r="AM33" t="str">
        <f t="shared" si="0"/>
        <v>INSERT INTO testTbl VALUES (15, 13, 36, '2017-10-21 00:00:00', 'Y', 'Contacted inventory regarding error.', 'Inventory manager was riding on toy on arrival to warehouse, suggest replacement be sent to customer, inventory manager be fired.')</v>
      </c>
    </row>
    <row r="34" spans="1:39" x14ac:dyDescent="0.25">
      <c r="A34" t="s">
        <v>168</v>
      </c>
      <c r="B34" t="s">
        <v>355</v>
      </c>
      <c r="C34" t="s">
        <v>356</v>
      </c>
      <c r="D34" t="s">
        <v>357</v>
      </c>
      <c r="E34" t="s">
        <v>246</v>
      </c>
      <c r="F34" t="s">
        <v>148</v>
      </c>
      <c r="G34" t="s">
        <v>79</v>
      </c>
      <c r="I34" t="s">
        <v>79</v>
      </c>
      <c r="J34" t="s">
        <v>355</v>
      </c>
      <c r="L34" t="s">
        <v>358</v>
      </c>
      <c r="M34" t="s">
        <v>284</v>
      </c>
      <c r="O34" t="s">
        <v>359</v>
      </c>
      <c r="P34" t="s">
        <v>148</v>
      </c>
      <c r="Q34" t="s">
        <v>120</v>
      </c>
      <c r="R34" t="s">
        <v>148</v>
      </c>
      <c r="S34" t="s">
        <v>360</v>
      </c>
      <c r="T34" t="s">
        <v>359</v>
      </c>
      <c r="U34" t="s">
        <v>16</v>
      </c>
      <c r="V34" t="s">
        <v>196</v>
      </c>
      <c r="W34" t="s">
        <v>361</v>
      </c>
      <c r="X34" t="s">
        <v>16</v>
      </c>
      <c r="Y34" t="s">
        <v>17</v>
      </c>
      <c r="Z34" t="s">
        <v>18</v>
      </c>
      <c r="AA34" t="s">
        <v>361</v>
      </c>
      <c r="AB34" t="s">
        <v>120</v>
      </c>
      <c r="AC34" t="s">
        <v>121</v>
      </c>
      <c r="AD34" t="s">
        <v>122</v>
      </c>
      <c r="AE34" t="s">
        <v>123</v>
      </c>
      <c r="AF34" t="s">
        <v>66</v>
      </c>
      <c r="AG34" t="str">
        <f>CONCATENATE( "INSERT INTO problemTypeTbl VALUES ('", $S34, "')")</f>
        <v>INSERT INTO problemTypeTbl VALUES ('Poor Operation - toy tips over during use')</v>
      </c>
      <c r="AH34" t="str">
        <f>CONCATENATE("INSERT INTO modelTbl VALUES('",$X34, "' , '", $Y34, "' , '",$Z34, "', ",$AA34,")")</f>
        <v>INSERT INTO modelTbl VALUES('CHVSUV' , 'Chevy Truck SUV' , 'High Clearance Chevy  Truck 4 door Extended Body', 895.99)</v>
      </c>
      <c r="AI34" t="str">
        <f>CONCATENATE( "INSERT INTO injuryTypeTbl VALUES ('", $N34,"')" )</f>
        <v>INSERT INTO injuryTypeTbl VALUES ('')</v>
      </c>
      <c r="AJ34" t="str">
        <f>CONCATENATE( "INSERT INTO registrationTbl VALUES ('", $T34,"', ", $V34,", '", $U34,"')" )</f>
        <v>INSERT INTO registrationTbl VALUES ('1902386-01', 40, 'CHVSUV')</v>
      </c>
      <c r="AL34" t="str">
        <f t="shared" si="1"/>
        <v>INSERT INTO reportTbl VALUES ('2017-10-02 00:00:00', '', 3, 'While driving around corners, the Truck tips over unexpectedly.', 23, '1902386-01', 'CHVSUV', 'N', '',)</v>
      </c>
      <c r="AM34" t="str">
        <f t="shared" si="0"/>
        <v>INSERT INTO testTbl VALUES (3, 14, , '2017-10-02 00:00:00', 'Y', 'Attempted to re-create by attempting a sharp turn with a standard payload.', 'Toy rolled as described.  Recommend installing a roll cage or including note about toy being "extremely realistic"')</v>
      </c>
    </row>
    <row r="35" spans="1:39" x14ac:dyDescent="0.25">
      <c r="A35" t="s">
        <v>152</v>
      </c>
      <c r="B35" t="s">
        <v>341</v>
      </c>
      <c r="C35" t="s">
        <v>342</v>
      </c>
      <c r="D35" t="s">
        <v>343</v>
      </c>
      <c r="E35" t="s">
        <v>246</v>
      </c>
      <c r="F35" t="s">
        <v>57</v>
      </c>
      <c r="G35" t="s">
        <v>92</v>
      </c>
      <c r="I35" t="s">
        <v>92</v>
      </c>
      <c r="J35" t="s">
        <v>344</v>
      </c>
      <c r="L35" t="s">
        <v>345</v>
      </c>
      <c r="M35" t="s">
        <v>246</v>
      </c>
      <c r="N35" t="s">
        <v>346</v>
      </c>
      <c r="O35" t="s">
        <v>347</v>
      </c>
      <c r="P35" t="s">
        <v>200</v>
      </c>
      <c r="Q35" t="s">
        <v>112</v>
      </c>
      <c r="R35" t="s">
        <v>200</v>
      </c>
      <c r="S35" t="s">
        <v>265</v>
      </c>
      <c r="T35" t="s">
        <v>347</v>
      </c>
      <c r="U35" t="s">
        <v>13</v>
      </c>
      <c r="V35" t="s">
        <v>96</v>
      </c>
      <c r="W35" t="s">
        <v>292</v>
      </c>
      <c r="X35" t="s">
        <v>13</v>
      </c>
      <c r="Y35" t="s">
        <v>14</v>
      </c>
      <c r="Z35" t="s">
        <v>15</v>
      </c>
      <c r="AA35" t="s">
        <v>292</v>
      </c>
      <c r="AB35" t="s">
        <v>112</v>
      </c>
      <c r="AC35" t="s">
        <v>113</v>
      </c>
      <c r="AD35" t="s">
        <v>114</v>
      </c>
      <c r="AE35" t="s">
        <v>115</v>
      </c>
      <c r="AF35" t="s">
        <v>66</v>
      </c>
      <c r="AG35" t="str">
        <f>CONCATENATE( "INSERT INTO problemTypeTbl VALUES ('", $S35, "')")</f>
        <v>INSERT INTO problemTypeTbl VALUES ('Poor Operation Quality - toy hurt user')</v>
      </c>
      <c r="AH35" t="str">
        <f>CONCATENATE("INSERT INTO modelTbl VALUES('",$X35, "' , '", $Y35, "' , '",$Z35, "', ",$AA35,")")</f>
        <v>INSERT INTO modelTbl VALUES('BMWSC9' , 'BMW Sports Car Large' , 'BMW Large sports car 4 doors very low clearance', 969.99)</v>
      </c>
      <c r="AI35" t="str">
        <f>CONCATENATE( "INSERT INTO injuryTypeTbl VALUES ('", $N35,"')" )</f>
        <v>INSERT INTO injuryTypeTbl VALUES ('Operator was thrown from vehicle.')</v>
      </c>
      <c r="AJ35" t="str">
        <f>CONCATENATE( "INSERT INTO registrationTbl VALUES ('", $T35,"', ", $V35,", '", $U35,"')" )</f>
        <v>INSERT INTO registrationTbl VALUES ('1902385-02', 18, 'BMWSC9')</v>
      </c>
      <c r="AL35" t="str">
        <f t="shared" si="1"/>
        <v>INSERT INTO reportTbl VALUES ('2017-10-03 00:00:00', '', 5, 'Toy suddenly stopped while travelling at speed.', 21, '1902385-02', 'BMWSC9', 'Y', 'Operator was thrown from vehicle.',)</v>
      </c>
      <c r="AM35" t="str">
        <f t="shared" si="0"/>
        <v>INSERT INTO testTbl VALUES (1, 17, , '2017-10-08 00:00:00', 'Y', 'Check electromagnetic brake for signs of failure.', 'Electromagnetic brake appears to operate normally.')</v>
      </c>
    </row>
    <row r="36" spans="1:39" x14ac:dyDescent="0.25">
      <c r="A36" t="s">
        <v>156</v>
      </c>
      <c r="B36" t="s">
        <v>348</v>
      </c>
      <c r="C36" t="s">
        <v>349</v>
      </c>
      <c r="D36" t="s">
        <v>350</v>
      </c>
      <c r="E36" t="s">
        <v>246</v>
      </c>
      <c r="F36" t="s">
        <v>57</v>
      </c>
      <c r="G36" t="s">
        <v>92</v>
      </c>
      <c r="H36" t="s">
        <v>152</v>
      </c>
      <c r="I36" t="s">
        <v>92</v>
      </c>
      <c r="J36" t="s">
        <v>344</v>
      </c>
      <c r="L36" t="s">
        <v>345</v>
      </c>
      <c r="M36" t="s">
        <v>246</v>
      </c>
      <c r="N36" t="s">
        <v>346</v>
      </c>
      <c r="O36" t="s">
        <v>347</v>
      </c>
      <c r="P36" t="s">
        <v>200</v>
      </c>
      <c r="Q36" t="s">
        <v>112</v>
      </c>
      <c r="R36" t="s">
        <v>200</v>
      </c>
      <c r="S36" t="s">
        <v>265</v>
      </c>
      <c r="T36" t="s">
        <v>347</v>
      </c>
      <c r="U36" t="s">
        <v>13</v>
      </c>
      <c r="V36" t="s">
        <v>96</v>
      </c>
      <c r="W36" t="s">
        <v>292</v>
      </c>
      <c r="X36" t="s">
        <v>13</v>
      </c>
      <c r="Y36" t="s">
        <v>14</v>
      </c>
      <c r="Z36" t="s">
        <v>15</v>
      </c>
      <c r="AA36" t="s">
        <v>292</v>
      </c>
      <c r="AB36" t="s">
        <v>112</v>
      </c>
      <c r="AC36" t="s">
        <v>113</v>
      </c>
      <c r="AD36" t="s">
        <v>114</v>
      </c>
      <c r="AE36" t="s">
        <v>115</v>
      </c>
      <c r="AF36" t="s">
        <v>66</v>
      </c>
      <c r="AG36" t="str">
        <f>CONCATENATE( "INSERT INTO problemTypeTbl VALUES ('", $S36, "')")</f>
        <v>INSERT INTO problemTypeTbl VALUES ('Poor Operation Quality - toy hurt user')</v>
      </c>
      <c r="AH36" t="str">
        <f>CONCATENATE("INSERT INTO modelTbl VALUES('",$X36, "' , '", $Y36, "' , '",$Z36, "', ",$AA36,")")</f>
        <v>INSERT INTO modelTbl VALUES('BMWSC9' , 'BMW Sports Car Large' , 'BMW Large sports car 4 doors very low clearance', 969.99)</v>
      </c>
      <c r="AI36" t="str">
        <f>CONCATENATE( "INSERT INTO injuryTypeTbl VALUES ('", $N36,"')" )</f>
        <v>INSERT INTO injuryTypeTbl VALUES ('Operator was thrown from vehicle.')</v>
      </c>
      <c r="AJ36" t="str">
        <f>CONCATENATE( "INSERT INTO registrationTbl VALUES ('", $T36,"', ", $V36,", '", $U36,"')" )</f>
        <v>INSERT INTO registrationTbl VALUES ('1902385-02', 18, 'BMWSC9')</v>
      </c>
      <c r="AL36" t="str">
        <f t="shared" si="1"/>
        <v>INSERT INTO reportTbl VALUES ('2017-10-03 00:00:00', '', 5, 'Toy suddenly stopped while travelling at speed.', 21, '1902385-02', 'BMWSC9', 'Y', 'Operator was thrown from vehicle.',)</v>
      </c>
      <c r="AM36" t="str">
        <f t="shared" si="0"/>
        <v>INSERT INTO testTbl VALUES (1, 17, 30, '2017-10-09 00:00:00', 'Y', 'Check axle/wheel assembly for irregularities.', 'Wheels and axles appear in good condition.')</v>
      </c>
    </row>
    <row r="37" spans="1:39" x14ac:dyDescent="0.25">
      <c r="A37" t="s">
        <v>160</v>
      </c>
      <c r="B37" t="s">
        <v>348</v>
      </c>
      <c r="C37" t="s">
        <v>351</v>
      </c>
      <c r="D37" t="s">
        <v>352</v>
      </c>
      <c r="E37" t="s">
        <v>246</v>
      </c>
      <c r="F37" t="s">
        <v>57</v>
      </c>
      <c r="G37" t="s">
        <v>92</v>
      </c>
      <c r="H37" t="s">
        <v>156</v>
      </c>
      <c r="I37" t="s">
        <v>92</v>
      </c>
      <c r="J37" t="s">
        <v>344</v>
      </c>
      <c r="L37" t="s">
        <v>345</v>
      </c>
      <c r="M37" t="s">
        <v>246</v>
      </c>
      <c r="N37" t="s">
        <v>346</v>
      </c>
      <c r="O37" t="s">
        <v>347</v>
      </c>
      <c r="P37" t="s">
        <v>200</v>
      </c>
      <c r="Q37" t="s">
        <v>112</v>
      </c>
      <c r="R37" t="s">
        <v>200</v>
      </c>
      <c r="S37" t="s">
        <v>265</v>
      </c>
      <c r="T37" t="s">
        <v>347</v>
      </c>
      <c r="U37" t="s">
        <v>13</v>
      </c>
      <c r="V37" t="s">
        <v>96</v>
      </c>
      <c r="W37" t="s">
        <v>292</v>
      </c>
      <c r="X37" t="s">
        <v>13</v>
      </c>
      <c r="Y37" t="s">
        <v>14</v>
      </c>
      <c r="Z37" t="s">
        <v>15</v>
      </c>
      <c r="AA37" t="s">
        <v>292</v>
      </c>
      <c r="AB37" t="s">
        <v>112</v>
      </c>
      <c r="AC37" t="s">
        <v>113</v>
      </c>
      <c r="AD37" t="s">
        <v>114</v>
      </c>
      <c r="AE37" t="s">
        <v>115</v>
      </c>
      <c r="AF37" t="s">
        <v>66</v>
      </c>
      <c r="AG37" t="str">
        <f>CONCATENATE( "INSERT INTO problemTypeTbl VALUES ('", $S37, "')")</f>
        <v>INSERT INTO problemTypeTbl VALUES ('Poor Operation Quality - toy hurt user')</v>
      </c>
      <c r="AH37" t="str">
        <f>CONCATENATE("INSERT INTO modelTbl VALUES('",$X37, "' , '", $Y37, "' , '",$Z37, "', ",$AA37,")")</f>
        <v>INSERT INTO modelTbl VALUES('BMWSC9' , 'BMW Sports Car Large' , 'BMW Large sports car 4 doors very low clearance', 969.99)</v>
      </c>
      <c r="AI37" t="str">
        <f>CONCATENATE( "INSERT INTO injuryTypeTbl VALUES ('", $N37,"')" )</f>
        <v>INSERT INTO injuryTypeTbl VALUES ('Operator was thrown from vehicle.')</v>
      </c>
      <c r="AJ37" t="str">
        <f>CONCATENATE( "INSERT INTO registrationTbl VALUES ('", $T37,"', ", $V37,", '", $U37,"')" )</f>
        <v>INSERT INTO registrationTbl VALUES ('1902385-02', 18, 'BMWSC9')</v>
      </c>
      <c r="AL37" t="str">
        <f t="shared" si="1"/>
        <v>INSERT INTO reportTbl VALUES ('2017-10-03 00:00:00', '', 5, 'Toy suddenly stopped while travelling at speed.', 21, '1902385-02', 'BMWSC9', 'Y', 'Operator was thrown from vehicle.',)</v>
      </c>
      <c r="AM37" t="str">
        <f t="shared" si="0"/>
        <v>INSERT INTO testTbl VALUES (1, 17, 31, '2017-10-09 00:00:00', 'Y', 'Check onboard computer for any irregularities.', 'Onboard computer registered a brake on the parental remote while toy was operating at speed.')</v>
      </c>
    </row>
    <row r="38" spans="1:39" x14ac:dyDescent="0.25">
      <c r="A38" t="s">
        <v>164</v>
      </c>
      <c r="B38" t="s">
        <v>353</v>
      </c>
      <c r="C38" t="s">
        <v>354</v>
      </c>
      <c r="E38" t="s">
        <v>284</v>
      </c>
      <c r="F38" t="s">
        <v>57</v>
      </c>
      <c r="G38" t="s">
        <v>92</v>
      </c>
      <c r="H38" t="s">
        <v>160</v>
      </c>
      <c r="I38" t="s">
        <v>92</v>
      </c>
      <c r="J38" t="s">
        <v>344</v>
      </c>
      <c r="L38" t="s">
        <v>345</v>
      </c>
      <c r="M38" t="s">
        <v>246</v>
      </c>
      <c r="N38" t="s">
        <v>346</v>
      </c>
      <c r="O38" t="s">
        <v>347</v>
      </c>
      <c r="P38" t="s">
        <v>200</v>
      </c>
      <c r="Q38" t="s">
        <v>112</v>
      </c>
      <c r="R38" t="s">
        <v>200</v>
      </c>
      <c r="S38" t="s">
        <v>265</v>
      </c>
      <c r="T38" t="s">
        <v>347</v>
      </c>
      <c r="U38" t="s">
        <v>13</v>
      </c>
      <c r="V38" t="s">
        <v>96</v>
      </c>
      <c r="W38" t="s">
        <v>292</v>
      </c>
      <c r="X38" t="s">
        <v>13</v>
      </c>
      <c r="Y38" t="s">
        <v>14</v>
      </c>
      <c r="Z38" t="s">
        <v>15</v>
      </c>
      <c r="AA38" t="s">
        <v>292</v>
      </c>
      <c r="AB38" t="s">
        <v>112</v>
      </c>
      <c r="AC38" t="s">
        <v>113</v>
      </c>
      <c r="AD38" t="s">
        <v>114</v>
      </c>
      <c r="AE38" t="s">
        <v>115</v>
      </c>
      <c r="AF38" t="s">
        <v>66</v>
      </c>
      <c r="AG38" t="str">
        <f>CONCATENATE( "INSERT INTO problemTypeTbl VALUES ('", $S38, "')")</f>
        <v>INSERT INTO problemTypeTbl VALUES ('Poor Operation Quality - toy hurt user')</v>
      </c>
      <c r="AH38" t="str">
        <f>CONCATENATE("INSERT INTO modelTbl VALUES('",$X38, "' , '", $Y38, "' , '",$Z38, "', ",$AA38,")")</f>
        <v>INSERT INTO modelTbl VALUES('BMWSC9' , 'BMW Sports Car Large' , 'BMW Large sports car 4 doors very low clearance', 969.99)</v>
      </c>
      <c r="AI38" t="str">
        <f>CONCATENATE( "INSERT INTO injuryTypeTbl VALUES ('", $N38,"')" )</f>
        <v>INSERT INTO injuryTypeTbl VALUES ('Operator was thrown from vehicle.')</v>
      </c>
      <c r="AJ38" t="str">
        <f>CONCATENATE( "INSERT INTO registrationTbl VALUES ('", $T38,"', ", $V38,", '", $U38,"')" )</f>
        <v>INSERT INTO registrationTbl VALUES ('1902385-02', 18, 'BMWSC9')</v>
      </c>
      <c r="AL38" t="str">
        <f t="shared" si="1"/>
        <v>INSERT INTO reportTbl VALUES ('2017-10-03 00:00:00', '', 5, 'Toy suddenly stopped while travelling at speed.', 21, '1902385-02', 'BMWSC9', 'Y', 'Operator was thrown from vehicle.',)</v>
      </c>
      <c r="AM38" t="str">
        <f t="shared" si="0"/>
        <v>INSERT INTO testTbl VALUES (1, 17, 32, '2017-10-10 00:00:00', 'N', 'Attempted to simulate error, but was too funny.  Sent a request to have onboard software reviewed.', '')</v>
      </c>
    </row>
    <row r="39" spans="1:39" x14ac:dyDescent="0.25">
      <c r="A39" t="s">
        <v>188</v>
      </c>
      <c r="B39" t="s">
        <v>373</v>
      </c>
      <c r="C39" t="s">
        <v>260</v>
      </c>
      <c r="D39" t="s">
        <v>374</v>
      </c>
      <c r="E39" t="s">
        <v>284</v>
      </c>
      <c r="F39" t="s">
        <v>104</v>
      </c>
      <c r="G39" t="s">
        <v>108</v>
      </c>
      <c r="H39" t="s">
        <v>188</v>
      </c>
      <c r="I39" t="s">
        <v>108</v>
      </c>
      <c r="J39" t="s">
        <v>364</v>
      </c>
      <c r="K39" t="s">
        <v>247</v>
      </c>
      <c r="L39" t="s">
        <v>375</v>
      </c>
      <c r="M39" t="s">
        <v>284</v>
      </c>
      <c r="O39" t="s">
        <v>376</v>
      </c>
      <c r="P39" t="s">
        <v>57</v>
      </c>
      <c r="Q39" t="s">
        <v>208</v>
      </c>
      <c r="R39" t="s">
        <v>57</v>
      </c>
      <c r="S39" t="s">
        <v>377</v>
      </c>
      <c r="T39" t="s">
        <v>376</v>
      </c>
      <c r="U39" t="s">
        <v>34</v>
      </c>
      <c r="V39" t="s">
        <v>156</v>
      </c>
      <c r="W39" t="s">
        <v>378</v>
      </c>
      <c r="X39" t="s">
        <v>34</v>
      </c>
      <c r="Y39" t="s">
        <v>35</v>
      </c>
      <c r="Z39" t="s">
        <v>36</v>
      </c>
      <c r="AA39" t="s">
        <v>378</v>
      </c>
      <c r="AB39" t="s">
        <v>208</v>
      </c>
      <c r="AC39" t="s">
        <v>209</v>
      </c>
      <c r="AD39" t="s">
        <v>210</v>
      </c>
      <c r="AE39" t="s">
        <v>211</v>
      </c>
      <c r="AF39" t="s">
        <v>83</v>
      </c>
      <c r="AG39" t="str">
        <f>CONCATENATE( "INSERT INTO problemTypeTbl VALUES ('", $S39, "')")</f>
        <v>INSERT INTO problemTypeTbl VALUES ('Inadequate Finish - toy does not look good')</v>
      </c>
      <c r="AH39" t="str">
        <f>CONCATENATE("INSERT INTO modelTbl VALUES('",$X39, "' , '", $Y39, "' , '",$Z39, "', ",$AA39,")")</f>
        <v>INSERT INTO modelTbl VALUES('LXSED3' , 'Lexus Sedan Medium' , 'Lexus Sedan 2 door medium clearance leather seats', 1255.99)</v>
      </c>
      <c r="AI39" t="str">
        <f>CONCATENATE( "INSERT INTO injuryTypeTbl VALUES ('", $N39,"')" )</f>
        <v>INSERT INTO injuryTypeTbl VALUES ('')</v>
      </c>
      <c r="AJ39" t="str">
        <f>CONCATENATE( "INSERT INTO registrationTbl VALUES ('", $T39,"', ", $V39,", '", $U39,"')" )</f>
        <v>INSERT INTO registrationTbl VALUES ('1902392-01', 31, 'LXSED3')</v>
      </c>
      <c r="AL39" t="str">
        <f t="shared" si="1"/>
        <v>INSERT INTO reportTbl VALUES ('2017-10-23 00:00:00', '2017-11-02 00:00:00', 1, 'Battery life is significantly shorter than expected.', 7, '1902392-01', 'LXSED3', 'N', '',)</v>
      </c>
      <c r="AM39" t="str">
        <f t="shared" si="0"/>
        <v>INSERT INTO testTbl VALUES (2, 20, 39, '2017-10-15 00:00:00', 'N', 'Tested battery for extra heat during normal use and charging', 'Found no extra heat during normal use and charging but charged very slowly')</v>
      </c>
    </row>
    <row r="40" spans="1:39" x14ac:dyDescent="0.25">
      <c r="A40" t="s">
        <v>196</v>
      </c>
      <c r="B40" t="s">
        <v>373</v>
      </c>
      <c r="C40" t="s">
        <v>272</v>
      </c>
      <c r="D40" t="s">
        <v>374</v>
      </c>
      <c r="E40" t="s">
        <v>284</v>
      </c>
      <c r="F40" t="s">
        <v>104</v>
      </c>
      <c r="G40" t="s">
        <v>108</v>
      </c>
      <c r="H40" t="s">
        <v>188</v>
      </c>
      <c r="I40" t="s">
        <v>108</v>
      </c>
      <c r="J40" t="s">
        <v>364</v>
      </c>
      <c r="K40" t="s">
        <v>247</v>
      </c>
      <c r="L40" t="s">
        <v>375</v>
      </c>
      <c r="M40" t="s">
        <v>284</v>
      </c>
      <c r="O40" t="s">
        <v>376</v>
      </c>
      <c r="P40" t="s">
        <v>57</v>
      </c>
      <c r="Q40" t="s">
        <v>208</v>
      </c>
      <c r="R40" t="s">
        <v>57</v>
      </c>
      <c r="S40" t="s">
        <v>377</v>
      </c>
      <c r="T40" t="s">
        <v>376</v>
      </c>
      <c r="U40" t="s">
        <v>34</v>
      </c>
      <c r="V40" t="s">
        <v>156</v>
      </c>
      <c r="W40" t="s">
        <v>378</v>
      </c>
      <c r="X40" t="s">
        <v>34</v>
      </c>
      <c r="Y40" t="s">
        <v>35</v>
      </c>
      <c r="Z40" t="s">
        <v>36</v>
      </c>
      <c r="AA40" t="s">
        <v>378</v>
      </c>
      <c r="AB40" t="s">
        <v>208</v>
      </c>
      <c r="AC40" t="s">
        <v>209</v>
      </c>
      <c r="AD40" t="s">
        <v>210</v>
      </c>
      <c r="AE40" t="s">
        <v>211</v>
      </c>
      <c r="AF40" t="s">
        <v>83</v>
      </c>
      <c r="AG40" t="str">
        <f>CONCATENATE( "INSERT INTO problemTypeTbl VALUES ('", $S40, "')")</f>
        <v>INSERT INTO problemTypeTbl VALUES ('Inadequate Finish - toy does not look good')</v>
      </c>
      <c r="AH40" t="str">
        <f>CONCATENATE("INSERT INTO modelTbl VALUES('",$X40, "' , '", $Y40, "' , '",$Z40, "', ",$AA40,")")</f>
        <v>INSERT INTO modelTbl VALUES('LXSED3' , 'Lexus Sedan Medium' , 'Lexus Sedan 2 door medium clearance leather seats', 1255.99)</v>
      </c>
      <c r="AI40" t="str">
        <f>CONCATENATE( "INSERT INTO injuryTypeTbl VALUES ('", $N40,"')" )</f>
        <v>INSERT INTO injuryTypeTbl VALUES ('')</v>
      </c>
      <c r="AJ40" t="str">
        <f>CONCATENATE( "INSERT INTO registrationTbl VALUES ('", $T40,"', ", $V40,", '", $U40,"')" )</f>
        <v>INSERT INTO registrationTbl VALUES ('1902392-01', 31, 'LXSED3')</v>
      </c>
      <c r="AL40" t="str">
        <f t="shared" si="1"/>
        <v>INSERT INTO reportTbl VALUES ('2017-10-23 00:00:00', '2017-11-02 00:00:00', 1, 'Battery life is significantly shorter than expected.', 7, '1902392-01', 'LXSED3', 'N', '',)</v>
      </c>
      <c r="AM40" t="str">
        <f t="shared" si="0"/>
        <v>INSERT INTO testTbl VALUES (2, 20, 39, '2017-10-15 00:00:00', 'N', 'Tested battery at high usage and extended exposure to high heat.', 'Found no extra heat during normal use and charging but charged very slowly')</v>
      </c>
    </row>
    <row r="41" spans="1:39" x14ac:dyDescent="0.25">
      <c r="A41" t="s">
        <v>220</v>
      </c>
      <c r="B41" t="s">
        <v>221</v>
      </c>
      <c r="C41" t="s">
        <v>222</v>
      </c>
      <c r="D41" t="s">
        <v>223</v>
      </c>
      <c r="E41" t="s">
        <v>224</v>
      </c>
      <c r="F41" t="s">
        <v>225</v>
      </c>
      <c r="G41" t="s">
        <v>226</v>
      </c>
      <c r="H41" t="s">
        <v>227</v>
      </c>
      <c r="I41" t="s">
        <v>228</v>
      </c>
      <c r="J41" t="s">
        <v>229</v>
      </c>
      <c r="K41" t="s">
        <v>230</v>
      </c>
      <c r="L41" t="s">
        <v>231</v>
      </c>
      <c r="M41" t="s">
        <v>232</v>
      </c>
      <c r="N41" t="s">
        <v>233</v>
      </c>
      <c r="O41" t="s">
        <v>234</v>
      </c>
      <c r="P41" t="s">
        <v>235</v>
      </c>
      <c r="Q41" t="s">
        <v>236</v>
      </c>
      <c r="R41" t="s">
        <v>237</v>
      </c>
      <c r="S41" t="s">
        <v>238</v>
      </c>
      <c r="T41" t="s">
        <v>239</v>
      </c>
      <c r="U41" t="s">
        <v>240</v>
      </c>
      <c r="V41" t="s">
        <v>241</v>
      </c>
      <c r="W41" t="s">
        <v>242</v>
      </c>
      <c r="X41" t="s">
        <v>0</v>
      </c>
      <c r="Y41" t="s">
        <v>1</v>
      </c>
      <c r="Z41" t="s">
        <v>2</v>
      </c>
      <c r="AA41" t="s">
        <v>3</v>
      </c>
      <c r="AB41" t="s">
        <v>52</v>
      </c>
      <c r="AC41" t="s">
        <v>53</v>
      </c>
      <c r="AD41" t="s">
        <v>54</v>
      </c>
      <c r="AE41" t="s">
        <v>55</v>
      </c>
      <c r="AF41" t="s">
        <v>56</v>
      </c>
      <c r="AG41" t="s">
        <v>417</v>
      </c>
      <c r="AH41" t="s">
        <v>418</v>
      </c>
      <c r="AI41" t="s">
        <v>419</v>
      </c>
      <c r="AJ41" t="s">
        <v>420</v>
      </c>
      <c r="AL41" t="str">
        <f t="shared" si="1"/>
        <v>INSERT INTO reportTbl VALUES ('ReportDate', 'CompleteDate', ProblemReportProblemTypeID, 'ProblemDescription', ReporterID, 'SerialNumber', 'ToyModelNumber', 'InjuryYN', 'InjuryDescription',)</v>
      </c>
      <c r="AM41" t="str">
        <f>CONCATENATE( "INSERT INTO testTbl VALUES (",$F41,", ",$G41,", ", $H41,", '", $B41,"', '", $E41, "', '",$C41,"', '",$D41,"'",")" )</f>
        <v>INSERT INTO testTbl VALUES (TesterID, ReportID, RelatedTestID, 'TestDate', 'TestComplete', 'TestDescription', 'TestResults')</v>
      </c>
    </row>
    <row r="42" spans="1:39" x14ac:dyDescent="0.25">
      <c r="T42" t="s">
        <v>406</v>
      </c>
      <c r="U42" t="s">
        <v>4</v>
      </c>
      <c r="V42" t="s">
        <v>168</v>
      </c>
      <c r="W42" t="s">
        <v>407</v>
      </c>
      <c r="X42" t="s">
        <v>4</v>
      </c>
      <c r="Y42" t="s">
        <v>5</v>
      </c>
      <c r="Z42" t="s">
        <v>6</v>
      </c>
      <c r="AA42" t="s">
        <v>407</v>
      </c>
      <c r="AH42" t="str">
        <f>CONCATENATE("INSERT INTO modelTbl VALUES('",$X42, "' , '", $Y42, "' , '",$Z42, "', ",$AA42,")")</f>
        <v>INSERT INTO modelTbl VALUES('ARSTEL' , 'Alpha Romeo Stelvio' , 'Alpha Romeo Stelvio SUV low clearance sports', 1367.99)</v>
      </c>
      <c r="AI42" t="str">
        <f>CONCATENATE( "INSERT INTO injuryTypeTbl VALUES ('", $N42,"')" )</f>
        <v>INSERT INTO injuryTypeTbl VALUES ('')</v>
      </c>
      <c r="AJ42" t="str">
        <f>CONCATENATE( "INSERT INTO registrationTbl VALUES ('", $T42,"', ", $V42,", '", $U42,"')" )</f>
        <v>INSERT INTO registrationTbl VALUES ('1902382-01', 34, 'ARSTEL')</v>
      </c>
      <c r="AL42" t="str">
        <f t="shared" si="1"/>
        <v>INSERT INTO reportTbl VALUES ('', '', , '', , '1902382-01', 'ARSTEL', '', '',)</v>
      </c>
      <c r="AM42" t="str">
        <f>CONCATENATE( "INSERT INTO personTbl VALUES (",$F42,", ",$G42,", ", $H42,", '", $B42,"', ", $E42, ", '",$C42,"', '",$D42,"', '",$M42,"', '",$N42,"'",")" )</f>
        <v>INSERT INTO personTbl VALUES (, , , '', , '', '', '', '')</v>
      </c>
    </row>
    <row r="43" spans="1:39" x14ac:dyDescent="0.25">
      <c r="I43" t="s">
        <v>96</v>
      </c>
      <c r="J43" t="s">
        <v>398</v>
      </c>
      <c r="K43" t="s">
        <v>398</v>
      </c>
      <c r="L43" t="s">
        <v>399</v>
      </c>
      <c r="M43" t="s">
        <v>284</v>
      </c>
      <c r="O43" t="s">
        <v>347</v>
      </c>
      <c r="P43" t="s">
        <v>57</v>
      </c>
      <c r="Q43" t="s">
        <v>79</v>
      </c>
      <c r="R43" t="s">
        <v>57</v>
      </c>
      <c r="S43" t="s">
        <v>377</v>
      </c>
      <c r="T43" t="s">
        <v>347</v>
      </c>
      <c r="U43" t="s">
        <v>13</v>
      </c>
      <c r="V43" t="s">
        <v>96</v>
      </c>
      <c r="W43" t="s">
        <v>292</v>
      </c>
      <c r="X43" t="s">
        <v>13</v>
      </c>
      <c r="Y43" t="s">
        <v>14</v>
      </c>
      <c r="Z43" t="s">
        <v>15</v>
      </c>
      <c r="AA43" t="s">
        <v>292</v>
      </c>
      <c r="AB43" t="s">
        <v>79</v>
      </c>
      <c r="AC43" t="s">
        <v>80</v>
      </c>
      <c r="AD43" t="s">
        <v>81</v>
      </c>
      <c r="AE43" t="s">
        <v>82</v>
      </c>
      <c r="AF43" t="s">
        <v>83</v>
      </c>
      <c r="AG43" t="str">
        <f>CONCATENATE( "INSERT INTO problemTypeTbl VALUES ('", $S43, "')")</f>
        <v>INSERT INTO problemTypeTbl VALUES ('Inadequate Finish - toy does not look good')</v>
      </c>
      <c r="AH43" t="str">
        <f>CONCATENATE("INSERT INTO modelTbl VALUES('",$X43, "' , '", $Y43, "' , '",$Z43, "', ",$AA43,")")</f>
        <v>INSERT INTO modelTbl VALUES('BMWSC9' , 'BMW Sports Car Large' , 'BMW Large sports car 4 doors very low clearance', 969.99)</v>
      </c>
      <c r="AI43" t="str">
        <f>CONCATENATE( "INSERT INTO injuryTypeTbl VALUES ('", $N43,"')" )</f>
        <v>INSERT INTO injuryTypeTbl VALUES ('')</v>
      </c>
      <c r="AJ43" t="str">
        <f>CONCATENATE( "INSERT INTO registrationTbl VALUES ('", $T43,"', ", $V43,", '", $U43,"')" )</f>
        <v>INSERT INTO registrationTbl VALUES ('1902385-02', 18, 'BMWSC9')</v>
      </c>
      <c r="AL43" t="str">
        <f t="shared" si="1"/>
        <v>INSERT INTO reportTbl VALUES ('2017-10-11 00:00:00', '2017-10-11 00:00:00', 1, 'Side mirrors appeared to be from a different model.', 14, '1902385-02', 'BMWSC9', 'N', '',)</v>
      </c>
      <c r="AM43" t="str">
        <f>CONCATENATE( "INSERT INTO personTbl VALUES (",$F43,", ",$G43,", ", $H43,", '", $B43,"', ", $E43, ", '",$C43,"', '",$D43,"', '",$M43,"', '",$N43,"'",")" )</f>
        <v>INSERT INTO personTbl VALUES (, , , '', , '', '', 'N', '')</v>
      </c>
    </row>
    <row r="44" spans="1:39" x14ac:dyDescent="0.25">
      <c r="I44" t="s">
        <v>88</v>
      </c>
      <c r="J44" t="s">
        <v>396</v>
      </c>
      <c r="K44" t="s">
        <v>396</v>
      </c>
      <c r="L44" t="s">
        <v>397</v>
      </c>
      <c r="M44" t="s">
        <v>284</v>
      </c>
      <c r="O44" t="s">
        <v>376</v>
      </c>
      <c r="P44" t="s">
        <v>57</v>
      </c>
      <c r="Q44" t="s">
        <v>156</v>
      </c>
      <c r="R44" t="s">
        <v>57</v>
      </c>
      <c r="S44" t="s">
        <v>377</v>
      </c>
      <c r="T44" t="s">
        <v>376</v>
      </c>
      <c r="U44" t="s">
        <v>34</v>
      </c>
      <c r="V44" t="s">
        <v>156</v>
      </c>
      <c r="W44" t="s">
        <v>378</v>
      </c>
      <c r="X44" t="s">
        <v>34</v>
      </c>
      <c r="Y44" t="s">
        <v>35</v>
      </c>
      <c r="Z44" t="s">
        <v>36</v>
      </c>
      <c r="AA44" t="s">
        <v>378</v>
      </c>
      <c r="AB44" t="s">
        <v>156</v>
      </c>
      <c r="AC44" t="s">
        <v>157</v>
      </c>
      <c r="AD44" t="s">
        <v>158</v>
      </c>
      <c r="AE44" t="s">
        <v>159</v>
      </c>
      <c r="AF44" t="s">
        <v>83</v>
      </c>
      <c r="AG44" t="str">
        <f>CONCATENATE( "INSERT INTO problemTypeTbl VALUES ('", $S44, "')")</f>
        <v>INSERT INTO problemTypeTbl VALUES ('Inadequate Finish - toy does not look good')</v>
      </c>
      <c r="AH44" t="str">
        <f>CONCATENATE("INSERT INTO modelTbl VALUES('",$X44, "' , '", $Y44, "' , '",$Z44, "', ",$AA44,")")</f>
        <v>INSERT INTO modelTbl VALUES('LXSED3' , 'Lexus Sedan Medium' , 'Lexus Sedan 2 door medium clearance leather seats', 1255.99)</v>
      </c>
      <c r="AI44" t="str">
        <f>CONCATENATE( "INSERT INTO injuryTypeTbl VALUES ('", $N44,"')" )</f>
        <v>INSERT INTO injuryTypeTbl VALUES ('')</v>
      </c>
      <c r="AJ44" t="str">
        <f>CONCATENATE( "INSERT INTO registrationTbl VALUES ('", $T44,"', ", $V44,", '", $U44,"')" )</f>
        <v>INSERT INTO registrationTbl VALUES ('1902392-01', 31, 'LXSED3')</v>
      </c>
      <c r="AL44" t="str">
        <f t="shared" si="1"/>
        <v>INSERT INTO reportTbl VALUES ('2017-10-24 00:00:00', '2017-10-24 00:00:00', 1, 'Paint color did not match specified color on box.', 31, '1902392-01', 'LXSED3', 'N', '',)</v>
      </c>
      <c r="AM44" t="str">
        <f>CONCATENATE( "INSERT INTO personTbl VALUES (",$F44,", ",$G44,", ", $H44,", '", $B44,"', ", $E44, ", '",$C44,"', '",$D44,"', '",$M44,"', '",$N44,"'",")" )</f>
        <v>INSERT INTO personTbl VALUES (, , , '', , '', '', 'N', '')</v>
      </c>
    </row>
    <row r="45" spans="1:39" x14ac:dyDescent="0.25">
      <c r="I45" t="s">
        <v>84</v>
      </c>
      <c r="J45" t="s">
        <v>353</v>
      </c>
      <c r="K45" t="s">
        <v>353</v>
      </c>
      <c r="L45" t="s">
        <v>395</v>
      </c>
      <c r="M45" t="s">
        <v>284</v>
      </c>
      <c r="O45" t="s">
        <v>382</v>
      </c>
      <c r="P45" t="s">
        <v>57</v>
      </c>
      <c r="Q45" t="s">
        <v>79</v>
      </c>
      <c r="R45" t="s">
        <v>57</v>
      </c>
      <c r="S45" t="s">
        <v>377</v>
      </c>
      <c r="T45" t="s">
        <v>382</v>
      </c>
      <c r="U45" t="s">
        <v>37</v>
      </c>
      <c r="V45" t="s">
        <v>92</v>
      </c>
      <c r="W45" t="s">
        <v>305</v>
      </c>
      <c r="X45" t="s">
        <v>37</v>
      </c>
      <c r="Y45" t="s">
        <v>38</v>
      </c>
      <c r="Z45" t="s">
        <v>39</v>
      </c>
      <c r="AA45" t="s">
        <v>305</v>
      </c>
      <c r="AB45" t="s">
        <v>79</v>
      </c>
      <c r="AC45" t="s">
        <v>80</v>
      </c>
      <c r="AD45" t="s">
        <v>81</v>
      </c>
      <c r="AE45" t="s">
        <v>82</v>
      </c>
      <c r="AF45" t="s">
        <v>83</v>
      </c>
      <c r="AG45" t="str">
        <f>CONCATENATE( "INSERT INTO problemTypeTbl VALUES ('", $S45, "')")</f>
        <v>INSERT INTO problemTypeTbl VALUES ('Inadequate Finish - toy does not look good')</v>
      </c>
      <c r="AH45" t="str">
        <f>CONCATENATE("INSERT INTO modelTbl VALUES('",$X45, "' , '", $Y45, "' , '",$Z45, "', ",$AA45,")")</f>
        <v>INSERT INTO modelTbl VALUES('LXSED5' , 'Lexus Sedan Large' , 'Lexus Sedan 4 door medium clearance leather seats convertible top', 1488.99)</v>
      </c>
      <c r="AI45" t="str">
        <f>CONCATENATE( "INSERT INTO injuryTypeTbl VALUES ('", $N45,"')" )</f>
        <v>INSERT INTO injuryTypeTbl VALUES ('')</v>
      </c>
      <c r="AJ45" t="str">
        <f>CONCATENATE( "INSERT INTO registrationTbl VALUES ('", $T45,"', ", $V45,", '", $U45,"')" )</f>
        <v>INSERT INTO registrationTbl VALUES ('1902393-02', 17, 'LXSED5')</v>
      </c>
      <c r="AL45" t="str">
        <f t="shared" si="1"/>
        <v>INSERT INTO reportTbl VALUES ('2017-10-10 00:00:00', '2017-10-10 00:00:00', 1, 'Paint on hood was scratched on delivery.', 14, '1902393-02', 'LXSED5', 'N', '',)</v>
      </c>
      <c r="AM45" t="str">
        <f>CONCATENATE( "INSERT INTO personTbl VALUES (",$F45,", ",$G45,", ", $H45,", '", $B45,"', ", $E45, ", '",$C45,"', '",$D45,"', '",$M45,"', '",$N45,"'",")" )</f>
        <v>INSERT INTO personTbl VALUES (, , , '', , '', '', 'N', '')</v>
      </c>
    </row>
    <row r="46" spans="1:39" x14ac:dyDescent="0.25">
      <c r="I46" t="s">
        <v>100</v>
      </c>
      <c r="J46" t="s">
        <v>400</v>
      </c>
      <c r="K46" t="s">
        <v>401</v>
      </c>
      <c r="L46" t="s">
        <v>402</v>
      </c>
      <c r="M46" t="s">
        <v>284</v>
      </c>
      <c r="O46" t="s">
        <v>382</v>
      </c>
      <c r="P46" t="s">
        <v>57</v>
      </c>
      <c r="Q46" t="s">
        <v>204</v>
      </c>
      <c r="R46" t="s">
        <v>57</v>
      </c>
      <c r="S46" t="s">
        <v>377</v>
      </c>
      <c r="T46" t="s">
        <v>382</v>
      </c>
      <c r="U46" t="s">
        <v>37</v>
      </c>
      <c r="V46" t="s">
        <v>92</v>
      </c>
      <c r="W46" t="s">
        <v>305</v>
      </c>
      <c r="X46" t="s">
        <v>37</v>
      </c>
      <c r="Y46" t="s">
        <v>38</v>
      </c>
      <c r="Z46" t="s">
        <v>39</v>
      </c>
      <c r="AA46" t="s">
        <v>305</v>
      </c>
      <c r="AB46" t="s">
        <v>204</v>
      </c>
      <c r="AC46" t="s">
        <v>205</v>
      </c>
      <c r="AD46" t="s">
        <v>206</v>
      </c>
      <c r="AE46" t="s">
        <v>207</v>
      </c>
      <c r="AF46" t="s">
        <v>83</v>
      </c>
      <c r="AG46" t="str">
        <f>CONCATENATE( "INSERT INTO problemTypeTbl VALUES ('", $S46, "')")</f>
        <v>INSERT INTO problemTypeTbl VALUES ('Inadequate Finish - toy does not look good')</v>
      </c>
      <c r="AH46" t="str">
        <f>CONCATENATE("INSERT INTO modelTbl VALUES('",$X46, "' , '", $Y46, "' , '",$Z46, "', ",$AA46,")")</f>
        <v>INSERT INTO modelTbl VALUES('LXSED5' , 'Lexus Sedan Large' , 'Lexus Sedan 4 door medium clearance leather seats convertible top', 1488.99)</v>
      </c>
      <c r="AI46" t="str">
        <f>CONCATENATE( "INSERT INTO injuryTypeTbl VALUES ('", $N46,"')" )</f>
        <v>INSERT INTO injuryTypeTbl VALUES ('')</v>
      </c>
      <c r="AJ46" t="str">
        <f>CONCATENATE( "INSERT INTO registrationTbl VALUES ('", $T46,"', ", $V46,", '", $U46,"')" )</f>
        <v>INSERT INTO registrationTbl VALUES ('1902393-02', 17, 'LXSED5')</v>
      </c>
      <c r="AL46" t="str">
        <f t="shared" si="1"/>
        <v>INSERT INTO reportTbl VALUES ('2017-10-18 00:00:00', '2017-11-03 00:00:00', 1, 'Seat was damaged on delivery.', 6, '1902393-02', 'LXSED5', 'N', '',)</v>
      </c>
      <c r="AM46" t="str">
        <f>CONCATENATE( "INSERT INTO personTbl VALUES (",$F46,", ",$G46,", ", $H46,", '", $B46,"', ", $E46, ", '",$C46,"', '",$D46,"', '",$M46,"', '",$N46,"'",")" )</f>
        <v>INSERT INTO personTbl VALUES (, , , '', , '', '', 'N', '')</v>
      </c>
    </row>
    <row r="47" spans="1:39" x14ac:dyDescent="0.25">
      <c r="T47" t="s">
        <v>410</v>
      </c>
      <c r="U47" t="s">
        <v>37</v>
      </c>
      <c r="V47" t="s">
        <v>124</v>
      </c>
      <c r="W47" t="s">
        <v>305</v>
      </c>
      <c r="X47" t="s">
        <v>37</v>
      </c>
      <c r="Y47" t="s">
        <v>38</v>
      </c>
      <c r="Z47" t="s">
        <v>39</v>
      </c>
      <c r="AA47" t="s">
        <v>305</v>
      </c>
      <c r="AH47" t="str">
        <f>CONCATENATE("INSERT INTO modelTbl VALUES('",$X47, "' , '", $Y47, "' , '",$Z47, "', ",$AA47,")")</f>
        <v>INSERT INTO modelTbl VALUES('LXSED5' , 'Lexus Sedan Large' , 'Lexus Sedan 4 door medium clearance leather seats convertible top', 1488.99)</v>
      </c>
      <c r="AI47" t="str">
        <f>CONCATENATE( "INSERT INTO injuryTypeTbl VALUES ('", $N47,"')" )</f>
        <v>INSERT INTO injuryTypeTbl VALUES ('')</v>
      </c>
      <c r="AJ47" t="str">
        <f>CONCATENATE( "INSERT INTO registrationTbl VALUES ('", $T47,"', ", $V47,", '", $U47,"')" )</f>
        <v>INSERT INTO registrationTbl VALUES ('1902393-01', 24, 'LXSED5')</v>
      </c>
      <c r="AL47" t="str">
        <f t="shared" si="1"/>
        <v>INSERT INTO reportTbl VALUES ('', '', , '', , '1902393-01', 'LXSED5', '', '',)</v>
      </c>
      <c r="AM47" t="str">
        <f>CONCATENATE( "INSERT INTO personTbl VALUES (",$F47,", ",$G47,", ", $H47,", '", $B47,"', ", $E47, ", '",$C47,"', '",$D47,"', '",$M47,"', '",$N47,"'",")" )</f>
        <v>INSERT INTO personTbl VALUES (, , , '', , '', '', '', '')</v>
      </c>
    </row>
    <row r="48" spans="1:39" x14ac:dyDescent="0.25">
      <c r="T48" t="s">
        <v>403</v>
      </c>
      <c r="U48" t="s">
        <v>40</v>
      </c>
      <c r="V48" t="s">
        <v>172</v>
      </c>
      <c r="W48" t="s">
        <v>259</v>
      </c>
      <c r="X48" t="s">
        <v>40</v>
      </c>
      <c r="Y48" t="s">
        <v>41</v>
      </c>
      <c r="Z48" t="s">
        <v>42</v>
      </c>
      <c r="AA48" t="s">
        <v>259</v>
      </c>
      <c r="AH48" t="str">
        <f>CONCATENATE("INSERT INTO modelTbl VALUES('",$X48, "' , '", $Y48, "' , '",$Z48, "', ",$AA48,")")</f>
        <v>INSERT INTO modelTbl VALUES('MASGHI' , 'Maserati Ghibli' , 'Maserati Ghibli Luxury Sedan Leather Seats', 1799)</v>
      </c>
      <c r="AI48" t="str">
        <f>CONCATENATE( "INSERT INTO injuryTypeTbl VALUES ('", $N48,"')" )</f>
        <v>INSERT INTO injuryTypeTbl VALUES ('')</v>
      </c>
      <c r="AJ48" t="str">
        <f>CONCATENATE( "INSERT INTO registrationTbl VALUES ('", $T48,"', ", $V48,", '", $U48,"')" )</f>
        <v>INSERT INTO registrationTbl VALUES ('1902394-03', 35, 'MASGHI')</v>
      </c>
      <c r="AL48" t="str">
        <f t="shared" si="1"/>
        <v>INSERT INTO reportTbl VALUES ('', '', , '', , '1902394-03', 'MASGHI', '', '',)</v>
      </c>
      <c r="AM48" t="str">
        <f>CONCATENATE( "INSERT INTO personTbl VALUES (",$F48,", ",$G48,", ", $H48,", '", $B48,"', ", $E48, ", '",$C48,"', '",$D48,"', '",$M48,"', '",$N48,"'",")" )</f>
        <v>INSERT INTO personTbl VALUES (, , , '', , '', '', '', '')</v>
      </c>
    </row>
    <row r="49" spans="20:39" x14ac:dyDescent="0.25">
      <c r="T49" t="s">
        <v>415</v>
      </c>
      <c r="U49" t="s">
        <v>40</v>
      </c>
      <c r="V49" t="s">
        <v>196</v>
      </c>
      <c r="W49" t="s">
        <v>259</v>
      </c>
      <c r="X49" t="s">
        <v>40</v>
      </c>
      <c r="Y49" t="s">
        <v>41</v>
      </c>
      <c r="Z49" t="s">
        <v>42</v>
      </c>
      <c r="AA49" t="s">
        <v>259</v>
      </c>
      <c r="AH49" t="str">
        <f>CONCATENATE("INSERT INTO modelTbl VALUES('",$X49, "' , '", $Y49, "' , '",$Z49, "', ",$AA49,")")</f>
        <v>INSERT INTO modelTbl VALUES('MASGHI' , 'Maserati Ghibli' , 'Maserati Ghibli Luxury Sedan Leather Seats', 1799)</v>
      </c>
      <c r="AI49" t="str">
        <f>CONCATENATE( "INSERT INTO injuryTypeTbl VALUES ('", $N49,"')" )</f>
        <v>INSERT INTO injuryTypeTbl VALUES ('')</v>
      </c>
      <c r="AJ49" t="str">
        <f>CONCATENATE( "INSERT INTO registrationTbl VALUES ('", $T49,"', ", $V49,", '", $U49,"')" )</f>
        <v>INSERT INTO registrationTbl VALUES ('(', 40, 'MASGHI')</v>
      </c>
      <c r="AL49" t="str">
        <f t="shared" si="1"/>
        <v>INSERT INTO reportTbl VALUES ('', '', , '', , '(', 'MASGHI', '', '',)</v>
      </c>
      <c r="AM49" t="str">
        <f>CONCATENATE( "INSERT INTO personTbl VALUES (",$F49,", ",$G49,", ", $H49,", '", $B49,"', ", $E49, ", '",$C49,"', '",$D49,"', '",$M49,"', '",$N49,"'",")" )</f>
        <v>INSERT INTO personTbl VALUES (, , , '', , '', '', '', '')</v>
      </c>
    </row>
    <row r="50" spans="20:39" x14ac:dyDescent="0.25">
      <c r="T50" t="s">
        <v>404</v>
      </c>
      <c r="U50" t="s">
        <v>43</v>
      </c>
      <c r="V50" t="s">
        <v>124</v>
      </c>
      <c r="W50" t="s">
        <v>405</v>
      </c>
      <c r="X50" t="s">
        <v>43</v>
      </c>
      <c r="Y50" t="s">
        <v>44</v>
      </c>
      <c r="Z50" t="s">
        <v>45</v>
      </c>
      <c r="AA50" t="s">
        <v>405</v>
      </c>
      <c r="AH50" t="str">
        <f>CONCATENATE("INSERT INTO modelTbl VALUES('",$X50, "' , '", $Y50, "' , '",$Z50, "', ",$AA50,")")</f>
        <v>INSERT INTO modelTbl VALUES('MASGRT' , 'Maserati Gran Turismo' , 'Maserati Gran Turismo Luxury Sedan Leather Seats', 1899.99)</v>
      </c>
      <c r="AI50" t="str">
        <f>CONCATENATE( "INSERT INTO injuryTypeTbl VALUES ('", $N50,"')" )</f>
        <v>INSERT INTO injuryTypeTbl VALUES ('')</v>
      </c>
      <c r="AJ50" t="str">
        <f>CONCATENATE( "INSERT INTO registrationTbl VALUES ('", $T50,"', ", $V50,", '", $U50,"')" )</f>
        <v>INSERT INTO registrationTbl VALUES ('1902395-01', 24, 'MASGRT')</v>
      </c>
      <c r="AL50" t="str">
        <f t="shared" si="1"/>
        <v>INSERT INTO reportTbl VALUES ('', '', , '', , '1902395-01', 'MASGRT', '', '',)</v>
      </c>
      <c r="AM50" t="str">
        <f>CONCATENATE( "INSERT INTO personTbl VALUES (",$F50,", ",$G50,", ", $H50,", '", $B50,"', ", $E50, ", '",$C50,"', '",$D50,"', '",$M50,"', '",$N50,"'",")" )</f>
        <v>INSERT INTO personTbl VALUES (, , , '', , '', '', '', '')</v>
      </c>
    </row>
    <row r="51" spans="20:39" x14ac:dyDescent="0.25">
      <c r="T51" t="s">
        <v>408</v>
      </c>
      <c r="U51" t="s">
        <v>49</v>
      </c>
      <c r="V51" t="s">
        <v>108</v>
      </c>
      <c r="W51" t="s">
        <v>409</v>
      </c>
      <c r="X51" t="s">
        <v>49</v>
      </c>
      <c r="Y51" t="s">
        <v>50</v>
      </c>
      <c r="Z51" t="s">
        <v>51</v>
      </c>
      <c r="AA51" t="s">
        <v>409</v>
      </c>
      <c r="AH51" t="str">
        <f>CONCATENATE("INSERT INTO modelTbl VALUES('",$X51, "' , '", $Y51, "' , '",$Z51, "', ",$AA51,")")</f>
        <v>INSERT INTO modelTbl VALUES('RRVSUV' , 'Range Rover SUV' , 'Range Rover medium clearance land rover style SUV', 995.99)</v>
      </c>
      <c r="AI51" t="str">
        <f>CONCATENATE( "INSERT INTO injuryTypeTbl VALUES ('", $N51,"')" )</f>
        <v>INSERT INTO injuryTypeTbl VALUES ('')</v>
      </c>
      <c r="AJ51" t="str">
        <f>CONCATENATE( "INSERT INTO registrationTbl VALUES ('", $T51,"', ", $V51,", '", $U51,"')" )</f>
        <v>INSERT INTO registrationTbl VALUES ('1902397-01', 20, 'RRVSUV')</v>
      </c>
      <c r="AM51" t="str">
        <f>CONCATENATE( "INSERT INTO personTbl VALUES (",$F51,", ",$G51,", ", $H51,", '", $B51,"', ", $E51, ", '",$C51,"', '",$D51,"', '",$M51,"', '",$N51,"'",")" )</f>
        <v>INSERT INTO personTbl VALUES (, , , '', , '', '', '', '')</v>
      </c>
    </row>
    <row r="52" spans="20:39" x14ac:dyDescent="0.25">
      <c r="X52" t="s">
        <v>10</v>
      </c>
      <c r="Y52" t="s">
        <v>11</v>
      </c>
      <c r="Z52" t="s">
        <v>12</v>
      </c>
      <c r="AA52" t="s">
        <v>411</v>
      </c>
      <c r="AH52" t="str">
        <f>CONCATENATE("INSERT INTO modelTbl VALUES('",$X52, "' , '", $Y52, "' , '",$Z52, "', ",$AA52,")")</f>
        <v>INSERT INTO modelTbl VALUES('BMWSC8' , 'BMW Sports Car Medium' , 'BMW Medium sports car 2 door large seats', 788.99)</v>
      </c>
      <c r="AI52" t="str">
        <f>CONCATENATE( "INSERT INTO injuryTypeTbl VALUES ('", $N52,"')" )</f>
        <v>INSERT INTO injuryTypeTbl VALUES ('')</v>
      </c>
      <c r="AJ52" t="str">
        <f>CONCATENATE( "INSERT INTO registrationTbl VALUES ('", $T52,"', ", $V52,", '", $U52,"')" )</f>
        <v>INSERT INTO registrationTbl VALUES ('', , '')</v>
      </c>
    </row>
    <row r="53" spans="20:39" x14ac:dyDescent="0.25">
      <c r="X53" t="s">
        <v>22</v>
      </c>
      <c r="Y53" t="s">
        <v>23</v>
      </c>
      <c r="Z53" t="s">
        <v>24</v>
      </c>
      <c r="AA53" t="s">
        <v>412</v>
      </c>
      <c r="AH53" t="str">
        <f>CONCATENATE("INSERT INTO modelTbl VALUES('",$X53, "' , '", $Y53, "' , '",$Z53, "', ",$AA53,")")</f>
        <v>INSERT INTO modelTbl VALUES('JCSUV7' , 'Jaguar Crossover SUV-7' , 'Low clearance crossover SUV combination sports car and SUV', 695.99)</v>
      </c>
      <c r="AI53" t="str">
        <f>CONCATENATE( "INSERT INTO injuryTypeTbl VALUES ('", $N53,"')" )</f>
        <v>INSERT INTO injuryTypeTbl VALUES ('')</v>
      </c>
      <c r="AJ53" t="str">
        <f>CONCATENATE( "INSERT INTO registrationTbl VALUES ('", $T53,"', ", $V53,", '", $U53,"')" )</f>
        <v>INSERT INTO registrationTbl VALUES ('', , '')</v>
      </c>
    </row>
    <row r="54" spans="20:39" x14ac:dyDescent="0.25">
      <c r="X54" t="s">
        <v>19</v>
      </c>
      <c r="Y54" t="s">
        <v>20</v>
      </c>
      <c r="Z54" t="s">
        <v>21</v>
      </c>
      <c r="AA54" t="s">
        <v>413</v>
      </c>
      <c r="AH54" t="str">
        <f>CONCATENATE("INSERT INTO modelTbl VALUES('",$X54, "' , '", $Y54, "' , '",$Z54, "', ",$AA54,")")</f>
        <v>INSERT INTO modelTbl VALUES('FRDTRK' , 'Ford Super Truck' , 'Ford High Clearance Truck 2 door Fog Lights', 855.99)</v>
      </c>
      <c r="AI54" t="str">
        <f>CONCATENATE( "INSERT INTO injuryTypeTbl VALUES ('", $N54,"')" )</f>
        <v>INSERT INTO injuryTypeTbl VALUES ('')</v>
      </c>
      <c r="AJ54" t="str">
        <f>CONCATENATE( "INSERT INTO registrationTbl VALUES ('", $T54,"', ", $V54,", '", $U54,"')" )</f>
        <v>INSERT INTO registrationTbl VALUES ('', , '')</v>
      </c>
    </row>
    <row r="55" spans="20:39" x14ac:dyDescent="0.25">
      <c r="X55" t="s">
        <v>7</v>
      </c>
      <c r="Y55" t="s">
        <v>8</v>
      </c>
      <c r="Z55" t="s">
        <v>9</v>
      </c>
      <c r="AA55" t="s">
        <v>414</v>
      </c>
      <c r="AH55" t="str">
        <f>CONCATENATE("INSERT INTO modelTbl VALUES('",$X55, "' , '", $Y55, "' , '",$Z55, "', ",$AA55,")")</f>
        <v>INSERT INTO modelTbl VALUES('BMWSC3' , 'BMW Sports Car Small' , 'BMW Small sports car 2 door petite seats', 675.55)</v>
      </c>
      <c r="AI55" t="str">
        <f>CONCATENATE( "INSERT INTO injuryTypeTbl VALUES ('", $N55,"')" )</f>
        <v>INSERT INTO injuryTypeTbl VALUES ('')</v>
      </c>
      <c r="AJ55" t="str">
        <f>CONCATENATE( "INSERT INTO registrationTbl VALUES ('", $T55,"', ", $V55,", '", $U55,"')" )</f>
        <v>INSERT INTO registrationTbl VALUES ('', , '')</v>
      </c>
    </row>
    <row r="56" spans="20:39" x14ac:dyDescent="0.25">
      <c r="AB56" t="s">
        <v>148</v>
      </c>
      <c r="AC56" t="s">
        <v>149</v>
      </c>
      <c r="AD56" t="s">
        <v>150</v>
      </c>
      <c r="AE56" t="s">
        <v>151</v>
      </c>
      <c r="AF56" t="s">
        <v>61</v>
      </c>
      <c r="AH56" t="str">
        <f>CONCATENATE("INSERT INTO modelTbl VALUES('",$X56, "' , '", $Y56, "' , '",$Z56, "', ",$AA56,")")</f>
        <v>INSERT INTO modelTbl VALUES('' , '' , '', )</v>
      </c>
      <c r="AJ56" t="str">
        <f>CONCATENATE( "INSERT INTO registrationTbl VALUES ('", $T56,"', ", $V56,", '", $U56,"')" )</f>
        <v>INSERT INTO registrationTbl VALUES ('', , '')</v>
      </c>
    </row>
    <row r="57" spans="20:39" x14ac:dyDescent="0.25">
      <c r="AB57" t="s">
        <v>92</v>
      </c>
      <c r="AC57" t="s">
        <v>93</v>
      </c>
      <c r="AD57" t="s">
        <v>94</v>
      </c>
      <c r="AE57" t="s">
        <v>95</v>
      </c>
      <c r="AF57" t="s">
        <v>66</v>
      </c>
      <c r="AH57" t="str">
        <f>CONCATENATE("INSERT INTO modelTbl VALUES('",$X57, "' , '", $Y57, "' , '",$Z57, "', ",$AA57,")")</f>
        <v>INSERT INTO modelTbl VALUES('' , '' , '', )</v>
      </c>
      <c r="AJ57" t="str">
        <f>CONCATENATE( "INSERT INTO registrationTbl VALUES ('", $T57,"', ", $V57,", '", $U57,"')" )</f>
        <v>INSERT INTO registrationTbl VALUES ('', , '')</v>
      </c>
    </row>
    <row r="58" spans="20:39" x14ac:dyDescent="0.25">
      <c r="AB58" t="s">
        <v>140</v>
      </c>
      <c r="AC58" t="s">
        <v>141</v>
      </c>
      <c r="AD58" t="s">
        <v>142</v>
      </c>
      <c r="AE58" t="s">
        <v>143</v>
      </c>
      <c r="AF58" t="s">
        <v>66</v>
      </c>
      <c r="AH58" t="str">
        <f>CONCATENATE("INSERT INTO modelTbl VALUES('",$X58, "' , '", $Y58, "' , '",$Z58, "', ",$AA58,")")</f>
        <v>INSERT INTO modelTbl VALUES('' , '' , '', )</v>
      </c>
      <c r="AJ58" t="str">
        <f>CONCATENATE( "INSERT INTO registrationTbl VALUES ('", $T58,"', ", $V58,", '", $U58,"')" )</f>
        <v>INSERT INTO registrationTbl VALUES ('', , '')</v>
      </c>
    </row>
    <row r="59" spans="20:39" x14ac:dyDescent="0.25">
      <c r="AB59" t="s">
        <v>136</v>
      </c>
      <c r="AC59" t="s">
        <v>137</v>
      </c>
      <c r="AD59" t="s">
        <v>138</v>
      </c>
      <c r="AE59" t="s">
        <v>139</v>
      </c>
      <c r="AF59" t="s">
        <v>66</v>
      </c>
      <c r="AH59" t="str">
        <f>CONCATENATE("INSERT INTO modelTbl VALUES('",$X59, "' , '", $Y59, "' , '",$Z59, "', ",$AA59,")")</f>
        <v>INSERT INTO modelTbl VALUES('' , '' , '', )</v>
      </c>
      <c r="AJ59" t="str">
        <f>CONCATENATE( "INSERT INTO registrationTbl VALUES ('", $T59,"', ", $V59,", '", $U59,"')" )</f>
        <v>INSERT INTO registrationTbl VALUES ('', , '')</v>
      </c>
    </row>
    <row r="60" spans="20:39" x14ac:dyDescent="0.25">
      <c r="AB60" t="s">
        <v>176</v>
      </c>
      <c r="AC60" t="s">
        <v>177</v>
      </c>
      <c r="AD60" t="s">
        <v>178</v>
      </c>
      <c r="AE60" t="s">
        <v>179</v>
      </c>
      <c r="AF60" t="s">
        <v>66</v>
      </c>
      <c r="AH60" t="str">
        <f>CONCATENATE("INSERT INTO modelTbl VALUES('",$X60, "' , '", $Y60, "' , '",$Z60, "', ",$AA60,")")</f>
        <v>INSERT INTO modelTbl VALUES('' , '' , '', )</v>
      </c>
      <c r="AJ60" t="str">
        <f>CONCATENATE( "INSERT INTO registrationTbl VALUES ('", $T60,"', ", $V60,", '", $U60,"')" )</f>
        <v>INSERT INTO registrationTbl VALUES ('', , '')</v>
      </c>
    </row>
    <row r="61" spans="20:39" x14ac:dyDescent="0.25">
      <c r="AB61" t="s">
        <v>71</v>
      </c>
      <c r="AC61" t="s">
        <v>72</v>
      </c>
      <c r="AD61" t="s">
        <v>73</v>
      </c>
      <c r="AE61" t="s">
        <v>74</v>
      </c>
      <c r="AF61" t="s">
        <v>66</v>
      </c>
      <c r="AH61" t="str">
        <f>CONCATENATE("INSERT INTO modelTbl VALUES('",$X61, "' , '", $Y61, "' , '",$Z61, "', ",$AA61,")")</f>
        <v>INSERT INTO modelTbl VALUES('' , '' , '', )</v>
      </c>
      <c r="AJ61" t="str">
        <f>CONCATENATE( "INSERT INTO registrationTbl VALUES ('", $T61,"', ", $V61,", '", $U61,"')" )</f>
        <v>INSERT INTO registrationTbl VALUES ('', , '')</v>
      </c>
    </row>
    <row r="62" spans="20:39" x14ac:dyDescent="0.25">
      <c r="AB62" t="s">
        <v>116</v>
      </c>
      <c r="AC62" t="s">
        <v>117</v>
      </c>
      <c r="AD62" t="s">
        <v>118</v>
      </c>
      <c r="AE62" t="s">
        <v>119</v>
      </c>
      <c r="AF62" t="s">
        <v>66</v>
      </c>
      <c r="AH62" t="str">
        <f>CONCATENATE("INSERT INTO modelTbl VALUES('",$X62, "' , '", $Y62, "' , '",$Z62, "', ",$AA62,")")</f>
        <v>INSERT INTO modelTbl VALUES('' , '' , '', )</v>
      </c>
      <c r="AJ62" t="str">
        <f>CONCATENATE( "INSERT INTO registrationTbl VALUES ('", $T62,"', ", $V62,", '", $U62,"')" )</f>
        <v>INSERT INTO registrationTbl VALUES ('', , '')</v>
      </c>
    </row>
    <row r="63" spans="20:39" x14ac:dyDescent="0.25">
      <c r="AB63" t="s">
        <v>104</v>
      </c>
      <c r="AC63" t="s">
        <v>105</v>
      </c>
      <c r="AD63" t="s">
        <v>106</v>
      </c>
      <c r="AE63" t="s">
        <v>107</v>
      </c>
      <c r="AF63" t="s">
        <v>61</v>
      </c>
      <c r="AH63" t="str">
        <f>CONCATENATE("INSERT INTO modelTbl VALUES('",$X63, "' , '", $Y63, "' , '",$Z63, "', ",$AA63,")")</f>
        <v>INSERT INTO modelTbl VALUES('' , '' , '', )</v>
      </c>
      <c r="AJ63" t="str">
        <f>CONCATENATE( "INSERT INTO registrationTbl VALUES ('", $T63,"', ", $V63,", '", $U63,"')" )</f>
        <v>INSERT INTO registrationTbl VALUES ('', , '')</v>
      </c>
    </row>
    <row r="64" spans="20:39" x14ac:dyDescent="0.25">
      <c r="AB64" t="s">
        <v>88</v>
      </c>
      <c r="AC64" t="s">
        <v>89</v>
      </c>
      <c r="AD64" t="s">
        <v>90</v>
      </c>
      <c r="AE64" t="s">
        <v>91</v>
      </c>
      <c r="AF64" t="s">
        <v>66</v>
      </c>
      <c r="AH64" t="str">
        <f>CONCATENATE("INSERT INTO modelTbl VALUES('",$X64, "' , '", $Y64, "' , '",$Z64, "', ",$AA64,")")</f>
        <v>INSERT INTO modelTbl VALUES('' , '' , '', )</v>
      </c>
      <c r="AJ64" t="str">
        <f>CONCATENATE( "INSERT INTO registrationTbl VALUES ('", $T64,"', ", $V64,", '", $U64,"')" )</f>
        <v>INSERT INTO registrationTbl VALUES ('', , '')</v>
      </c>
    </row>
    <row r="65" spans="28:36" x14ac:dyDescent="0.25">
      <c r="AB65" t="s">
        <v>57</v>
      </c>
      <c r="AC65" t="s">
        <v>58</v>
      </c>
      <c r="AD65" t="s">
        <v>59</v>
      </c>
      <c r="AE65" t="s">
        <v>60</v>
      </c>
      <c r="AF65" t="s">
        <v>61</v>
      </c>
      <c r="AH65" t="str">
        <f>CONCATENATE("INSERT INTO modelTbl VALUES('",$X65, "' , '", $Y65, "' , '",$Z65, "', ",$AA65,")")</f>
        <v>INSERT INTO modelTbl VALUES('' , '' , '', )</v>
      </c>
      <c r="AJ65" t="str">
        <f>CONCATENATE( "INSERT INTO registrationTbl VALUES ('", $T65,"', ", $V65,", '", $U65,"')" )</f>
        <v>INSERT INTO registrationTbl VALUES ('', , '')</v>
      </c>
    </row>
    <row r="66" spans="28:36" x14ac:dyDescent="0.25">
      <c r="AB66" t="s">
        <v>75</v>
      </c>
      <c r="AC66" t="s">
        <v>76</v>
      </c>
      <c r="AD66" t="s">
        <v>77</v>
      </c>
      <c r="AE66" t="s">
        <v>78</v>
      </c>
      <c r="AF66" t="s">
        <v>66</v>
      </c>
      <c r="AH66" t="str">
        <f>CONCATENATE("INSERT INTO modelTbl VALUES('",$X66, "' , '", $Y66, "' , '",$Z66, "', ",$AA66,")")</f>
        <v>INSERT INTO modelTbl VALUES('' , '' , '', )</v>
      </c>
      <c r="AJ66" t="str">
        <f>CONCATENATE( "INSERT INTO registrationTbl VALUES ('", $T66,"', ", $V66,", '", $U66,"')" )</f>
        <v>INSERT INTO registrationTbl VALUES ('', , '')</v>
      </c>
    </row>
    <row r="67" spans="28:36" x14ac:dyDescent="0.25">
      <c r="AB67" t="s">
        <v>172</v>
      </c>
      <c r="AC67" t="s">
        <v>173</v>
      </c>
      <c r="AD67" t="s">
        <v>174</v>
      </c>
      <c r="AE67" t="s">
        <v>175</v>
      </c>
      <c r="AF67" t="s">
        <v>66</v>
      </c>
      <c r="AH67" t="str">
        <f>CONCATENATE("INSERT INTO modelTbl VALUES('",$X67, "' , '", $Y67, "' , '",$Z67, "', ",$AA67,")")</f>
        <v>INSERT INTO modelTbl VALUES('' , '' , '', )</v>
      </c>
      <c r="AJ67" t="str">
        <f>CONCATENATE( "INSERT INTO registrationTbl VALUES ('", $T67,"', ", $V67,", '", $U67,"')" )</f>
        <v>INSERT INTO registrationTbl VALUES ('', , '')</v>
      </c>
    </row>
    <row r="68" spans="28:36" x14ac:dyDescent="0.25">
      <c r="AB68" t="s">
        <v>62</v>
      </c>
      <c r="AC68" t="s">
        <v>63</v>
      </c>
      <c r="AD68" t="s">
        <v>64</v>
      </c>
      <c r="AE68" t="s">
        <v>65</v>
      </c>
      <c r="AF68" t="s">
        <v>66</v>
      </c>
      <c r="AH68" t="str">
        <f>CONCATENATE("INSERT INTO modelTbl VALUES('",$X68, "' , '", $Y68, "' , '",$Z68, "', ",$AA68,")")</f>
        <v>INSERT INTO modelTbl VALUES('' , '' , '', )</v>
      </c>
      <c r="AJ68" t="str">
        <f>CONCATENATE( "INSERT INTO registrationTbl VALUES ('", $T68,"', ", $V68,", '", $U68,"')" )</f>
        <v>INSERT INTO registrationTbl VALUES ('', , '')</v>
      </c>
    </row>
    <row r="69" spans="28:36" x14ac:dyDescent="0.25">
      <c r="AB69" t="s">
        <v>160</v>
      </c>
      <c r="AC69" t="s">
        <v>161</v>
      </c>
      <c r="AD69" t="s">
        <v>162</v>
      </c>
      <c r="AE69" t="s">
        <v>163</v>
      </c>
      <c r="AF69" t="s">
        <v>83</v>
      </c>
      <c r="AH69" t="str">
        <f>CONCATENATE("INSERT INTO modelTbl VALUES('",$X69, "' , '", $Y69, "' , '",$Z69, "', ",$AA69,")")</f>
        <v>INSERT INTO modelTbl VALUES('' , '' , '', )</v>
      </c>
      <c r="AJ69" t="str">
        <f>CONCATENATE( "INSERT INTO registrationTbl VALUES ('", $T69,"', ", $V69,", '", $U69,"')" )</f>
        <v>INSERT INTO registrationTbl VALUES ('', , '')</v>
      </c>
    </row>
    <row r="70" spans="28:36" x14ac:dyDescent="0.25">
      <c r="AB70" t="s">
        <v>184</v>
      </c>
      <c r="AC70" t="s">
        <v>185</v>
      </c>
      <c r="AD70" t="s">
        <v>186</v>
      </c>
      <c r="AE70" t="s">
        <v>187</v>
      </c>
      <c r="AF70" t="s">
        <v>66</v>
      </c>
      <c r="AH70" t="str">
        <f>CONCATENATE("INSERT INTO modelTbl VALUES('",$X70, "' , '", $Y70, "' , '",$Z70, "', ",$AA70,")")</f>
        <v>INSERT INTO modelTbl VALUES('' , '' , '', )</v>
      </c>
      <c r="AJ70" t="str">
        <f>CONCATENATE( "INSERT INTO registrationTbl VALUES ('", $T70,"', ", $V70,", '", $U70,"')" )</f>
        <v>INSERT INTO registrationTbl VALUES ('', , '')</v>
      </c>
    </row>
    <row r="71" spans="28:36" x14ac:dyDescent="0.25">
      <c r="AB71" t="s">
        <v>128</v>
      </c>
      <c r="AC71" t="s">
        <v>129</v>
      </c>
      <c r="AD71" t="s">
        <v>130</v>
      </c>
      <c r="AE71" t="s">
        <v>131</v>
      </c>
      <c r="AF71" t="s">
        <v>66</v>
      </c>
      <c r="AH71" t="str">
        <f>CONCATENATE("INSERT INTO modelTbl VALUES('",$X71, "' , '", $Y71, "' , '",$Z71, "', ",$AA71,")")</f>
        <v>INSERT INTO modelTbl VALUES('' , '' , '', )</v>
      </c>
      <c r="AJ71" t="str">
        <f>CONCATENATE( "INSERT INTO registrationTbl VALUES ('", $T71,"', ", $V71,", '", $U71,"')" )</f>
        <v>INSERT INTO registrationTbl VALUES ('', , '')</v>
      </c>
    </row>
    <row r="72" spans="28:36" x14ac:dyDescent="0.25">
      <c r="AB72" t="s">
        <v>164</v>
      </c>
      <c r="AC72" t="s">
        <v>165</v>
      </c>
      <c r="AD72" t="s">
        <v>166</v>
      </c>
      <c r="AE72" t="s">
        <v>167</v>
      </c>
      <c r="AF72" t="s">
        <v>66</v>
      </c>
      <c r="AH72" t="str">
        <f>CONCATENATE("INSERT INTO modelTbl VALUES('",$X72, "' , '", $Y72, "' , '",$Z72, "', ",$AA72,")")</f>
        <v>INSERT INTO modelTbl VALUES('' , '' , '', )</v>
      </c>
      <c r="AJ72" t="str">
        <f>CONCATENATE( "INSERT INTO registrationTbl VALUES ('", $T72,"', ", $V72,", '", $U72,"')" )</f>
        <v>INSERT INTO registrationTbl VALUES ('', , '')</v>
      </c>
    </row>
    <row r="73" spans="28:36" x14ac:dyDescent="0.25">
      <c r="AB73" t="s">
        <v>200</v>
      </c>
      <c r="AC73" t="s">
        <v>201</v>
      </c>
      <c r="AD73" t="s">
        <v>202</v>
      </c>
      <c r="AE73" t="s">
        <v>203</v>
      </c>
      <c r="AF73" t="s">
        <v>61</v>
      </c>
      <c r="AH73" t="str">
        <f>CONCATENATE("INSERT INTO modelTbl VALUES('",$X73, "' , '", $Y73, "' , '",$Z73, "', ",$AA73,")")</f>
        <v>INSERT INTO modelTbl VALUES('' , '' , '', )</v>
      </c>
      <c r="AJ73" t="str">
        <f>CONCATENATE( "INSERT INTO registrationTbl VALUES ('", $T73,"', ", $V73,", '", $U73,"')" )</f>
        <v>INSERT INTO registrationTbl VALUES ('', , '')</v>
      </c>
    </row>
    <row r="74" spans="28:36" x14ac:dyDescent="0.25">
      <c r="AB74" t="s">
        <v>196</v>
      </c>
      <c r="AC74" t="s">
        <v>197</v>
      </c>
      <c r="AD74" t="s">
        <v>198</v>
      </c>
      <c r="AE74" t="s">
        <v>199</v>
      </c>
      <c r="AF74" t="s">
        <v>66</v>
      </c>
      <c r="AH74" t="str">
        <f>CONCATENATE("INSERT INTO modelTbl VALUES('",$X74, "' , '", $Y74, "' , '",$Z74, "', ",$AA74,")")</f>
        <v>INSERT INTO modelTbl VALUES('' , '' , '', )</v>
      </c>
      <c r="AJ74" t="str">
        <f>CONCATENATE( "INSERT INTO registrationTbl VALUES ('", $T74,"', ", $V74,", '", $U74,"')" )</f>
        <v>INSERT INTO registrationTbl VALUES ('', , '')</v>
      </c>
    </row>
    <row r="75" spans="28:36" x14ac:dyDescent="0.25">
      <c r="AB75" t="s">
        <v>84</v>
      </c>
      <c r="AC75" t="s">
        <v>85</v>
      </c>
      <c r="AD75" t="s">
        <v>86</v>
      </c>
      <c r="AE75" t="s">
        <v>87</v>
      </c>
      <c r="AF75" t="s">
        <v>61</v>
      </c>
      <c r="AH75" t="str">
        <f>CONCATENATE("INSERT INTO modelTbl VALUES('",$X75, "' , '", $Y75, "' , '",$Z75, "', ",$AA75,")")</f>
        <v>INSERT INTO modelTbl VALUES('' , '' , '', )</v>
      </c>
      <c r="AJ75" t="str">
        <f>CONCATENATE( "INSERT INTO registrationTbl VALUES ('", $T75,"', ", $V75,", '", $U75,"')" )</f>
        <v>INSERT INTO registrationTbl VALUES ('', , '')</v>
      </c>
    </row>
    <row r="76" spans="28:36" x14ac:dyDescent="0.25">
      <c r="AB76" t="s">
        <v>188</v>
      </c>
      <c r="AC76" t="s">
        <v>189</v>
      </c>
      <c r="AD76" t="s">
        <v>190</v>
      </c>
      <c r="AE76" t="s">
        <v>191</v>
      </c>
      <c r="AF76" t="s">
        <v>66</v>
      </c>
      <c r="AH76" t="str">
        <f>CONCATENATE("INSERT INTO modelTbl VALUES('",$X76, "' , '", $Y76, "' , '",$Z76, "', ",$AA76,")")</f>
        <v>INSERT INTO modelTbl VALUES('' , '' , '', )</v>
      </c>
      <c r="AJ76" t="str">
        <f>CONCATENATE( "INSERT INTO registrationTbl VALUES ('", $T76,"', ", $V76,", '", $U76,"')" )</f>
        <v>INSERT INTO registrationTbl VALUES ('', , '')</v>
      </c>
    </row>
    <row r="77" spans="28:36" x14ac:dyDescent="0.25">
      <c r="AB77" t="s">
        <v>108</v>
      </c>
      <c r="AC77" t="s">
        <v>109</v>
      </c>
      <c r="AD77" t="s">
        <v>110</v>
      </c>
      <c r="AE77" t="s">
        <v>111</v>
      </c>
      <c r="AF77" t="s">
        <v>66</v>
      </c>
      <c r="AH77" t="str">
        <f>CONCATENATE("INSERT INTO modelTbl VALUES('",$X77, "' , '", $Y77, "' , '",$Z77, "', ",$AA77,")")</f>
        <v>INSERT INTO modelTbl VALUES('' , '' , '', )</v>
      </c>
    </row>
    <row r="78" spans="28:36" x14ac:dyDescent="0.25">
      <c r="AB78" t="s">
        <v>192</v>
      </c>
      <c r="AC78" t="s">
        <v>193</v>
      </c>
      <c r="AD78" t="s">
        <v>194</v>
      </c>
      <c r="AE78" t="s">
        <v>195</v>
      </c>
      <c r="AF78" t="s">
        <v>61</v>
      </c>
      <c r="AH78" t="str">
        <f>CONCATENATE("INSERT INTO modelTbl VALUES('",$X78, "' , '", $Y78, "' , '",$Z78, "', ",$AA78,")")</f>
        <v>INSERT INTO modelTbl VALUES('' , '' , '', )</v>
      </c>
    </row>
    <row r="79" spans="28:36" x14ac:dyDescent="0.25">
      <c r="AB79" t="s">
        <v>152</v>
      </c>
      <c r="AC79" t="s">
        <v>153</v>
      </c>
      <c r="AD79" t="s">
        <v>154</v>
      </c>
      <c r="AE79" t="s">
        <v>155</v>
      </c>
      <c r="AF79" t="s">
        <v>83</v>
      </c>
      <c r="AH79" t="str">
        <f>CONCATENATE("INSERT INTO modelTbl VALUES('",$X79, "' , '", $Y79, "' , '",$Z79, "', ",$AA79,")")</f>
        <v>INSERT INTO modelTbl VALUES('' , '' , '', )</v>
      </c>
    </row>
  </sheetData>
  <autoFilter ref="AL2:AL45"/>
  <sortState ref="A1:AJ79">
    <sortCondition ref="G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G10" sqref="G10"/>
    </sheetView>
  </sheetViews>
  <sheetFormatPr defaultRowHeight="15" x14ac:dyDescent="0.25"/>
  <cols>
    <col min="1" max="1" width="9" bestFit="1" customWidth="1"/>
    <col min="2" max="2" width="13.140625" bestFit="1" customWidth="1"/>
    <col min="3" max="3" width="12.42578125" bestFit="1" customWidth="1"/>
    <col min="4" max="4" width="13.7109375" bestFit="1" customWidth="1"/>
    <col min="5" max="5" width="11.42578125" bestFit="1" customWidth="1"/>
    <col min="6" max="6" width="70.42578125" bestFit="1" customWidth="1"/>
    <col min="7" max="7" width="40.42578125" bestFit="1" customWidth="1"/>
  </cols>
  <sheetData>
    <row r="1" spans="1:7" x14ac:dyDescent="0.25">
      <c r="A1" t="s">
        <v>57</v>
      </c>
      <c r="B1" t="s">
        <v>58</v>
      </c>
      <c r="C1" t="s">
        <v>59</v>
      </c>
      <c r="D1" t="s">
        <v>60</v>
      </c>
      <c r="E1" t="s">
        <v>61</v>
      </c>
      <c r="F1" t="str">
        <f>CONCATENATE( "INSERT INTO personTbl VALUES (","'", $B1, "'", ", ", "'", $C1, "'", ", ", "'", $D1, "'",  ",'", $E1,"'", ")" )</f>
        <v>INSERT INTO personTbl VALUES ('Ibbott', 'Nou', '(646) 850-6779','E')</v>
      </c>
    </row>
    <row r="2" spans="1:7" x14ac:dyDescent="0.25">
      <c r="A2" t="s">
        <v>104</v>
      </c>
      <c r="B2" t="s">
        <v>105</v>
      </c>
      <c r="C2" t="s">
        <v>106</v>
      </c>
      <c r="D2" t="s">
        <v>107</v>
      </c>
      <c r="E2" t="s">
        <v>61</v>
      </c>
      <c r="F2" t="str">
        <f>CONCATENATE( "INSERT INTO personTbl VALUES (","'", $B2, "'", ", ", "'", $C2, "'", ", ", "'", $D2, "'",  ",'", $E2,"'", ")" )</f>
        <v>INSERT INTO personTbl VALUES ('McCaig', 'Paquita', '(468) 562-9241','E')</v>
      </c>
    </row>
    <row r="3" spans="1:7" x14ac:dyDescent="0.25">
      <c r="A3" t="s">
        <v>148</v>
      </c>
      <c r="B3" t="s">
        <v>149</v>
      </c>
      <c r="C3" t="s">
        <v>150</v>
      </c>
      <c r="D3" t="s">
        <v>151</v>
      </c>
      <c r="E3" t="s">
        <v>61</v>
      </c>
      <c r="F3" t="str">
        <f>CONCATENATE( "INSERT INTO personTbl VALUES (","'", $B3, "'", ", ", "'", $C3, "'", ", ", "'", $D3, "'",  ",'", $E3,"'", ")" )</f>
        <v>INSERT INTO personTbl VALUES ('Patton', 'Evan', '(504) 116-5872','E')</v>
      </c>
    </row>
    <row r="4" spans="1:7" x14ac:dyDescent="0.25">
      <c r="A4" t="s">
        <v>192</v>
      </c>
      <c r="B4" t="s">
        <v>193</v>
      </c>
      <c r="C4" t="s">
        <v>194</v>
      </c>
      <c r="D4" t="s">
        <v>195</v>
      </c>
      <c r="E4" t="s">
        <v>61</v>
      </c>
      <c r="F4" t="str">
        <f>CONCATENATE( "INSERT INTO personTbl VALUES (","'", $B4, "'", ", ", "'", $C4, "'", ", ", "'", $D4, "'",  ",'", $E4,"'", ")" )</f>
        <v>INSERT INTO personTbl VALUES ('Donnelly', 'Freyr', '(849) 344-4635','E')</v>
      </c>
    </row>
    <row r="5" spans="1:7" x14ac:dyDescent="0.25">
      <c r="A5" t="s">
        <v>200</v>
      </c>
      <c r="B5" t="s">
        <v>201</v>
      </c>
      <c r="C5" t="s">
        <v>202</v>
      </c>
      <c r="D5" t="s">
        <v>203</v>
      </c>
      <c r="E5" t="s">
        <v>61</v>
      </c>
      <c r="F5" t="str">
        <f>CONCATENATE( "INSERT INTO personTbl VALUES (","'", $B5, "'", ", ", "'", $C5, "'", ", ", "'", $D5, "'",  ",'", $E5,"'", ")" )</f>
        <v>INSERT INTO personTbl VALUES ('Cornell', 'Gaenor', '(612) 587-0700','E')</v>
      </c>
    </row>
    <row r="6" spans="1:7" x14ac:dyDescent="0.25">
      <c r="A6" t="s">
        <v>204</v>
      </c>
      <c r="B6" t="s">
        <v>205</v>
      </c>
      <c r="C6" t="s">
        <v>206</v>
      </c>
      <c r="D6" t="s">
        <v>207</v>
      </c>
      <c r="E6" t="s">
        <v>83</v>
      </c>
      <c r="F6" t="str">
        <f>CONCATENATE( "INSERT INTO personTbl VALUES (","'", $B6, "'", ", ", "'", $C6, "'", ", ", "'", $D6, "'",  ",'", $E6,"'", ")" )</f>
        <v>INSERT INTO personTbl VALUES ('Kappel', 'Yaara', '(345) 740-0923','D')</v>
      </c>
    </row>
    <row r="7" spans="1:7" x14ac:dyDescent="0.25">
      <c r="A7" t="s">
        <v>208</v>
      </c>
      <c r="B7" t="s">
        <v>209</v>
      </c>
      <c r="C7" t="s">
        <v>210</v>
      </c>
      <c r="D7" t="s">
        <v>211</v>
      </c>
      <c r="E7" t="s">
        <v>83</v>
      </c>
      <c r="F7" t="str">
        <f>CONCATENATE( "INSERT INTO personTbl VALUES (","'", $B7, "'", ", ", "'", $C7, "'", ", ", "'", $D7, "'",  ",'", $E7,"'", ")" )</f>
        <v>INSERT INTO personTbl VALUES ('Arterberry', 'Murray', '(367) 728-8714','D')</v>
      </c>
    </row>
    <row r="8" spans="1:7" x14ac:dyDescent="0.25">
      <c r="A8" t="s">
        <v>212</v>
      </c>
      <c r="B8" t="s">
        <v>213</v>
      </c>
      <c r="C8" t="s">
        <v>214</v>
      </c>
      <c r="D8" t="s">
        <v>215</v>
      </c>
      <c r="E8" t="s">
        <v>66</v>
      </c>
      <c r="F8" t="str">
        <f>CONCATENATE( "INSERT INTO personTbl VALUES (","'", $B8, "'", ", ", "'", $C8, "'", ", ", "'", $D8, "'",  ",'", $E8,"'", ")" )</f>
        <v>INSERT INTO personTbl VALUES ('Lestrange', 'Erna', '(103) 365-4950','C')</v>
      </c>
    </row>
    <row r="9" spans="1:7" x14ac:dyDescent="0.25">
      <c r="A9" t="s">
        <v>216</v>
      </c>
      <c r="B9" t="s">
        <v>217</v>
      </c>
      <c r="C9" t="s">
        <v>218</v>
      </c>
      <c r="D9" t="s">
        <v>219</v>
      </c>
      <c r="E9" t="s">
        <v>66</v>
      </c>
      <c r="F9" t="str">
        <f>CONCATENATE( "INSERT INTO personTbl VALUES (","'", $B9, "'", ", ", "'", $C9, "'", ", ", "'", $D9, "'",  ",'", $E9,"'", ")" )</f>
        <v>INSERT INTO personTbl VALUES ('Hearn', 'Dareios', '(513) 446-9656','C')</v>
      </c>
    </row>
    <row r="10" spans="1:7" x14ac:dyDescent="0.25">
      <c r="A10" t="s">
        <v>62</v>
      </c>
      <c r="B10" t="s">
        <v>63</v>
      </c>
      <c r="C10" t="s">
        <v>64</v>
      </c>
      <c r="D10" t="s">
        <v>65</v>
      </c>
      <c r="E10" t="s">
        <v>66</v>
      </c>
      <c r="F10" t="str">
        <f>CONCATENATE( "INSERT INTO personTbl VALUES (","'", $B10, "'", ", ", "'", $C10, "'", ", ", "'", $D10, "'",  ",'", $E10,"'", ")" )</f>
        <v>INSERT INTO personTbl VALUES ('Labriola', 'Hermokrates', '(385) 130-3457','C')</v>
      </c>
      <c r="G10" t="str">
        <f>CONCATENATE( "INSERT INTO personTbl VALUES (",")" )</f>
        <v>INSERT INTO personTbl VALUES ()</v>
      </c>
    </row>
    <row r="11" spans="1:7" x14ac:dyDescent="0.25">
      <c r="A11" t="s">
        <v>67</v>
      </c>
      <c r="B11" t="s">
        <v>68</v>
      </c>
      <c r="C11" t="s">
        <v>69</v>
      </c>
      <c r="D11" t="s">
        <v>70</v>
      </c>
      <c r="E11" t="s">
        <v>66</v>
      </c>
      <c r="F11" t="str">
        <f>CONCATENATE( "INSERT INTO personTbl VALUES (","'", $B11, "'", ", ", "'", $C11, "'", ", ", "'", $D11, "'",  ",'", $E11,"'", ")" )</f>
        <v>INSERT INTO personTbl VALUES ('Arrigucci', 'Tihana', '(813) 160-8076','C')</v>
      </c>
    </row>
    <row r="12" spans="1:7" x14ac:dyDescent="0.25">
      <c r="A12" t="s">
        <v>71</v>
      </c>
      <c r="B12" t="s">
        <v>72</v>
      </c>
      <c r="C12" t="s">
        <v>73</v>
      </c>
      <c r="D12" t="s">
        <v>74</v>
      </c>
      <c r="E12" t="s">
        <v>66</v>
      </c>
      <c r="F12" t="str">
        <f>CONCATENATE( "INSERT INTO personTbl VALUES (","'", $B12, "'", ", ", "'", $C12, "'", ", ", "'", $D12, "'",  ",'", $E12,"'", ")" )</f>
        <v>INSERT INTO personTbl VALUES ('Samson', 'Pentti', '(119) 497-7779','C')</v>
      </c>
    </row>
    <row r="13" spans="1:7" x14ac:dyDescent="0.25">
      <c r="A13" t="s">
        <v>75</v>
      </c>
      <c r="B13" t="s">
        <v>76</v>
      </c>
      <c r="C13" t="s">
        <v>77</v>
      </c>
      <c r="D13" t="s">
        <v>78</v>
      </c>
      <c r="E13" t="s">
        <v>66</v>
      </c>
      <c r="F13" t="str">
        <f>CONCATENATE( "INSERT INTO personTbl VALUES (","'", $B13, "'", ", ", "'", $C13, "'", ", ", "'", $D13, "'",  ",'", $E13,"'", ")" )</f>
        <v>INSERT INTO personTbl VALUES ('Mateu', 'Stephanus', '(116) 114-3821','C')</v>
      </c>
    </row>
    <row r="14" spans="1:7" x14ac:dyDescent="0.25">
      <c r="A14" t="s">
        <v>79</v>
      </c>
      <c r="B14" t="s">
        <v>80</v>
      </c>
      <c r="C14" t="s">
        <v>81</v>
      </c>
      <c r="D14" t="s">
        <v>82</v>
      </c>
      <c r="E14" t="s">
        <v>83</v>
      </c>
      <c r="F14" t="str">
        <f>CONCATENATE( "INSERT INTO personTbl VALUES (","'", $B14, "'", ", ", "'", $C14, "'", ", ", "'", $D14, "'",  ",'", $E14,"'", ")" )</f>
        <v>INSERT INTO personTbl VALUES ('Ferreira', 'Lucija', '(552) 714-3000','D')</v>
      </c>
    </row>
    <row r="15" spans="1:7" x14ac:dyDescent="0.25">
      <c r="A15" t="s">
        <v>84</v>
      </c>
      <c r="B15" t="s">
        <v>85</v>
      </c>
      <c r="C15" t="s">
        <v>86</v>
      </c>
      <c r="D15" t="s">
        <v>87</v>
      </c>
      <c r="E15" t="s">
        <v>61</v>
      </c>
      <c r="F15" t="str">
        <f>CONCATENATE( "INSERT INTO personTbl VALUES (","'", $B15, "'", ", ", "'", $C15, "'", ", ", "'", $D15, "'",  ",'", $E15,"'", ")" )</f>
        <v>INSERT INTO personTbl VALUES ('Cavey', 'Katelijn', '(565) 951-4287','E')</v>
      </c>
    </row>
    <row r="16" spans="1:7" x14ac:dyDescent="0.25">
      <c r="A16" t="s">
        <v>88</v>
      </c>
      <c r="B16" t="s">
        <v>89</v>
      </c>
      <c r="C16" t="s">
        <v>90</v>
      </c>
      <c r="D16" t="s">
        <v>91</v>
      </c>
      <c r="E16" t="s">
        <v>66</v>
      </c>
      <c r="F16" t="str">
        <f>CONCATENATE( "INSERT INTO personTbl VALUES (","'", $B16, "'", ", ", "'", $C16, "'", ", ", "'", $D16, "'",  ",'", $E16,"'", ")" )</f>
        <v>INSERT INTO personTbl VALUES ('Nagi', 'Carbrey', '(827) 157-6056','C')</v>
      </c>
    </row>
    <row r="17" spans="1:6" x14ac:dyDescent="0.25">
      <c r="A17" t="s">
        <v>92</v>
      </c>
      <c r="B17" t="s">
        <v>93</v>
      </c>
      <c r="C17" t="s">
        <v>94</v>
      </c>
      <c r="D17" t="s">
        <v>95</v>
      </c>
      <c r="E17" t="s">
        <v>66</v>
      </c>
      <c r="F17" t="str">
        <f>CONCATENATE( "INSERT INTO personTbl VALUES (","'", $B17, "'", ", ", "'", $C17, "'", ", ", "'", $D17, "'",  ",'", $E17,"'", ")" )</f>
        <v>INSERT INTO personTbl VALUES ('Waterman', 'Naziha', '(135) 436-6704','C')</v>
      </c>
    </row>
    <row r="18" spans="1:6" x14ac:dyDescent="0.25">
      <c r="A18" t="s">
        <v>96</v>
      </c>
      <c r="B18" t="s">
        <v>97</v>
      </c>
      <c r="C18" t="s">
        <v>98</v>
      </c>
      <c r="D18" t="s">
        <v>99</v>
      </c>
      <c r="E18" t="s">
        <v>66</v>
      </c>
      <c r="F18" t="str">
        <f>CONCATENATE( "INSERT INTO personTbl VALUES (","'", $B18, "'", ", ", "'", $C18, "'", ", ", "'", $D18, "'",  ",'", $E18,"'", ")" )</f>
        <v>INSERT INTO personTbl VALUES ('Stasiuk', 'Makhmud', '(476) 717-8655','C')</v>
      </c>
    </row>
    <row r="19" spans="1:6" x14ac:dyDescent="0.25">
      <c r="A19" t="s">
        <v>100</v>
      </c>
      <c r="B19" t="s">
        <v>101</v>
      </c>
      <c r="C19" t="s">
        <v>102</v>
      </c>
      <c r="D19" t="s">
        <v>103</v>
      </c>
      <c r="E19" t="s">
        <v>83</v>
      </c>
      <c r="F19" t="str">
        <f>CONCATENATE( "INSERT INTO personTbl VALUES (","'", $B19, "'", ", ", "'", $C19, "'", ", ", "'", $D19, "'",  ",'", $E19,"'", ")" )</f>
        <v>INSERT INTO personTbl VALUES ('Dickman', 'Asenath', '(661) 840-1967','D')</v>
      </c>
    </row>
    <row r="20" spans="1:6" x14ac:dyDescent="0.25">
      <c r="A20" t="s">
        <v>108</v>
      </c>
      <c r="B20" t="s">
        <v>109</v>
      </c>
      <c r="C20" t="s">
        <v>110</v>
      </c>
      <c r="D20" t="s">
        <v>111</v>
      </c>
      <c r="E20" t="s">
        <v>66</v>
      </c>
      <c r="F20" t="str">
        <f>CONCATENATE( "INSERT INTO personTbl VALUES (","'", $B20, "'", ", ", "'", $C20, "'", ", ", "'", $D20, "'",  ",'", $E20,"'", ")" )</f>
        <v>INSERT INTO personTbl VALUES ('Andres', 'Belenus', '(563) 936-5034','C')</v>
      </c>
    </row>
    <row r="21" spans="1:6" x14ac:dyDescent="0.25">
      <c r="A21" t="s">
        <v>112</v>
      </c>
      <c r="B21" t="s">
        <v>113</v>
      </c>
      <c r="C21" t="s">
        <v>114</v>
      </c>
      <c r="D21" t="s">
        <v>115</v>
      </c>
      <c r="E21" t="s">
        <v>66</v>
      </c>
      <c r="F21" t="str">
        <f>CONCATENATE( "INSERT INTO personTbl VALUES (","'", $B21, "'", ", ", "'", $C21, "'", ", ", "'", $D21, "'",  ",'", $E21,"'", ")" )</f>
        <v>INSERT INTO personTbl VALUES ('Lange', 'Vilhelm', '(122) 742-9479','C')</v>
      </c>
    </row>
    <row r="22" spans="1:6" x14ac:dyDescent="0.25">
      <c r="A22" t="s">
        <v>116</v>
      </c>
      <c r="B22" t="s">
        <v>117</v>
      </c>
      <c r="C22" t="s">
        <v>118</v>
      </c>
      <c r="D22" t="s">
        <v>119</v>
      </c>
      <c r="E22" t="s">
        <v>66</v>
      </c>
      <c r="F22" t="str">
        <f>CONCATENATE( "INSERT INTO personTbl VALUES (","'", $B22, "'", ", ", "'", $C22, "'", ", ", "'", $D22, "'",  ",'", $E22,"'", ")" )</f>
        <v>INSERT INTO personTbl VALUES ('Accardi', 'Rosario', '(823) 284-7292','C')</v>
      </c>
    </row>
    <row r="23" spans="1:6" x14ac:dyDescent="0.25">
      <c r="A23" t="s">
        <v>120</v>
      </c>
      <c r="B23" t="s">
        <v>121</v>
      </c>
      <c r="C23" t="s">
        <v>122</v>
      </c>
      <c r="D23" t="s">
        <v>123</v>
      </c>
      <c r="E23" t="s">
        <v>66</v>
      </c>
      <c r="F23" t="str">
        <f>CONCATENATE( "INSERT INTO personTbl VALUES (","'", $B23, "'", ", ", "'", $C23, "'", ", ", "'", $D23, "'",  ",'", $E23,"'", ")" )</f>
        <v>INSERT INTO personTbl VALUES ('Starrett', 'Camilla', '(726) 289-6571','C')</v>
      </c>
    </row>
    <row r="24" spans="1:6" x14ac:dyDescent="0.25">
      <c r="A24" t="s">
        <v>124</v>
      </c>
      <c r="B24" t="s">
        <v>125</v>
      </c>
      <c r="C24" t="s">
        <v>126</v>
      </c>
      <c r="D24" t="s">
        <v>127</v>
      </c>
      <c r="E24" t="s">
        <v>66</v>
      </c>
      <c r="F24" t="str">
        <f>CONCATENATE( "INSERT INTO personTbl VALUES (","'", $B24, "'", ", ", "'", $C24, "'", ", ", "'", $D24, "'",  ",'", $E24,"'", ")" )</f>
        <v>INSERT INTO personTbl VALUES ('Samuel', 'Ibrahima', '(339) 131-7062','C')</v>
      </c>
    </row>
    <row r="25" spans="1:6" x14ac:dyDescent="0.25">
      <c r="A25" t="s">
        <v>128</v>
      </c>
      <c r="B25" t="s">
        <v>129</v>
      </c>
      <c r="C25" t="s">
        <v>130</v>
      </c>
      <c r="D25" t="s">
        <v>131</v>
      </c>
      <c r="E25" t="s">
        <v>66</v>
      </c>
      <c r="F25" t="str">
        <f>CONCATENATE( "INSERT INTO personTbl VALUES (","'", $B25, "'", ", ", "'", $C25, "'", ", ", "'", $D25, "'",  ",'", $E25,"'", ")" )</f>
        <v>INSERT INTO personTbl VALUES ('Alinari', 'Faivish', '(254) 779-8964','C')</v>
      </c>
    </row>
    <row r="26" spans="1:6" x14ac:dyDescent="0.25">
      <c r="A26" t="s">
        <v>132</v>
      </c>
      <c r="B26" t="s">
        <v>133</v>
      </c>
      <c r="C26" t="s">
        <v>134</v>
      </c>
      <c r="D26" t="s">
        <v>135</v>
      </c>
      <c r="E26" t="s">
        <v>66</v>
      </c>
      <c r="F26" t="str">
        <f>CONCATENATE( "INSERT INTO personTbl VALUES (","'", $B26, "'", ", ", "'", $C26, "'", ", ", "'", $D26, "'",  ",'", $E26,"'", ")" )</f>
        <v>INSERT INTO personTbl VALUES ('Ventura', 'Holger', '(774) 898-9193','C')</v>
      </c>
    </row>
    <row r="27" spans="1:6" x14ac:dyDescent="0.25">
      <c r="A27" t="s">
        <v>136</v>
      </c>
      <c r="B27" t="s">
        <v>137</v>
      </c>
      <c r="C27" t="s">
        <v>138</v>
      </c>
      <c r="D27" t="s">
        <v>139</v>
      </c>
      <c r="E27" t="s">
        <v>66</v>
      </c>
      <c r="F27" t="str">
        <f>CONCATENATE( "INSERT INTO personTbl VALUES (","'", $B27, "'", ", ", "'", $C27, "'", ", ", "'", $D27, "'",  ",'", $E27,"'", ")" )</f>
        <v>INSERT INTO personTbl VALUES ('Grahn', 'Anfisa', '(960) 622-7174','C')</v>
      </c>
    </row>
    <row r="28" spans="1:6" x14ac:dyDescent="0.25">
      <c r="A28" t="s">
        <v>140</v>
      </c>
      <c r="B28" t="s">
        <v>141</v>
      </c>
      <c r="C28" t="s">
        <v>142</v>
      </c>
      <c r="D28" t="s">
        <v>143</v>
      </c>
      <c r="E28" t="s">
        <v>66</v>
      </c>
      <c r="F28" t="str">
        <f>CONCATENATE( "INSERT INTO personTbl VALUES (","'", $B28, "'", ", ", "'", $C28, "'", ", ", "'", $D28, "'",  ",'", $E28,"'", ")" )</f>
        <v>INSERT INTO personTbl VALUES ('Sarka', 'Bambang', '(410) 501-9449','C')</v>
      </c>
    </row>
    <row r="29" spans="1:6" x14ac:dyDescent="0.25">
      <c r="A29" t="s">
        <v>144</v>
      </c>
      <c r="B29" t="s">
        <v>145</v>
      </c>
      <c r="C29" t="s">
        <v>146</v>
      </c>
      <c r="D29" t="s">
        <v>147</v>
      </c>
      <c r="E29" t="s">
        <v>66</v>
      </c>
      <c r="F29" t="str">
        <f>CONCATENATE( "INSERT INTO personTbl VALUES (","'", $B29, "'", ", ", "'", $C29, "'", ", ", "'", $D29, "'",  ",'", $E29,"'", ")" )</f>
        <v>INSERT INTO personTbl VALUES ('Medved', 'Hale', '(312) 460-9967','C')</v>
      </c>
    </row>
    <row r="30" spans="1:6" x14ac:dyDescent="0.25">
      <c r="A30" t="s">
        <v>152</v>
      </c>
      <c r="B30" t="s">
        <v>153</v>
      </c>
      <c r="C30" t="s">
        <v>154</v>
      </c>
      <c r="D30" t="s">
        <v>155</v>
      </c>
      <c r="E30" t="s">
        <v>83</v>
      </c>
      <c r="F30" t="str">
        <f>CONCATENATE( "INSERT INTO personTbl VALUES (","'", $B30, "'", ", ", "'", $C30, "'", ", ", "'", $D30, "'",  ",'", $E30,"'", ")" )</f>
        <v>INSERT INTO personTbl VALUES ('Campbell', 'Alda', '(991) 667-8767','D')</v>
      </c>
    </row>
    <row r="31" spans="1:6" x14ac:dyDescent="0.25">
      <c r="A31" t="s">
        <v>156</v>
      </c>
      <c r="B31" t="s">
        <v>157</v>
      </c>
      <c r="C31" t="s">
        <v>158</v>
      </c>
      <c r="D31" t="s">
        <v>159</v>
      </c>
      <c r="E31" t="s">
        <v>83</v>
      </c>
      <c r="F31" t="str">
        <f>CONCATENATE( "INSERT INTO personTbl VALUES (","'", $B31, "'", ", ", "'", $C31, "'", ", ", "'", $D31, "'",  ",'", $E31,"'", ")" )</f>
        <v>INSERT INTO personTbl VALUES ('Lupo', 'Henning', '(760) 515-6427','D')</v>
      </c>
    </row>
    <row r="32" spans="1:6" x14ac:dyDescent="0.25">
      <c r="A32" t="s">
        <v>160</v>
      </c>
      <c r="B32" t="s">
        <v>161</v>
      </c>
      <c r="C32" t="s">
        <v>162</v>
      </c>
      <c r="D32" t="s">
        <v>163</v>
      </c>
      <c r="E32" t="s">
        <v>83</v>
      </c>
      <c r="F32" t="str">
        <f>CONCATENATE( "INSERT INTO personTbl VALUES (","'", $B32, "'", ", ", "'", $C32, "'", ", ", "'", $D32, "'",  ",'", $E32,"'", ")" )</f>
        <v>INSERT INTO personTbl VALUES ('Admiraal', 'Finees', '(217) 627-3683','D')</v>
      </c>
    </row>
    <row r="33" spans="1:6" x14ac:dyDescent="0.25">
      <c r="A33" t="s">
        <v>164</v>
      </c>
      <c r="B33" t="s">
        <v>165</v>
      </c>
      <c r="C33" t="s">
        <v>166</v>
      </c>
      <c r="D33" t="s">
        <v>167</v>
      </c>
      <c r="E33" t="s">
        <v>66</v>
      </c>
      <c r="F33" t="str">
        <f>CONCATENATE( "INSERT INTO personTbl VALUES (","'", $B33, "'", ", ", "'", $C33, "'", ", ", "'", $D33, "'",  ",'", $E33,"'", ")" )</f>
        <v>INSERT INTO personTbl VALUES ('Koenigsmann', 'Vjera', '(704) 935-8988','C')</v>
      </c>
    </row>
    <row r="34" spans="1:6" x14ac:dyDescent="0.25">
      <c r="A34" t="s">
        <v>168</v>
      </c>
      <c r="B34" t="s">
        <v>169</v>
      </c>
      <c r="C34" t="s">
        <v>170</v>
      </c>
      <c r="D34" t="s">
        <v>171</v>
      </c>
      <c r="E34" t="s">
        <v>66</v>
      </c>
      <c r="F34" t="str">
        <f>CONCATENATE( "INSERT INTO personTbl VALUES (","'", $B34, "'", ", ", "'", $C34, "'", ", ", "'", $D34, "'",  ",'", $E34,"'", ")" )</f>
        <v>INSERT INTO personTbl VALUES ('Comtois', 'Jeetendra', '(828) 863-0901','C')</v>
      </c>
    </row>
    <row r="35" spans="1:6" x14ac:dyDescent="0.25">
      <c r="A35" t="s">
        <v>172</v>
      </c>
      <c r="B35" t="s">
        <v>173</v>
      </c>
      <c r="C35" t="s">
        <v>174</v>
      </c>
      <c r="D35" t="s">
        <v>175</v>
      </c>
      <c r="E35" t="s">
        <v>66</v>
      </c>
      <c r="F35" t="str">
        <f>CONCATENATE( "INSERT INTO personTbl VALUES (","'", $B35, "'", ", ", "'", $C35, "'", ", ", "'", $D35, "'",  ",'", $E35,"'", ")" )</f>
        <v>INSERT INTO personTbl VALUES ('Holub', 'Ruslana', '(359) 269-4430','C')</v>
      </c>
    </row>
    <row r="36" spans="1:6" x14ac:dyDescent="0.25">
      <c r="A36" t="s">
        <v>176</v>
      </c>
      <c r="B36" t="s">
        <v>177</v>
      </c>
      <c r="C36" t="s">
        <v>178</v>
      </c>
      <c r="D36" t="s">
        <v>179</v>
      </c>
      <c r="E36" t="s">
        <v>66</v>
      </c>
      <c r="F36" t="str">
        <f>CONCATENATE( "INSERT INTO personTbl VALUES (","'", $B36, "'", ", ", "'", $C36, "'", ", ", "'", $D36, "'",  ",'", $E36,"'", ")" )</f>
        <v>INSERT INTO personTbl VALUES ('Watkins', 'Abu', '(487) 707-3414','C')</v>
      </c>
    </row>
    <row r="37" spans="1:6" x14ac:dyDescent="0.25">
      <c r="A37" t="s">
        <v>180</v>
      </c>
      <c r="B37" t="s">
        <v>181</v>
      </c>
      <c r="C37" t="s">
        <v>182</v>
      </c>
      <c r="D37" t="s">
        <v>183</v>
      </c>
      <c r="E37" t="s">
        <v>66</v>
      </c>
      <c r="F37" t="str">
        <f>CONCATENATE( "INSERT INTO personTbl VALUES (","'", $B37, "'", ", ", "'", $C37, "'", ", ", "'", $D37, "'",  ",'", $E37,"'", ")" )</f>
        <v>INSERT INTO personTbl VALUES ('Dunai', 'Hefina', '(643) 719-1131','C')</v>
      </c>
    </row>
    <row r="38" spans="1:6" x14ac:dyDescent="0.25">
      <c r="A38" t="s">
        <v>184</v>
      </c>
      <c r="B38" t="s">
        <v>185</v>
      </c>
      <c r="C38" t="s">
        <v>186</v>
      </c>
      <c r="D38" t="s">
        <v>187</v>
      </c>
      <c r="E38" t="s">
        <v>66</v>
      </c>
      <c r="F38" t="str">
        <f>CONCATENATE( "INSERT INTO personTbl VALUES (","'", $B38, "'", ", ", "'", $C38, "'", ", ", "'", $D38, "'",  ",'", $E38,"'", ")" )</f>
        <v>INSERT INTO personTbl VALUES ('Mann', 'Thea', '(205) 524-1965','C')</v>
      </c>
    </row>
    <row r="39" spans="1:6" x14ac:dyDescent="0.25">
      <c r="A39" t="s">
        <v>188</v>
      </c>
      <c r="B39" t="s">
        <v>189</v>
      </c>
      <c r="C39" t="s">
        <v>190</v>
      </c>
      <c r="D39" t="s">
        <v>191</v>
      </c>
      <c r="E39" t="s">
        <v>66</v>
      </c>
      <c r="F39" t="str">
        <f>CONCATENATE( "INSERT INTO personTbl VALUES (","'", $B39, "'", ", ", "'", $C39, "'", ", ", "'", $D39, "'",  ",'", $E39,"'", ")" )</f>
        <v>INSERT INTO personTbl VALUES ('Gladwyn', 'Sieghild', '(405) 247-9199','C')</v>
      </c>
    </row>
    <row r="40" spans="1:6" x14ac:dyDescent="0.25">
      <c r="A40" t="s">
        <v>196</v>
      </c>
      <c r="B40" t="s">
        <v>197</v>
      </c>
      <c r="C40" t="s">
        <v>198</v>
      </c>
      <c r="D40" t="s">
        <v>199</v>
      </c>
      <c r="E40" t="s">
        <v>66</v>
      </c>
      <c r="F40" t="str">
        <f>CONCATENATE( "INSERT INTO personTbl VALUES (","'", $B40, "'", ", ", "'", $C40, "'", ", ", "'", $D40, "'",  ",'", $E40,"'", ")" )</f>
        <v>INSERT INTO personTbl VALUES ('Wolter', 'Anna', '(436) 138-1973','C')</v>
      </c>
    </row>
    <row r="41" spans="1:6" x14ac:dyDescent="0.25">
      <c r="A41" t="s">
        <v>52</v>
      </c>
      <c r="B41" t="s">
        <v>53</v>
      </c>
      <c r="C41" t="s">
        <v>54</v>
      </c>
      <c r="D41" t="s">
        <v>55</v>
      </c>
      <c r="E41" t="s">
        <v>56</v>
      </c>
      <c r="F41" t="s">
        <v>416</v>
      </c>
    </row>
  </sheetData>
  <sortState ref="A1:G41">
    <sortCondition ref="A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ReplicaAll</vt:lpstr>
      <vt:lpstr>Person</vt:lpstr>
      <vt:lpstr>tPerson</vt:lpstr>
      <vt:lpstr>tReplicaAll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Edberg</dc:creator>
  <cp:lastModifiedBy>Hannah J Munoz</cp:lastModifiedBy>
  <dcterms:created xsi:type="dcterms:W3CDTF">2017-11-23T00:18:36Z</dcterms:created>
  <dcterms:modified xsi:type="dcterms:W3CDTF">2017-12-01T17:42:35Z</dcterms:modified>
</cp:coreProperties>
</file>