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nesser/Documents/Harvard/Research/TROPOMI_Inversion/paper/"/>
    </mc:Choice>
  </mc:AlternateContent>
  <xr:revisionPtr revIDLastSave="0" documentId="13_ncr:1_{326ECBB4-A8AB-8C48-819A-257F680FCEB5}" xr6:coauthVersionLast="47" xr6:coauthVersionMax="47" xr10:uidLastSave="{00000000-0000-0000-0000-000000000000}"/>
  <bookViews>
    <workbookView xWindow="0" yWindow="460" windowWidth="18920" windowHeight="20380" xr2:uid="{E3128E0B-EAD5-EE40-A4F5-F7AB91DA2ADD}"/>
  </bookViews>
  <sheets>
    <sheet name="summ_cities" sheetId="1" r:id="rId1"/>
    <sheet name="comparison" sheetId="2" r:id="rId2"/>
    <sheet name="table" sheetId="3" r:id="rId3"/>
  </sheets>
  <externalReferences>
    <externalReference r:id="rId4"/>
  </externalReferences>
  <definedNames>
    <definedName name="_xlnm._FilterDatabase" localSheetId="0" hidden="1">summ_cities!$A$1:$DE$220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28" i="1" l="1"/>
  <c r="AG228" i="1"/>
  <c r="S2" i="2"/>
  <c r="R2" i="2"/>
  <c r="Q2" i="2"/>
  <c r="P2" i="2"/>
  <c r="O8" i="2"/>
  <c r="N9" i="2"/>
  <c r="E9" i="2"/>
  <c r="M6" i="2"/>
  <c r="L6" i="2"/>
  <c r="K6" i="2"/>
  <c r="J11" i="2"/>
  <c r="I11" i="2"/>
  <c r="H11" i="2"/>
  <c r="G11" i="2"/>
  <c r="G6" i="2"/>
  <c r="F6" i="2"/>
  <c r="C10" i="2"/>
  <c r="B10" i="2"/>
  <c r="C8" i="2"/>
  <c r="B8" i="2"/>
  <c r="C7" i="2"/>
  <c r="B7" i="2"/>
  <c r="C5" i="2"/>
  <c r="C4" i="2"/>
  <c r="D3" i="2"/>
  <c r="C3" i="2"/>
  <c r="B3" i="2"/>
  <c r="C1" i="2"/>
  <c r="BD32" i="1" a="1"/>
  <c r="BD32" i="1" s="1"/>
  <c r="CZ19" i="1" a="1"/>
  <c r="CZ19" i="1" s="1"/>
  <c r="DA3" i="1"/>
  <c r="DA4" i="1"/>
  <c r="DA5" i="1"/>
  <c r="DA6" i="1"/>
  <c r="DA8" i="1"/>
  <c r="DA12" i="1"/>
  <c r="DA13" i="1"/>
  <c r="DA14" i="1"/>
  <c r="DA15" i="1"/>
  <c r="DA16" i="1"/>
  <c r="DA17" i="1"/>
  <c r="DA18" i="1"/>
  <c r="DA20" i="1"/>
  <c r="DA21" i="1"/>
  <c r="DA22" i="1"/>
  <c r="DA23" i="1"/>
  <c r="DA24" i="1"/>
  <c r="DA25" i="1"/>
  <c r="DA26" i="1"/>
  <c r="DA27" i="1"/>
  <c r="DA28" i="1"/>
  <c r="DA30" i="1"/>
  <c r="DA31" i="1"/>
  <c r="DA33" i="1"/>
  <c r="DA34" i="1"/>
  <c r="DA35" i="1"/>
  <c r="DA36" i="1"/>
  <c r="DA37" i="1"/>
  <c r="DA38" i="1"/>
  <c r="DA39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0" i="1"/>
  <c r="DA81" i="1"/>
  <c r="DA82" i="1"/>
  <c r="DA83" i="1"/>
  <c r="DA84" i="1"/>
  <c r="DA85" i="1"/>
  <c r="DA86" i="1"/>
  <c r="DA87" i="1"/>
  <c r="DA88" i="1"/>
  <c r="DA89" i="1"/>
  <c r="DA90" i="1"/>
  <c r="DA91" i="1"/>
  <c r="DA92" i="1"/>
  <c r="DA93" i="1"/>
  <c r="DA94" i="1"/>
  <c r="DA95" i="1"/>
  <c r="DA96" i="1"/>
  <c r="DA97" i="1"/>
  <c r="DA98" i="1"/>
  <c r="DA99" i="1"/>
  <c r="DA100" i="1"/>
  <c r="DA101" i="1"/>
  <c r="DA102" i="1"/>
  <c r="DA103" i="1"/>
  <c r="DA104" i="1"/>
  <c r="DA105" i="1"/>
  <c r="DA106" i="1"/>
  <c r="DA107" i="1"/>
  <c r="DA108" i="1"/>
  <c r="DA109" i="1"/>
  <c r="DA110" i="1"/>
  <c r="DA111" i="1"/>
  <c r="DA112" i="1"/>
  <c r="DA113" i="1"/>
  <c r="DA114" i="1"/>
  <c r="DA115" i="1"/>
  <c r="DA116" i="1"/>
  <c r="DA117" i="1"/>
  <c r="DA118" i="1"/>
  <c r="DA119" i="1"/>
  <c r="DA120" i="1"/>
  <c r="DA121" i="1"/>
  <c r="DA122" i="1"/>
  <c r="DA123" i="1"/>
  <c r="DA124" i="1"/>
  <c r="DA125" i="1"/>
  <c r="DA126" i="1"/>
  <c r="DA127" i="1"/>
  <c r="DA128" i="1"/>
  <c r="DA129" i="1"/>
  <c r="DA130" i="1"/>
  <c r="DA131" i="1"/>
  <c r="DA132" i="1"/>
  <c r="DA133" i="1"/>
  <c r="DA134" i="1"/>
  <c r="DA135" i="1"/>
  <c r="DA136" i="1"/>
  <c r="DA137" i="1"/>
  <c r="DA138" i="1"/>
  <c r="DA139" i="1"/>
  <c r="DA140" i="1"/>
  <c r="DA141" i="1"/>
  <c r="DA142" i="1"/>
  <c r="DA143" i="1"/>
  <c r="DA144" i="1"/>
  <c r="DA145" i="1"/>
  <c r="DA146" i="1"/>
  <c r="DA147" i="1"/>
  <c r="DA148" i="1"/>
  <c r="DA149" i="1"/>
  <c r="DA150" i="1"/>
  <c r="DA151" i="1"/>
  <c r="DA152" i="1"/>
  <c r="DA153" i="1"/>
  <c r="DA154" i="1"/>
  <c r="DA155" i="1"/>
  <c r="DA156" i="1"/>
  <c r="DA157" i="1"/>
  <c r="DA158" i="1"/>
  <c r="DA159" i="1"/>
  <c r="DA160" i="1"/>
  <c r="DA161" i="1"/>
  <c r="DA162" i="1"/>
  <c r="DA163" i="1"/>
  <c r="DA164" i="1"/>
  <c r="DA165" i="1"/>
  <c r="DA166" i="1"/>
  <c r="DA167" i="1"/>
  <c r="DA168" i="1"/>
  <c r="DA169" i="1"/>
  <c r="DA170" i="1"/>
  <c r="DA171" i="1"/>
  <c r="DA172" i="1"/>
  <c r="DA173" i="1"/>
  <c r="DA174" i="1"/>
  <c r="DA175" i="1"/>
  <c r="DA176" i="1"/>
  <c r="DA177" i="1"/>
  <c r="DA178" i="1"/>
  <c r="DA179" i="1"/>
  <c r="DA180" i="1"/>
  <c r="DA181" i="1"/>
  <c r="DA182" i="1"/>
  <c r="DA183" i="1"/>
  <c r="DA184" i="1"/>
  <c r="DA185" i="1"/>
  <c r="DA186" i="1"/>
  <c r="DA187" i="1"/>
  <c r="DA188" i="1"/>
  <c r="DA189" i="1"/>
  <c r="DA190" i="1"/>
  <c r="DA191" i="1"/>
  <c r="DA192" i="1"/>
  <c r="DA193" i="1"/>
  <c r="DA194" i="1"/>
  <c r="DA195" i="1"/>
  <c r="DA196" i="1"/>
  <c r="DA197" i="1"/>
  <c r="DA198" i="1"/>
  <c r="DA199" i="1"/>
  <c r="DA200" i="1"/>
  <c r="DA201" i="1"/>
  <c r="DA202" i="1"/>
  <c r="DA203" i="1"/>
  <c r="DA204" i="1"/>
  <c r="DA205" i="1"/>
  <c r="DA206" i="1"/>
  <c r="DA207" i="1"/>
  <c r="DA208" i="1"/>
  <c r="DA209" i="1"/>
  <c r="DA210" i="1"/>
  <c r="DA211" i="1"/>
  <c r="DA212" i="1"/>
  <c r="DA213" i="1"/>
  <c r="DA214" i="1"/>
  <c r="DA215" i="1"/>
  <c r="DA216" i="1"/>
  <c r="DA217" i="1"/>
  <c r="DA218" i="1"/>
  <c r="DA219" i="1"/>
  <c r="DA220" i="1"/>
  <c r="CR9" i="1" a="1"/>
  <c r="CR9" i="1" s="1"/>
  <c r="CN9" i="1" a="1"/>
  <c r="CN9" i="1" s="1"/>
  <c r="CJ9" i="1" a="1"/>
  <c r="CJ9" i="1" s="1"/>
  <c r="CF29" i="1" a="1"/>
  <c r="CF29" i="1" s="1"/>
  <c r="CB29" i="1" a="1"/>
  <c r="CB29" i="1" s="1"/>
  <c r="BX29" i="1" a="1"/>
  <c r="BX29" i="1" s="1"/>
  <c r="DA29" i="1" s="1"/>
  <c r="BT29" i="1" a="1"/>
  <c r="BT29" i="1" s="1"/>
  <c r="BT9" i="1" a="1"/>
  <c r="BT9" i="1" s="1"/>
  <c r="BP9" i="1" a="1"/>
  <c r="BP9" i="1" s="1"/>
  <c r="DA9" i="1" s="1"/>
  <c r="BH2" i="1" a="1"/>
  <c r="BH2" i="1" s="1"/>
  <c r="BD40" i="1" a="1"/>
  <c r="BD40" i="1" s="1"/>
  <c r="AZ11" i="1" a="1"/>
  <c r="AZ11" i="1" s="1"/>
  <c r="AV11" i="1" a="1"/>
  <c r="AV11" i="1" s="1"/>
  <c r="C13" i="2" l="1"/>
  <c r="B13" i="2"/>
  <c r="V11" i="2"/>
  <c r="T11" i="2"/>
  <c r="U11" i="2" s="1"/>
  <c r="V10" i="2"/>
  <c r="T10" i="2"/>
  <c r="U10" i="2" s="1"/>
  <c r="V9" i="2"/>
  <c r="T9" i="2"/>
  <c r="U9" i="2" s="1"/>
  <c r="V8" i="2"/>
  <c r="T8" i="2"/>
  <c r="U8" i="2" s="1"/>
  <c r="V7" i="2"/>
  <c r="T7" i="2"/>
  <c r="U7" i="2" s="1"/>
  <c r="V6" i="2"/>
  <c r="T6" i="2"/>
  <c r="U6" i="2" s="1"/>
  <c r="V5" i="2"/>
  <c r="T5" i="2"/>
  <c r="U5" i="2" s="1"/>
  <c r="V4" i="2"/>
  <c r="T4" i="2"/>
  <c r="U4" i="2" s="1"/>
  <c r="V3" i="2"/>
  <c r="T3" i="2"/>
  <c r="U3" i="2" s="1"/>
  <c r="V2" i="2"/>
  <c r="T2" i="2"/>
  <c r="U2" i="2" s="1"/>
  <c r="BC40" i="1"/>
  <c r="BB40" i="1"/>
  <c r="BA40" i="1"/>
  <c r="BC32" i="1"/>
  <c r="BB32" i="1"/>
  <c r="BA32" i="1"/>
  <c r="CA29" i="1"/>
  <c r="BZ29" i="1"/>
  <c r="BY29" i="1"/>
  <c r="CY19" i="1"/>
  <c r="CX19" i="1"/>
  <c r="AY11" i="1"/>
  <c r="AX11" i="1"/>
  <c r="AW11" i="1"/>
  <c r="CI9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B2" i="1"/>
  <c r="C2" i="1"/>
  <c r="D2" i="1"/>
  <c r="E2" i="1"/>
  <c r="F2" i="1"/>
  <c r="G2" i="1"/>
  <c r="H2" i="1"/>
  <c r="I2" i="1"/>
  <c r="J2" i="1"/>
  <c r="B25" i="2" s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DE2" i="1" s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DE3" i="1" s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DE4" i="1" s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DE5" i="1" s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DE6" i="1" s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DE7" i="1" s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DE8" i="1" s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DE9" i="1" s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DE10" i="1" s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DE11" i="1" s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DE12" i="1" s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DE13" i="1" s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DE14" i="1" s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DE15" i="1" s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DE16" i="1" s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DE17" i="1" s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DE18" i="1" s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DE19" i="1" s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DE20" i="1" s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DE21" i="1" s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DE22" i="1" s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DE23" i="1" s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DE24" i="1" s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DD25" i="1" s="1"/>
  <c r="T25" i="1"/>
  <c r="U25" i="1"/>
  <c r="V25" i="1"/>
  <c r="W25" i="1"/>
  <c r="X25" i="1"/>
  <c r="DE25" i="1" s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DE26" i="1" s="1"/>
  <c r="B27" i="1"/>
  <c r="C27" i="1"/>
  <c r="D27" i="1"/>
  <c r="E27" i="1"/>
  <c r="F27" i="1"/>
  <c r="G27" i="1"/>
  <c r="H27" i="1"/>
  <c r="I27" i="1"/>
  <c r="J27" i="1"/>
  <c r="K27" i="1"/>
  <c r="L27" i="1"/>
  <c r="M27" i="1"/>
  <c r="DC27" i="1" s="1"/>
  <c r="N27" i="1"/>
  <c r="O27" i="1"/>
  <c r="P27" i="1"/>
  <c r="Q27" i="1"/>
  <c r="R27" i="1"/>
  <c r="S27" i="1"/>
  <c r="T27" i="1"/>
  <c r="U27" i="1"/>
  <c r="V27" i="1"/>
  <c r="W27" i="1"/>
  <c r="X27" i="1"/>
  <c r="DE27" i="1" s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DE28" i="1" s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DE29" i="1" s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DE30" i="1" s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DE31" i="1" s="1"/>
  <c r="B32" i="1"/>
  <c r="C32" i="1"/>
  <c r="D32" i="1"/>
  <c r="E32" i="1"/>
  <c r="F32" i="1"/>
  <c r="G32" i="1"/>
  <c r="H32" i="1"/>
  <c r="I32" i="1"/>
  <c r="J32" i="1"/>
  <c r="DB32" i="1" s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DE32" i="1" s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DD33" i="1" s="1"/>
  <c r="T33" i="1"/>
  <c r="U33" i="1"/>
  <c r="V33" i="1"/>
  <c r="W33" i="1"/>
  <c r="X33" i="1"/>
  <c r="DE33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DE34" i="1" s="1"/>
  <c r="B35" i="1"/>
  <c r="C35" i="1"/>
  <c r="D35" i="1"/>
  <c r="E35" i="1"/>
  <c r="F35" i="1"/>
  <c r="G35" i="1"/>
  <c r="H35" i="1"/>
  <c r="I35" i="1"/>
  <c r="J35" i="1"/>
  <c r="K35" i="1"/>
  <c r="L35" i="1"/>
  <c r="M35" i="1"/>
  <c r="DC35" i="1" s="1"/>
  <c r="N35" i="1"/>
  <c r="O35" i="1"/>
  <c r="P35" i="1"/>
  <c r="Q35" i="1"/>
  <c r="R35" i="1"/>
  <c r="S35" i="1"/>
  <c r="T35" i="1"/>
  <c r="U35" i="1"/>
  <c r="V35" i="1"/>
  <c r="W35" i="1"/>
  <c r="X35" i="1"/>
  <c r="DE35" i="1" s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DE36" i="1" s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DE37" i="1" s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DE38" i="1" s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DE39" i="1" s="1"/>
  <c r="B40" i="1"/>
  <c r="C40" i="1"/>
  <c r="D40" i="1"/>
  <c r="E40" i="1"/>
  <c r="F40" i="1"/>
  <c r="G40" i="1"/>
  <c r="H40" i="1"/>
  <c r="I40" i="1"/>
  <c r="J40" i="1"/>
  <c r="DB40" i="1" s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DE40" i="1" s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DD41" i="1" s="1"/>
  <c r="T41" i="1"/>
  <c r="U41" i="1"/>
  <c r="V41" i="1"/>
  <c r="W41" i="1"/>
  <c r="X41" i="1"/>
  <c r="DE41" i="1" s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DE42" i="1" s="1"/>
  <c r="B43" i="1"/>
  <c r="C43" i="1"/>
  <c r="D43" i="1"/>
  <c r="E43" i="1"/>
  <c r="F43" i="1"/>
  <c r="G43" i="1"/>
  <c r="H43" i="1"/>
  <c r="I43" i="1"/>
  <c r="J43" i="1"/>
  <c r="K43" i="1"/>
  <c r="L43" i="1"/>
  <c r="M43" i="1"/>
  <c r="DC43" i="1" s="1"/>
  <c r="N43" i="1"/>
  <c r="O43" i="1"/>
  <c r="P43" i="1"/>
  <c r="Q43" i="1"/>
  <c r="R43" i="1"/>
  <c r="S43" i="1"/>
  <c r="T43" i="1"/>
  <c r="U43" i="1"/>
  <c r="V43" i="1"/>
  <c r="W43" i="1"/>
  <c r="X43" i="1"/>
  <c r="DE43" i="1" s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DE44" i="1" s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DE45" i="1" s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DE46" i="1" s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DE47" i="1" s="1"/>
  <c r="B48" i="1"/>
  <c r="C48" i="1"/>
  <c r="D48" i="1"/>
  <c r="E48" i="1"/>
  <c r="F48" i="1"/>
  <c r="G48" i="1"/>
  <c r="H48" i="1"/>
  <c r="I48" i="1"/>
  <c r="J48" i="1"/>
  <c r="DB48" i="1" s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DE48" i="1" s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DD49" i="1" s="1"/>
  <c r="T49" i="1"/>
  <c r="U49" i="1"/>
  <c r="V49" i="1"/>
  <c r="W49" i="1"/>
  <c r="X49" i="1"/>
  <c r="DE49" i="1" s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DE50" i="1" s="1"/>
  <c r="B51" i="1"/>
  <c r="C51" i="1"/>
  <c r="D51" i="1"/>
  <c r="E51" i="1"/>
  <c r="F51" i="1"/>
  <c r="G51" i="1"/>
  <c r="H51" i="1"/>
  <c r="I51" i="1"/>
  <c r="J51" i="1"/>
  <c r="K51" i="1"/>
  <c r="L51" i="1"/>
  <c r="M51" i="1"/>
  <c r="DC51" i="1" s="1"/>
  <c r="N51" i="1"/>
  <c r="O51" i="1"/>
  <c r="P51" i="1"/>
  <c r="Q51" i="1"/>
  <c r="R51" i="1"/>
  <c r="S51" i="1"/>
  <c r="T51" i="1"/>
  <c r="U51" i="1"/>
  <c r="V51" i="1"/>
  <c r="W51" i="1"/>
  <c r="X51" i="1"/>
  <c r="DE51" i="1" s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DE52" i="1" s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DE53" i="1" s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DE54" i="1" s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DE55" i="1" s="1"/>
  <c r="B56" i="1"/>
  <c r="C56" i="1"/>
  <c r="D56" i="1"/>
  <c r="E56" i="1"/>
  <c r="F56" i="1"/>
  <c r="G56" i="1"/>
  <c r="H56" i="1"/>
  <c r="I56" i="1"/>
  <c r="J56" i="1"/>
  <c r="DB56" i="1" s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DE56" i="1" s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DD57" i="1" s="1"/>
  <c r="T57" i="1"/>
  <c r="U57" i="1"/>
  <c r="V57" i="1"/>
  <c r="W57" i="1"/>
  <c r="X57" i="1"/>
  <c r="DE57" i="1" s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DE58" i="1" s="1"/>
  <c r="B59" i="1"/>
  <c r="C59" i="1"/>
  <c r="D59" i="1"/>
  <c r="E59" i="1"/>
  <c r="F59" i="1"/>
  <c r="G59" i="1"/>
  <c r="H59" i="1"/>
  <c r="I59" i="1"/>
  <c r="J59" i="1"/>
  <c r="K59" i="1"/>
  <c r="L59" i="1"/>
  <c r="M59" i="1"/>
  <c r="DC59" i="1" s="1"/>
  <c r="N59" i="1"/>
  <c r="O59" i="1"/>
  <c r="P59" i="1"/>
  <c r="Q59" i="1"/>
  <c r="R59" i="1"/>
  <c r="S59" i="1"/>
  <c r="T59" i="1"/>
  <c r="U59" i="1"/>
  <c r="V59" i="1"/>
  <c r="W59" i="1"/>
  <c r="X59" i="1"/>
  <c r="DE59" i="1" s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DE60" i="1" s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DE61" i="1" s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DE62" i="1" s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DE63" i="1" s="1"/>
  <c r="B64" i="1"/>
  <c r="C64" i="1"/>
  <c r="D64" i="1"/>
  <c r="E64" i="1"/>
  <c r="F64" i="1"/>
  <c r="G64" i="1"/>
  <c r="H64" i="1"/>
  <c r="I64" i="1"/>
  <c r="J64" i="1"/>
  <c r="DB64" i="1" s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DE64" i="1" s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DD65" i="1" s="1"/>
  <c r="T65" i="1"/>
  <c r="U65" i="1"/>
  <c r="V65" i="1"/>
  <c r="W65" i="1"/>
  <c r="X65" i="1"/>
  <c r="DE65" i="1" s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DE66" i="1" s="1"/>
  <c r="B67" i="1"/>
  <c r="C67" i="1"/>
  <c r="D67" i="1"/>
  <c r="E67" i="1"/>
  <c r="F67" i="1"/>
  <c r="G67" i="1"/>
  <c r="H67" i="1"/>
  <c r="I67" i="1"/>
  <c r="J67" i="1"/>
  <c r="K67" i="1"/>
  <c r="L67" i="1"/>
  <c r="M67" i="1"/>
  <c r="DC67" i="1" s="1"/>
  <c r="N67" i="1"/>
  <c r="O67" i="1"/>
  <c r="P67" i="1"/>
  <c r="Q67" i="1"/>
  <c r="R67" i="1"/>
  <c r="S67" i="1"/>
  <c r="T67" i="1"/>
  <c r="U67" i="1"/>
  <c r="V67" i="1"/>
  <c r="W67" i="1"/>
  <c r="X67" i="1"/>
  <c r="DE67" i="1" s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DE68" i="1" s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DE69" i="1" s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DE70" i="1" s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DE71" i="1" s="1"/>
  <c r="B72" i="1"/>
  <c r="C72" i="1"/>
  <c r="D72" i="1"/>
  <c r="E72" i="1"/>
  <c r="F72" i="1"/>
  <c r="G72" i="1"/>
  <c r="H72" i="1"/>
  <c r="I72" i="1"/>
  <c r="J72" i="1"/>
  <c r="DB72" i="1" s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DE72" i="1" s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DD73" i="1" s="1"/>
  <c r="T73" i="1"/>
  <c r="U73" i="1"/>
  <c r="V73" i="1"/>
  <c r="W73" i="1"/>
  <c r="X73" i="1"/>
  <c r="DE73" i="1" s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DE74" i="1" s="1"/>
  <c r="B75" i="1"/>
  <c r="C75" i="1"/>
  <c r="D75" i="1"/>
  <c r="E75" i="1"/>
  <c r="F75" i="1"/>
  <c r="G75" i="1"/>
  <c r="H75" i="1"/>
  <c r="I75" i="1"/>
  <c r="J75" i="1"/>
  <c r="K75" i="1"/>
  <c r="L75" i="1"/>
  <c r="M75" i="1"/>
  <c r="DC75" i="1" s="1"/>
  <c r="N75" i="1"/>
  <c r="O75" i="1"/>
  <c r="P75" i="1"/>
  <c r="Q75" i="1"/>
  <c r="R75" i="1"/>
  <c r="S75" i="1"/>
  <c r="T75" i="1"/>
  <c r="U75" i="1"/>
  <c r="V75" i="1"/>
  <c r="W75" i="1"/>
  <c r="X75" i="1"/>
  <c r="DE75" i="1" s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DE76" i="1" s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DE77" i="1" s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DE78" i="1" s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DE79" i="1" s="1"/>
  <c r="B80" i="1"/>
  <c r="C80" i="1"/>
  <c r="D80" i="1"/>
  <c r="E80" i="1"/>
  <c r="F80" i="1"/>
  <c r="G80" i="1"/>
  <c r="H80" i="1"/>
  <c r="I80" i="1"/>
  <c r="J80" i="1"/>
  <c r="DB80" i="1" s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DE80" i="1" s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DD81" i="1" s="1"/>
  <c r="T81" i="1"/>
  <c r="U81" i="1"/>
  <c r="V81" i="1"/>
  <c r="W81" i="1"/>
  <c r="X81" i="1"/>
  <c r="DE81" i="1" s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DE82" i="1" s="1"/>
  <c r="B83" i="1"/>
  <c r="C83" i="1"/>
  <c r="D83" i="1"/>
  <c r="E83" i="1"/>
  <c r="F83" i="1"/>
  <c r="G83" i="1"/>
  <c r="H83" i="1"/>
  <c r="I83" i="1"/>
  <c r="J83" i="1"/>
  <c r="K83" i="1"/>
  <c r="L83" i="1"/>
  <c r="M83" i="1"/>
  <c r="DC83" i="1" s="1"/>
  <c r="N83" i="1"/>
  <c r="O83" i="1"/>
  <c r="P83" i="1"/>
  <c r="Q83" i="1"/>
  <c r="R83" i="1"/>
  <c r="S83" i="1"/>
  <c r="T83" i="1"/>
  <c r="U83" i="1"/>
  <c r="V83" i="1"/>
  <c r="W83" i="1"/>
  <c r="X83" i="1"/>
  <c r="DE83" i="1" s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DE84" i="1" s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DE85" i="1" s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DE86" i="1" s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DE87" i="1" s="1"/>
  <c r="B88" i="1"/>
  <c r="C88" i="1"/>
  <c r="D88" i="1"/>
  <c r="E88" i="1"/>
  <c r="F88" i="1"/>
  <c r="G88" i="1"/>
  <c r="H88" i="1"/>
  <c r="I88" i="1"/>
  <c r="J88" i="1"/>
  <c r="DB88" i="1" s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DE88" i="1" s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DD89" i="1" s="1"/>
  <c r="T89" i="1"/>
  <c r="U89" i="1"/>
  <c r="V89" i="1"/>
  <c r="W89" i="1"/>
  <c r="X89" i="1"/>
  <c r="DE89" i="1" s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DE90" i="1" s="1"/>
  <c r="B91" i="1"/>
  <c r="C91" i="1"/>
  <c r="D91" i="1"/>
  <c r="E91" i="1"/>
  <c r="F91" i="1"/>
  <c r="G91" i="1"/>
  <c r="H91" i="1"/>
  <c r="I91" i="1"/>
  <c r="J91" i="1"/>
  <c r="K91" i="1"/>
  <c r="L91" i="1"/>
  <c r="M91" i="1"/>
  <c r="DC91" i="1" s="1"/>
  <c r="N91" i="1"/>
  <c r="O91" i="1"/>
  <c r="P91" i="1"/>
  <c r="Q91" i="1"/>
  <c r="R91" i="1"/>
  <c r="S91" i="1"/>
  <c r="T91" i="1"/>
  <c r="U91" i="1"/>
  <c r="V91" i="1"/>
  <c r="W91" i="1"/>
  <c r="X91" i="1"/>
  <c r="DE91" i="1" s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DE92" i="1" s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DE93" i="1" s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DE94" i="1" s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DE95" i="1" s="1"/>
  <c r="B96" i="1"/>
  <c r="C96" i="1"/>
  <c r="D96" i="1"/>
  <c r="E96" i="1"/>
  <c r="F96" i="1"/>
  <c r="G96" i="1"/>
  <c r="H96" i="1"/>
  <c r="I96" i="1"/>
  <c r="J96" i="1"/>
  <c r="DB96" i="1" s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DE96" i="1" s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DD97" i="1" s="1"/>
  <c r="T97" i="1"/>
  <c r="U97" i="1"/>
  <c r="V97" i="1"/>
  <c r="W97" i="1"/>
  <c r="X97" i="1"/>
  <c r="DE97" i="1" s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DE98" i="1" s="1"/>
  <c r="B99" i="1"/>
  <c r="C99" i="1"/>
  <c r="D99" i="1"/>
  <c r="E99" i="1"/>
  <c r="F99" i="1"/>
  <c r="G99" i="1"/>
  <c r="H99" i="1"/>
  <c r="I99" i="1"/>
  <c r="J99" i="1"/>
  <c r="K99" i="1"/>
  <c r="L99" i="1"/>
  <c r="M99" i="1"/>
  <c r="DC99" i="1" s="1"/>
  <c r="N99" i="1"/>
  <c r="O99" i="1"/>
  <c r="P99" i="1"/>
  <c r="Q99" i="1"/>
  <c r="R99" i="1"/>
  <c r="S99" i="1"/>
  <c r="T99" i="1"/>
  <c r="U99" i="1"/>
  <c r="V99" i="1"/>
  <c r="W99" i="1"/>
  <c r="X99" i="1"/>
  <c r="DE99" i="1" s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DE100" i="1" s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DE101" i="1" s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DE102" i="1" s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DE103" i="1" s="1"/>
  <c r="B104" i="1"/>
  <c r="C104" i="1"/>
  <c r="D104" i="1"/>
  <c r="E104" i="1"/>
  <c r="F104" i="1"/>
  <c r="G104" i="1"/>
  <c r="H104" i="1"/>
  <c r="I104" i="1"/>
  <c r="J104" i="1"/>
  <c r="DB104" i="1" s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DE104" i="1" s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DD105" i="1" s="1"/>
  <c r="T105" i="1"/>
  <c r="U105" i="1"/>
  <c r="V105" i="1"/>
  <c r="W105" i="1"/>
  <c r="X105" i="1"/>
  <c r="DE105" i="1" s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DE106" i="1" s="1"/>
  <c r="B107" i="1"/>
  <c r="C107" i="1"/>
  <c r="D107" i="1"/>
  <c r="E107" i="1"/>
  <c r="F107" i="1"/>
  <c r="G107" i="1"/>
  <c r="H107" i="1"/>
  <c r="I107" i="1"/>
  <c r="J107" i="1"/>
  <c r="K107" i="1"/>
  <c r="L107" i="1"/>
  <c r="M107" i="1"/>
  <c r="DC107" i="1" s="1"/>
  <c r="N107" i="1"/>
  <c r="O107" i="1"/>
  <c r="P107" i="1"/>
  <c r="Q107" i="1"/>
  <c r="R107" i="1"/>
  <c r="S107" i="1"/>
  <c r="T107" i="1"/>
  <c r="U107" i="1"/>
  <c r="V107" i="1"/>
  <c r="W107" i="1"/>
  <c r="X107" i="1"/>
  <c r="DE107" i="1" s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DE108" i="1" s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DE109" i="1" s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DE110" i="1" s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DE111" i="1" s="1"/>
  <c r="B112" i="1"/>
  <c r="C112" i="1"/>
  <c r="D112" i="1"/>
  <c r="E112" i="1"/>
  <c r="F112" i="1"/>
  <c r="G112" i="1"/>
  <c r="H112" i="1"/>
  <c r="I112" i="1"/>
  <c r="J112" i="1"/>
  <c r="DB112" i="1" s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DE112" i="1" s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DD113" i="1" s="1"/>
  <c r="T113" i="1"/>
  <c r="U113" i="1"/>
  <c r="V113" i="1"/>
  <c r="W113" i="1"/>
  <c r="X113" i="1"/>
  <c r="DE113" i="1" s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DE114" i="1" s="1"/>
  <c r="B115" i="1"/>
  <c r="C115" i="1"/>
  <c r="D115" i="1"/>
  <c r="E115" i="1"/>
  <c r="F115" i="1"/>
  <c r="G115" i="1"/>
  <c r="H115" i="1"/>
  <c r="I115" i="1"/>
  <c r="J115" i="1"/>
  <c r="K115" i="1"/>
  <c r="L115" i="1"/>
  <c r="M115" i="1"/>
  <c r="DC115" i="1" s="1"/>
  <c r="N115" i="1"/>
  <c r="O115" i="1"/>
  <c r="P115" i="1"/>
  <c r="Q115" i="1"/>
  <c r="R115" i="1"/>
  <c r="S115" i="1"/>
  <c r="T115" i="1"/>
  <c r="U115" i="1"/>
  <c r="V115" i="1"/>
  <c r="W115" i="1"/>
  <c r="X115" i="1"/>
  <c r="DE115" i="1" s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DE116" i="1" s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DE117" i="1" s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DE118" i="1" s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DE119" i="1" s="1"/>
  <c r="B120" i="1"/>
  <c r="C120" i="1"/>
  <c r="D120" i="1"/>
  <c r="E120" i="1"/>
  <c r="F120" i="1"/>
  <c r="G120" i="1"/>
  <c r="H120" i="1"/>
  <c r="I120" i="1"/>
  <c r="J120" i="1"/>
  <c r="DB120" i="1" s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DE120" i="1" s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DD121" i="1" s="1"/>
  <c r="T121" i="1"/>
  <c r="U121" i="1"/>
  <c r="V121" i="1"/>
  <c r="W121" i="1"/>
  <c r="X121" i="1"/>
  <c r="DE121" i="1" s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DE122" i="1" s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DE123" i="1" s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DE124" i="1" s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DE125" i="1" s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DE126" i="1" s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DE127" i="1" s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DE128" i="1" s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DE129" i="1" s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DE130" i="1" s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DE131" i="1" s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DE132" i="1" s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DE133" i="1" s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DE134" i="1" s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DE135" i="1" s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DE136" i="1" s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DE137" i="1" s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DE138" i="1" s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DE139" i="1" s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DE140" i="1" s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DE141" i="1" s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DE142" i="1" s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DE143" i="1" s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DE144" i="1" s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DE145" i="1" s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DE146" i="1" s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DE147" i="1" s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DE148" i="1" s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DE149" i="1" s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DE150" i="1" s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DE151" i="1" s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DE152" i="1" s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DE153" i="1" s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DE154" i="1" s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DE155" i="1" s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DE156" i="1" s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DE157" i="1" s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DE158" i="1" s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DE159" i="1" s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DE160" i="1" s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DE161" i="1" s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DE162" i="1" s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DE163" i="1" s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DE164" i="1" s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DE165" i="1" s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DE166" i="1" s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DE167" i="1" s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DE168" i="1" s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DE169" i="1" s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DE170" i="1" s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DE171" i="1" s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DE172" i="1" s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DE173" i="1" s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DE174" i="1" s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DE175" i="1" s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DE176" i="1" s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DE177" i="1" s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DE178" i="1" s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DE179" i="1" s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DE180" i="1" s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DE181" i="1" s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DE182" i="1" s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DE183" i="1" s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DE184" i="1" s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DE185" i="1" s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DE186" i="1" s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DE187" i="1" s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DE188" i="1" s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DE189" i="1" s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DE190" i="1" s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DE191" i="1" s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DE192" i="1" s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DE193" i="1" s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DE194" i="1" s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DE195" i="1" s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DE196" i="1" s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DE197" i="1" s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DE198" i="1" s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DE199" i="1" s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DE200" i="1" s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DE201" i="1" s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DE202" i="1" s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DE203" i="1" s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DE204" i="1" s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DE205" i="1" s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DE206" i="1" s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DE207" i="1" s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DE208" i="1" s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DE209" i="1" s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DE210" i="1" s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DE211" i="1" s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DE212" i="1" s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DE213" i="1" s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DE214" i="1" s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DE215" i="1" s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DE216" i="1" s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DE217" i="1" s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DE218" i="1" s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DE219" i="1" s="1"/>
  <c r="B220" i="1"/>
  <c r="C220" i="1"/>
  <c r="D220" i="1"/>
  <c r="E220" i="1"/>
  <c r="F220" i="1"/>
  <c r="G220" i="1"/>
  <c r="H220" i="1"/>
  <c r="I220" i="1"/>
  <c r="J220" i="1"/>
  <c r="T1" i="2" s="1"/>
  <c r="U1" i="2" s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DE220" i="1" s="1"/>
  <c r="A2" i="1"/>
  <c r="A4" i="3" s="1"/>
  <c r="A3" i="1"/>
  <c r="A5" i="3" s="1"/>
  <c r="A4" i="1"/>
  <c r="A6" i="3" s="1"/>
  <c r="A5" i="1"/>
  <c r="A7" i="3" s="1"/>
  <c r="A6" i="1"/>
  <c r="A8" i="3" s="1"/>
  <c r="A7" i="1"/>
  <c r="A9" i="3" s="1"/>
  <c r="A8" i="1"/>
  <c r="A10" i="3" s="1"/>
  <c r="A9" i="1"/>
  <c r="A11" i="3" s="1"/>
  <c r="A10" i="1"/>
  <c r="A12" i="3" s="1"/>
  <c r="A11" i="1"/>
  <c r="A13" i="3" s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1" i="1"/>
  <c r="AJ2" i="1" l="1" a="1"/>
  <c r="AJ2" i="1" s="1"/>
  <c r="DB24" i="1"/>
  <c r="DC19" i="1"/>
  <c r="DD17" i="1"/>
  <c r="DB16" i="1"/>
  <c r="AJ7" i="1" a="1"/>
  <c r="AJ7" i="1" s="1"/>
  <c r="DA7" i="1" s="1"/>
  <c r="DC218" i="1"/>
  <c r="DD216" i="1"/>
  <c r="DB215" i="1"/>
  <c r="DC210" i="1"/>
  <c r="DD208" i="1"/>
  <c r="DB207" i="1"/>
  <c r="DC202" i="1"/>
  <c r="DD200" i="1"/>
  <c r="DC11" i="1"/>
  <c r="DD9" i="1"/>
  <c r="DB8" i="1"/>
  <c r="DC3" i="1"/>
  <c r="AJ19" i="1" a="1"/>
  <c r="AJ19" i="1" s="1"/>
  <c r="AR11" i="1" a="1"/>
  <c r="AR11" i="1" s="1"/>
  <c r="AN11" i="1" a="1"/>
  <c r="AN11" i="1" s="1"/>
  <c r="DA11" i="1" s="1"/>
  <c r="DB199" i="1"/>
  <c r="DC194" i="1"/>
  <c r="DD192" i="1"/>
  <c r="AJ40" i="1" a="1"/>
  <c r="AJ40" i="1" s="1"/>
  <c r="AF32" i="1" a="1"/>
  <c r="AF32" i="1" s="1"/>
  <c r="AJ32" i="1" a="1"/>
  <c r="AJ32" i="1" s="1"/>
  <c r="AJ10" i="1" a="1"/>
  <c r="AJ10" i="1" s="1"/>
  <c r="DB191" i="1"/>
  <c r="DC186" i="1"/>
  <c r="DD184" i="1"/>
  <c r="AB40" i="1" a="1"/>
  <c r="AB40" i="1" s="1"/>
  <c r="DA40" i="1" s="1"/>
  <c r="AF40" i="1" a="1"/>
  <c r="AF40" i="1" s="1"/>
  <c r="AF10" i="1" a="1"/>
  <c r="AF10" i="1" s="1"/>
  <c r="AB2" i="1" a="1"/>
  <c r="AB2" i="1" s="1"/>
  <c r="AF2" i="1" a="1"/>
  <c r="AF2" i="1" s="1"/>
  <c r="AF19" i="1" a="1"/>
  <c r="AF19" i="1" s="1"/>
  <c r="DB183" i="1"/>
  <c r="DC178" i="1"/>
  <c r="DD176" i="1"/>
  <c r="DB175" i="1"/>
  <c r="DC170" i="1"/>
  <c r="DD168" i="1"/>
  <c r="DB167" i="1"/>
  <c r="DC162" i="1"/>
  <c r="DD160" i="1"/>
  <c r="DB159" i="1"/>
  <c r="DC154" i="1"/>
  <c r="DD152" i="1"/>
  <c r="DB151" i="1"/>
  <c r="DC146" i="1"/>
  <c r="DD144" i="1"/>
  <c r="DB143" i="1"/>
  <c r="DC138" i="1"/>
  <c r="DD136" i="1"/>
  <c r="DB135" i="1"/>
  <c r="DC130" i="1"/>
  <c r="DD128" i="1"/>
  <c r="DB127" i="1"/>
  <c r="DC122" i="1"/>
  <c r="DD120" i="1"/>
  <c r="DB119" i="1"/>
  <c r="DC114" i="1"/>
  <c r="DD112" i="1"/>
  <c r="DB111" i="1"/>
  <c r="DC106" i="1"/>
  <c r="DD104" i="1"/>
  <c r="DB103" i="1"/>
  <c r="DC98" i="1"/>
  <c r="DD96" i="1"/>
  <c r="DB95" i="1"/>
  <c r="DC90" i="1"/>
  <c r="DD88" i="1"/>
  <c r="DB87" i="1"/>
  <c r="DC82" i="1"/>
  <c r="DD80" i="1"/>
  <c r="AB32" i="1" a="1"/>
  <c r="AB32" i="1" s="1"/>
  <c r="DA32" i="1" s="1"/>
  <c r="AB10" i="1" a="1"/>
  <c r="AB10" i="1" s="1"/>
  <c r="DA10" i="1" s="1"/>
  <c r="AB19" i="1" a="1"/>
  <c r="AB19" i="1" s="1"/>
  <c r="DA19" i="1" s="1"/>
  <c r="V1" i="2"/>
  <c r="DB211" i="1"/>
  <c r="DD204" i="1"/>
  <c r="DD196" i="1"/>
  <c r="DB187" i="1"/>
  <c r="DC182" i="1"/>
  <c r="DB171" i="1"/>
  <c r="DC166" i="1"/>
  <c r="DC158" i="1"/>
  <c r="DD156" i="1"/>
  <c r="DD220" i="1"/>
  <c r="DB203" i="1"/>
  <c r="DB179" i="1"/>
  <c r="DD172" i="1"/>
  <c r="DD164" i="1"/>
  <c r="DD61" i="1"/>
  <c r="DB60" i="1"/>
  <c r="DC55" i="1"/>
  <c r="DD53" i="1"/>
  <c r="DB52" i="1"/>
  <c r="DC47" i="1"/>
  <c r="DD45" i="1"/>
  <c r="DB44" i="1"/>
  <c r="DC39" i="1"/>
  <c r="DD37" i="1"/>
  <c r="DB36" i="1"/>
  <c r="DC31" i="1"/>
  <c r="DD29" i="1"/>
  <c r="DB28" i="1"/>
  <c r="DC23" i="1"/>
  <c r="DD21" i="1"/>
  <c r="DB20" i="1"/>
  <c r="DC15" i="1"/>
  <c r="DD13" i="1"/>
  <c r="DB12" i="1"/>
  <c r="DC7" i="1"/>
  <c r="DD5" i="1"/>
  <c r="DB4" i="1"/>
  <c r="DC214" i="1"/>
  <c r="DC206" i="1"/>
  <c r="DB195" i="1"/>
  <c r="DD188" i="1"/>
  <c r="DD180" i="1"/>
  <c r="DC174" i="1"/>
  <c r="DB219" i="1"/>
  <c r="DD212" i="1"/>
  <c r="DC198" i="1"/>
  <c r="DC190" i="1"/>
  <c r="DB163" i="1"/>
  <c r="DB155" i="1"/>
  <c r="DC150" i="1"/>
  <c r="DD148" i="1"/>
  <c r="DB147" i="1"/>
  <c r="DC142" i="1"/>
  <c r="DD140" i="1"/>
  <c r="DB139" i="1"/>
  <c r="DC134" i="1"/>
  <c r="DD132" i="1"/>
  <c r="DB131" i="1"/>
  <c r="DC126" i="1"/>
  <c r="DD124" i="1"/>
  <c r="DB123" i="1"/>
  <c r="DC118" i="1"/>
  <c r="DD116" i="1"/>
  <c r="DB115" i="1"/>
  <c r="DC110" i="1"/>
  <c r="DD108" i="1"/>
  <c r="DB107" i="1"/>
  <c r="DC102" i="1"/>
  <c r="DD100" i="1"/>
  <c r="DB99" i="1"/>
  <c r="DC94" i="1"/>
  <c r="DD92" i="1"/>
  <c r="DB91" i="1"/>
  <c r="DC86" i="1"/>
  <c r="DD84" i="1"/>
  <c r="DB83" i="1"/>
  <c r="DC78" i="1"/>
  <c r="DD76" i="1"/>
  <c r="DB75" i="1"/>
  <c r="DC70" i="1"/>
  <c r="DD68" i="1"/>
  <c r="DB67" i="1"/>
  <c r="DC62" i="1"/>
  <c r="DB79" i="1"/>
  <c r="DB128" i="1"/>
  <c r="DC123" i="1"/>
  <c r="DC211" i="1"/>
  <c r="DD209" i="1"/>
  <c r="DB208" i="1"/>
  <c r="DD201" i="1"/>
  <c r="DB200" i="1"/>
  <c r="DC195" i="1"/>
  <c r="DD193" i="1"/>
  <c r="DB192" i="1"/>
  <c r="DC187" i="1"/>
  <c r="DC171" i="1"/>
  <c r="DB168" i="1"/>
  <c r="DC155" i="1"/>
  <c r="DD137" i="1"/>
  <c r="DC131" i="1"/>
  <c r="C4" i="3"/>
  <c r="F5" i="3"/>
  <c r="D7" i="3"/>
  <c r="G8" i="3"/>
  <c r="E10" i="3"/>
  <c r="C12" i="3"/>
  <c r="F13" i="3"/>
  <c r="B11" i="3"/>
  <c r="E12" i="3"/>
  <c r="D6" i="3"/>
  <c r="F12" i="3"/>
  <c r="C7" i="3"/>
  <c r="D4" i="3"/>
  <c r="G5" i="3"/>
  <c r="E7" i="3"/>
  <c r="C9" i="3"/>
  <c r="F10" i="3"/>
  <c r="D12" i="3"/>
  <c r="G13" i="3"/>
  <c r="B12" i="3"/>
  <c r="J6" i="3"/>
  <c r="J8" i="3"/>
  <c r="J10" i="3"/>
  <c r="E4" i="3"/>
  <c r="C6" i="3"/>
  <c r="F7" i="3"/>
  <c r="D9" i="3"/>
  <c r="G10" i="3"/>
  <c r="B5" i="3"/>
  <c r="B13" i="3"/>
  <c r="F4" i="3"/>
  <c r="G7" i="3"/>
  <c r="C11" i="3"/>
  <c r="B4" i="3"/>
  <c r="E5" i="3"/>
  <c r="D10" i="3"/>
  <c r="B10" i="3"/>
  <c r="J4" i="3"/>
  <c r="J12" i="3"/>
  <c r="B6" i="3"/>
  <c r="G11" i="3"/>
  <c r="E9" i="3"/>
  <c r="G4" i="3"/>
  <c r="E6" i="3"/>
  <c r="C8" i="3"/>
  <c r="F9" i="3"/>
  <c r="D11" i="3"/>
  <c r="G12" i="3"/>
  <c r="B7" i="3"/>
  <c r="C5" i="3"/>
  <c r="F6" i="3"/>
  <c r="D8" i="3"/>
  <c r="G9" i="3"/>
  <c r="E11" i="3"/>
  <c r="C13" i="3"/>
  <c r="B8" i="3"/>
  <c r="J7" i="3"/>
  <c r="J9" i="3"/>
  <c r="J11" i="3"/>
  <c r="J13" i="3"/>
  <c r="D5" i="3"/>
  <c r="G6" i="3"/>
  <c r="E8" i="3"/>
  <c r="C10" i="3"/>
  <c r="F11" i="3"/>
  <c r="D13" i="3"/>
  <c r="B9" i="3"/>
  <c r="F8" i="3"/>
  <c r="E13" i="3"/>
  <c r="J5" i="3"/>
  <c r="DB220" i="1"/>
  <c r="DC215" i="1"/>
  <c r="DD213" i="1"/>
  <c r="DB212" i="1"/>
  <c r="DC207" i="1"/>
  <c r="DD205" i="1"/>
  <c r="DB204" i="1"/>
  <c r="DC199" i="1"/>
  <c r="DD197" i="1"/>
  <c r="DB196" i="1"/>
  <c r="DC191" i="1"/>
  <c r="DD189" i="1"/>
  <c r="DB188" i="1"/>
  <c r="DC183" i="1"/>
  <c r="DD181" i="1"/>
  <c r="DB180" i="1"/>
  <c r="DC175" i="1"/>
  <c r="DD173" i="1"/>
  <c r="DB172" i="1"/>
  <c r="DC167" i="1"/>
  <c r="DD165" i="1"/>
  <c r="DB164" i="1"/>
  <c r="DC219" i="1"/>
  <c r="DD217" i="1"/>
  <c r="DB216" i="1"/>
  <c r="DC203" i="1"/>
  <c r="DD185" i="1"/>
  <c r="DB184" i="1"/>
  <c r="DC179" i="1"/>
  <c r="DD177" i="1"/>
  <c r="DB176" i="1"/>
  <c r="DD153" i="1"/>
  <c r="DB152" i="1"/>
  <c r="DC147" i="1"/>
  <c r="DB144" i="1"/>
  <c r="DC139" i="1"/>
  <c r="DB136" i="1"/>
  <c r="DD169" i="1"/>
  <c r="DC163" i="1"/>
  <c r="DD161" i="1"/>
  <c r="DB160" i="1"/>
  <c r="DD145" i="1"/>
  <c r="DD129" i="1"/>
  <c r="DC159" i="1"/>
  <c r="DD157" i="1"/>
  <c r="DB156" i="1"/>
  <c r="DC151" i="1"/>
  <c r="DD149" i="1"/>
  <c r="DB148" i="1"/>
  <c r="DC143" i="1"/>
  <c r="DD141" i="1"/>
  <c r="DB140" i="1"/>
  <c r="DC135" i="1"/>
  <c r="DD133" i="1"/>
  <c r="DB132" i="1"/>
  <c r="DC127" i="1"/>
  <c r="DD125" i="1"/>
  <c r="DB124" i="1"/>
  <c r="DC119" i="1"/>
  <c r="DD117" i="1"/>
  <c r="DB116" i="1"/>
  <c r="DC111" i="1"/>
  <c r="DD109" i="1"/>
  <c r="DB108" i="1"/>
  <c r="DC103" i="1"/>
  <c r="DD101" i="1"/>
  <c r="DB100" i="1"/>
  <c r="DC95" i="1"/>
  <c r="DD93" i="1"/>
  <c r="DB92" i="1"/>
  <c r="DC87" i="1"/>
  <c r="DD85" i="1"/>
  <c r="DB84" i="1"/>
  <c r="DC79" i="1"/>
  <c r="DD77" i="1"/>
  <c r="DB76" i="1"/>
  <c r="DC71" i="1"/>
  <c r="DD69" i="1"/>
  <c r="DB68" i="1"/>
  <c r="DC63" i="1"/>
  <c r="DC216" i="1"/>
  <c r="DD214" i="1"/>
  <c r="DB213" i="1"/>
  <c r="DC208" i="1"/>
  <c r="DD206" i="1"/>
  <c r="DB205" i="1"/>
  <c r="DC200" i="1"/>
  <c r="DD198" i="1"/>
  <c r="DB197" i="1"/>
  <c r="DC192" i="1"/>
  <c r="DD190" i="1"/>
  <c r="DB189" i="1"/>
  <c r="DC184" i="1"/>
  <c r="DD182" i="1"/>
  <c r="DB181" i="1"/>
  <c r="DC176" i="1"/>
  <c r="DD174" i="1"/>
  <c r="DB173" i="1"/>
  <c r="DC168" i="1"/>
  <c r="DD166" i="1"/>
  <c r="DB165" i="1"/>
  <c r="DC160" i="1"/>
  <c r="DD158" i="1"/>
  <c r="DB157" i="1"/>
  <c r="DC152" i="1"/>
  <c r="DD150" i="1"/>
  <c r="DB149" i="1"/>
  <c r="DC144" i="1"/>
  <c r="DD142" i="1"/>
  <c r="DB141" i="1"/>
  <c r="DC136" i="1"/>
  <c r="DD134" i="1"/>
  <c r="DB133" i="1"/>
  <c r="DC128" i="1"/>
  <c r="DD126" i="1"/>
  <c r="DB125" i="1"/>
  <c r="DC120" i="1"/>
  <c r="DD118" i="1"/>
  <c r="DB117" i="1"/>
  <c r="DC112" i="1"/>
  <c r="DD110" i="1"/>
  <c r="DB109" i="1"/>
  <c r="DC104" i="1"/>
  <c r="DD102" i="1"/>
  <c r="DB101" i="1"/>
  <c r="DC96" i="1"/>
  <c r="DD94" i="1"/>
  <c r="DB93" i="1"/>
  <c r="DC88" i="1"/>
  <c r="DD86" i="1"/>
  <c r="DB85" i="1"/>
  <c r="DC80" i="1"/>
  <c r="DD78" i="1"/>
  <c r="DB77" i="1"/>
  <c r="DC72" i="1"/>
  <c r="DD70" i="1"/>
  <c r="DB69" i="1"/>
  <c r="DC64" i="1"/>
  <c r="DD62" i="1"/>
  <c r="DB61" i="1"/>
  <c r="DC56" i="1"/>
  <c r="DD54" i="1"/>
  <c r="DB53" i="1"/>
  <c r="DC48" i="1"/>
  <c r="DD46" i="1"/>
  <c r="DB45" i="1"/>
  <c r="DC40" i="1"/>
  <c r="DD38" i="1"/>
  <c r="DB37" i="1"/>
  <c r="DC32" i="1"/>
  <c r="DD30" i="1"/>
  <c r="DB29" i="1"/>
  <c r="DC24" i="1"/>
  <c r="DD22" i="1"/>
  <c r="DB21" i="1"/>
  <c r="DC16" i="1"/>
  <c r="I13" i="3" s="1"/>
  <c r="DD14" i="1"/>
  <c r="DB13" i="1"/>
  <c r="DC8" i="1"/>
  <c r="DD6" i="1"/>
  <c r="DB5" i="1"/>
  <c r="DC217" i="1"/>
  <c r="DD215" i="1"/>
  <c r="DB214" i="1"/>
  <c r="DC209" i="1"/>
  <c r="DD207" i="1"/>
  <c r="DB206" i="1"/>
  <c r="DC201" i="1"/>
  <c r="DD199" i="1"/>
  <c r="DB198" i="1"/>
  <c r="DC193" i="1"/>
  <c r="DD191" i="1"/>
  <c r="DB190" i="1"/>
  <c r="DC185" i="1"/>
  <c r="DD183" i="1"/>
  <c r="DB182" i="1"/>
  <c r="DC177" i="1"/>
  <c r="DD175" i="1"/>
  <c r="DB174" i="1"/>
  <c r="DC169" i="1"/>
  <c r="DD167" i="1"/>
  <c r="DB166" i="1"/>
  <c r="DC161" i="1"/>
  <c r="DD159" i="1"/>
  <c r="DB158" i="1"/>
  <c r="DC153" i="1"/>
  <c r="DD151" i="1"/>
  <c r="DB150" i="1"/>
  <c r="DC145" i="1"/>
  <c r="DD143" i="1"/>
  <c r="DB142" i="1"/>
  <c r="DC137" i="1"/>
  <c r="DD135" i="1"/>
  <c r="DB134" i="1"/>
  <c r="DC129" i="1"/>
  <c r="DD127" i="1"/>
  <c r="DB126" i="1"/>
  <c r="DC121" i="1"/>
  <c r="DD119" i="1"/>
  <c r="DB118" i="1"/>
  <c r="DC113" i="1"/>
  <c r="DD111" i="1"/>
  <c r="DB110" i="1"/>
  <c r="DC105" i="1"/>
  <c r="DD103" i="1"/>
  <c r="DB102" i="1"/>
  <c r="DC97" i="1"/>
  <c r="DD95" i="1"/>
  <c r="DB94" i="1"/>
  <c r="DC89" i="1"/>
  <c r="DD87" i="1"/>
  <c r="DB86" i="1"/>
  <c r="DC81" i="1"/>
  <c r="DD79" i="1"/>
  <c r="DB78" i="1"/>
  <c r="DC73" i="1"/>
  <c r="DD71" i="1"/>
  <c r="DB70" i="1"/>
  <c r="DC65" i="1"/>
  <c r="DD63" i="1"/>
  <c r="DB62" i="1"/>
  <c r="DC57" i="1"/>
  <c r="DD55" i="1"/>
  <c r="DB54" i="1"/>
  <c r="DC49" i="1"/>
  <c r="DD47" i="1"/>
  <c r="DB46" i="1"/>
  <c r="DC41" i="1"/>
  <c r="DD39" i="1"/>
  <c r="DB38" i="1"/>
  <c r="DC33" i="1"/>
  <c r="DD31" i="1"/>
  <c r="DB30" i="1"/>
  <c r="DC25" i="1"/>
  <c r="DD23" i="1"/>
  <c r="DB22" i="1"/>
  <c r="DC17" i="1"/>
  <c r="DD15" i="1"/>
  <c r="DB14" i="1"/>
  <c r="DC9" i="1"/>
  <c r="DD7" i="1"/>
  <c r="DB6" i="1"/>
  <c r="H8" i="3" s="1"/>
  <c r="DC74" i="1"/>
  <c r="DD72" i="1"/>
  <c r="DB71" i="1"/>
  <c r="DC66" i="1"/>
  <c r="DD64" i="1"/>
  <c r="DB63" i="1"/>
  <c r="DC58" i="1"/>
  <c r="DD56" i="1"/>
  <c r="DB55" i="1"/>
  <c r="DC50" i="1"/>
  <c r="DD48" i="1"/>
  <c r="DB47" i="1"/>
  <c r="DC42" i="1"/>
  <c r="DD40" i="1"/>
  <c r="DB39" i="1"/>
  <c r="DC34" i="1"/>
  <c r="DD32" i="1"/>
  <c r="DB31" i="1"/>
  <c r="DC26" i="1"/>
  <c r="DD24" i="1"/>
  <c r="DB23" i="1"/>
  <c r="DC18" i="1"/>
  <c r="DD16" i="1"/>
  <c r="DB15" i="1"/>
  <c r="DC10" i="1"/>
  <c r="I12" i="3" s="1"/>
  <c r="DD8" i="1"/>
  <c r="K10" i="3" s="1"/>
  <c r="DB7" i="1"/>
  <c r="H9" i="3" s="1"/>
  <c r="DC2" i="1"/>
  <c r="I4" i="3" s="1"/>
  <c r="DC220" i="1"/>
  <c r="DD218" i="1"/>
  <c r="DB217" i="1"/>
  <c r="DC212" i="1"/>
  <c r="DD210" i="1"/>
  <c r="DB209" i="1"/>
  <c r="DC204" i="1"/>
  <c r="DD202" i="1"/>
  <c r="DB201" i="1"/>
  <c r="DC196" i="1"/>
  <c r="DD194" i="1"/>
  <c r="DB193" i="1"/>
  <c r="DC188" i="1"/>
  <c r="DD186" i="1"/>
  <c r="DB185" i="1"/>
  <c r="DC180" i="1"/>
  <c r="DD178" i="1"/>
  <c r="DB177" i="1"/>
  <c r="DC172" i="1"/>
  <c r="DD170" i="1"/>
  <c r="DB169" i="1"/>
  <c r="DC164" i="1"/>
  <c r="DD162" i="1"/>
  <c r="DB161" i="1"/>
  <c r="DC156" i="1"/>
  <c r="DD154" i="1"/>
  <c r="DB153" i="1"/>
  <c r="DC148" i="1"/>
  <c r="DD146" i="1"/>
  <c r="DB145" i="1"/>
  <c r="DC140" i="1"/>
  <c r="DD138" i="1"/>
  <c r="DB137" i="1"/>
  <c r="DC132" i="1"/>
  <c r="DD130" i="1"/>
  <c r="DB129" i="1"/>
  <c r="DC124" i="1"/>
  <c r="DD122" i="1"/>
  <c r="DB121" i="1"/>
  <c r="DC116" i="1"/>
  <c r="DD114" i="1"/>
  <c r="DB113" i="1"/>
  <c r="DC108" i="1"/>
  <c r="DD106" i="1"/>
  <c r="DB105" i="1"/>
  <c r="DC100" i="1"/>
  <c r="DD98" i="1"/>
  <c r="DB97" i="1"/>
  <c r="DC92" i="1"/>
  <c r="DD90" i="1"/>
  <c r="DB89" i="1"/>
  <c r="DC84" i="1"/>
  <c r="DD82" i="1"/>
  <c r="DB81" i="1"/>
  <c r="DC76" i="1"/>
  <c r="DD74" i="1"/>
  <c r="DB73" i="1"/>
  <c r="DC68" i="1"/>
  <c r="DD66" i="1"/>
  <c r="DB65" i="1"/>
  <c r="DC60" i="1"/>
  <c r="DD58" i="1"/>
  <c r="DB57" i="1"/>
  <c r="DC52" i="1"/>
  <c r="DD50" i="1"/>
  <c r="DB49" i="1"/>
  <c r="DC44" i="1"/>
  <c r="DD42" i="1"/>
  <c r="DB41" i="1"/>
  <c r="DC36" i="1"/>
  <c r="DD34" i="1"/>
  <c r="DB33" i="1"/>
  <c r="DC28" i="1"/>
  <c r="DD26" i="1"/>
  <c r="DB25" i="1"/>
  <c r="DC20" i="1"/>
  <c r="DD18" i="1"/>
  <c r="DB17" i="1"/>
  <c r="DC12" i="1"/>
  <c r="DD10" i="1"/>
  <c r="K12" i="3" s="1"/>
  <c r="DB9" i="1"/>
  <c r="H11" i="3" s="1"/>
  <c r="DC4" i="1"/>
  <c r="I5" i="3" s="1"/>
  <c r="DD2" i="1"/>
  <c r="DD219" i="1"/>
  <c r="DB218" i="1"/>
  <c r="DC213" i="1"/>
  <c r="DD211" i="1"/>
  <c r="DB210" i="1"/>
  <c r="DC205" i="1"/>
  <c r="DD203" i="1"/>
  <c r="DB202" i="1"/>
  <c r="DC197" i="1"/>
  <c r="DD195" i="1"/>
  <c r="DB194" i="1"/>
  <c r="DC189" i="1"/>
  <c r="DD187" i="1"/>
  <c r="DB186" i="1"/>
  <c r="DC181" i="1"/>
  <c r="DD179" i="1"/>
  <c r="DB178" i="1"/>
  <c r="DC173" i="1"/>
  <c r="DD171" i="1"/>
  <c r="DB170" i="1"/>
  <c r="DC165" i="1"/>
  <c r="DD163" i="1"/>
  <c r="DB162" i="1"/>
  <c r="DC157" i="1"/>
  <c r="DD155" i="1"/>
  <c r="DB154" i="1"/>
  <c r="DC149" i="1"/>
  <c r="DD147" i="1"/>
  <c r="DB146" i="1"/>
  <c r="DC141" i="1"/>
  <c r="DD139" i="1"/>
  <c r="DB138" i="1"/>
  <c r="DC133" i="1"/>
  <c r="DD131" i="1"/>
  <c r="DB130" i="1"/>
  <c r="DC125" i="1"/>
  <c r="DD123" i="1"/>
  <c r="DB122" i="1"/>
  <c r="DC117" i="1"/>
  <c r="DD115" i="1"/>
  <c r="DB114" i="1"/>
  <c r="DC109" i="1"/>
  <c r="DD107" i="1"/>
  <c r="DB106" i="1"/>
  <c r="DC101" i="1"/>
  <c r="DD99" i="1"/>
  <c r="DB98" i="1"/>
  <c r="DC93" i="1"/>
  <c r="DD91" i="1"/>
  <c r="DB90" i="1"/>
  <c r="DC85" i="1"/>
  <c r="DD83" i="1"/>
  <c r="DB82" i="1"/>
  <c r="DC77" i="1"/>
  <c r="DD75" i="1"/>
  <c r="DB74" i="1"/>
  <c r="DC69" i="1"/>
  <c r="DD67" i="1"/>
  <c r="DB66" i="1"/>
  <c r="DC61" i="1"/>
  <c r="DD59" i="1"/>
  <c r="DB58" i="1"/>
  <c r="DC53" i="1"/>
  <c r="DD51" i="1"/>
  <c r="DB50" i="1"/>
  <c r="DC45" i="1"/>
  <c r="DD43" i="1"/>
  <c r="DB42" i="1"/>
  <c r="DC37" i="1"/>
  <c r="DD35" i="1"/>
  <c r="DB34" i="1"/>
  <c r="DC29" i="1"/>
  <c r="DD27" i="1"/>
  <c r="DB26" i="1"/>
  <c r="DC21" i="1"/>
  <c r="DD19" i="1"/>
  <c r="DB18" i="1"/>
  <c r="DC13" i="1"/>
  <c r="DD11" i="1"/>
  <c r="K13" i="3" s="1"/>
  <c r="DB10" i="1"/>
  <c r="H12" i="3" s="1"/>
  <c r="DC5" i="1"/>
  <c r="DD3" i="1"/>
  <c r="DB2" i="1"/>
  <c r="DD60" i="1"/>
  <c r="DB59" i="1"/>
  <c r="DC54" i="1"/>
  <c r="DD52" i="1"/>
  <c r="DB51" i="1"/>
  <c r="DC46" i="1"/>
  <c r="DD44" i="1"/>
  <c r="DB43" i="1"/>
  <c r="DC38" i="1"/>
  <c r="DD36" i="1"/>
  <c r="DB35" i="1"/>
  <c r="DC30" i="1"/>
  <c r="DD28" i="1"/>
  <c r="DB27" i="1"/>
  <c r="DC22" i="1"/>
  <c r="DD20" i="1"/>
  <c r="DB19" i="1"/>
  <c r="DC14" i="1"/>
  <c r="DD12" i="1"/>
  <c r="DB11" i="1"/>
  <c r="H13" i="3" s="1"/>
  <c r="DC6" i="1"/>
  <c r="I8" i="3" s="1"/>
  <c r="DD4" i="1"/>
  <c r="K6" i="3" s="1"/>
  <c r="DB3" i="1"/>
  <c r="H5" i="3" s="1"/>
  <c r="K11" i="3" l="1"/>
  <c r="H7" i="3"/>
  <c r="K8" i="3"/>
  <c r="H4" i="3"/>
  <c r="I10" i="3"/>
  <c r="K5" i="3"/>
  <c r="H6" i="3"/>
  <c r="I7" i="3"/>
  <c r="K7" i="3"/>
  <c r="K4" i="3"/>
  <c r="K9" i="3"/>
  <c r="I9" i="3"/>
  <c r="I6" i="3"/>
  <c r="I11" i="3"/>
  <c r="H10" i="3"/>
  <c r="D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<sst xmlns="http://schemas.openxmlformats.org/spreadsheetml/2006/main" count="117" uniqueCount="72">
  <si>
    <t>Plant et al. 2019 CO2</t>
  </si>
  <si>
    <t>min</t>
  </si>
  <si>
    <t>max</t>
  </si>
  <si>
    <t>Plant et al. 2019 CO</t>
  </si>
  <si>
    <t>Plant et al. 2022</t>
  </si>
  <si>
    <t>Lamb et al. 2016 inventory with measurements</t>
  </si>
  <si>
    <t>Lamb et al. 2016 mass balance</t>
  </si>
  <si>
    <t>Lamb et al. 2016 inversion</t>
  </si>
  <si>
    <t>Jones et al. 2021</t>
  </si>
  <si>
    <t>Huang et al. 2016 (Baltimore and DC)</t>
  </si>
  <si>
    <t>Pitt et al. 2022</t>
  </si>
  <si>
    <t>Lopez Coto et al. 2020 (winter, DC and Baltimore)</t>
  </si>
  <si>
    <t>Cusworth et al. 2022</t>
  </si>
  <si>
    <t>Jeong et al. 2016</t>
  </si>
  <si>
    <t>Fairley and Fischer 2015 (mean 2009 through 2012)</t>
  </si>
  <si>
    <t>Guha et al. 2022</t>
  </si>
  <si>
    <t>Jeong et al. 2017</t>
  </si>
  <si>
    <t>Wunch et al. 2016</t>
  </si>
  <si>
    <t>Cui et al. 2015</t>
  </si>
  <si>
    <t>Yadav et al. 2019</t>
  </si>
  <si>
    <t>Ren et al. 2018 (used 2016)</t>
  </si>
  <si>
    <t>Sargent et al. (2021)</t>
  </si>
  <si>
    <t>any</t>
  </si>
  <si>
    <t>KC</t>
  </si>
  <si>
    <t>IND</t>
  </si>
  <si>
    <t>NYC</t>
  </si>
  <si>
    <t>ATL</t>
  </si>
  <si>
    <t>PHI</t>
  </si>
  <si>
    <t>LA</t>
  </si>
  <si>
    <t>BLT</t>
  </si>
  <si>
    <t>BOS</t>
  </si>
  <si>
    <t>BLT-DC</t>
  </si>
  <si>
    <t>DC</t>
  </si>
  <si>
    <t>SFO</t>
  </si>
  <si>
    <t>Plant 2019</t>
  </si>
  <si>
    <t>Plant 2022</t>
  </si>
  <si>
    <t>Pitt</t>
  </si>
  <si>
    <t>Lopez-Coto</t>
  </si>
  <si>
    <t>Cusworth</t>
  </si>
  <si>
    <t>Jeong</t>
  </si>
  <si>
    <t>F&amp;F</t>
  </si>
  <si>
    <t>Guha</t>
  </si>
  <si>
    <t>Wunch</t>
  </si>
  <si>
    <t>Cui</t>
  </si>
  <si>
    <t>Yadav</t>
  </si>
  <si>
    <t>Ren</t>
  </si>
  <si>
    <t>Sargent</t>
  </si>
  <si>
    <t>Lamb</t>
  </si>
  <si>
    <t>Jones</t>
  </si>
  <si>
    <t>Livestock</t>
  </si>
  <si>
    <t>Landfills</t>
  </si>
  <si>
    <t>Wastewater</t>
  </si>
  <si>
    <t>Oil and natural gas</t>
  </si>
  <si>
    <t>Coal</t>
  </si>
  <si>
    <t>Other anthropogenic</t>
  </si>
  <si>
    <t>Prior emissions</t>
  </si>
  <si>
    <t>Scale factor</t>
  </si>
  <si>
    <t>Sensitivity</t>
  </si>
  <si>
    <t>Posterior emissions</t>
  </si>
  <si>
    <t>prior_wastewater</t>
  </si>
  <si>
    <t>prior_ong</t>
  </si>
  <si>
    <t>prior_coal</t>
  </si>
  <si>
    <t>prior_livestock</t>
  </si>
  <si>
    <t>prior_other_anth</t>
  </si>
  <si>
    <t>post_range</t>
  </si>
  <si>
    <t>xhat_range</t>
  </si>
  <si>
    <t>dofs_range</t>
  </si>
  <si>
    <t>per_capita</t>
  </si>
  <si>
    <t>prior_landfills</t>
  </si>
  <si>
    <t>City</t>
  </si>
  <si>
    <r>
      <t>Total (Gg a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>)</t>
    </r>
  </si>
  <si>
    <r>
      <t>Per capita (kg person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 xml:space="preserve"> a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</si>
</sst>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hair">
        <color theme="0" tint="-0.14996795556505021"/>
      </bottom>
      <diagonal/>
    </border>
    <border>
      <left/>
      <right style="thin">
        <color theme="1"/>
      </right>
      <top style="thin">
        <color theme="1"/>
      </top>
      <bottom style="hair">
        <color theme="0" tint="-0.14996795556505021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1"/>
      </right>
      <top style="hair">
        <color theme="0" tint="-0.14996795556505021"/>
      </top>
      <bottom style="hair">
        <color theme="0" tint="-0.14996795556505021"/>
      </bottom>
      <diagonal/>
    </border>
    <border>
      <left/>
      <right/>
      <top style="hair">
        <color theme="0" tint="-0.14996795556505021"/>
      </top>
      <bottom style="thin">
        <color theme="1"/>
      </bottom>
      <diagonal/>
    </border>
    <border>
      <left/>
      <right style="thin">
        <color theme="1"/>
      </right>
      <top style="hair">
        <color theme="0" tint="-0.1499679555650502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0" tint="-0.14996795556505021"/>
      </bottom>
      <diagonal/>
    </border>
    <border>
      <left style="thin">
        <color theme="1"/>
      </left>
      <right style="thin">
        <color theme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1"/>
      </left>
      <right style="thin">
        <color theme="1"/>
      </right>
      <top style="hair">
        <color theme="0" tint="-0.1499679555650502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ahnesser/Documents/Harvard/Research/TROPOMI_Inversion/inversion_data/cities/summ_citi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_cities"/>
    </sheetNames>
    <sheetDataSet>
      <sheetData sheetId="0">
        <row r="1">
          <cell r="B1" t="str">
            <v>area</v>
          </cell>
          <cell r="C1" t="str">
            <v>prior_landfills</v>
          </cell>
          <cell r="D1" t="str">
            <v>prior_wastewater</v>
          </cell>
          <cell r="E1" t="str">
            <v>prior_ong</v>
          </cell>
          <cell r="F1" t="str">
            <v>prior_coal</v>
          </cell>
          <cell r="G1" t="str">
            <v>prior_livestock</v>
          </cell>
          <cell r="H1" t="str">
            <v>prior_other_anth</v>
          </cell>
          <cell r="I1" t="str">
            <v>prior_total</v>
          </cell>
          <cell r="J1" t="str">
            <v>post_mean</v>
          </cell>
          <cell r="K1" t="str">
            <v>post_min</v>
          </cell>
          <cell r="L1" t="str">
            <v>post_max</v>
          </cell>
          <cell r="M1" t="str">
            <v>xhat_mean</v>
          </cell>
          <cell r="N1" t="str">
            <v>xhat_min</v>
          </cell>
          <cell r="O1" t="str">
            <v>xhat_max</v>
          </cell>
          <cell r="P1" t="str">
            <v>diff_mean</v>
          </cell>
          <cell r="Q1" t="str">
            <v>diff_min</v>
          </cell>
          <cell r="R1" t="str">
            <v>diff_max</v>
          </cell>
          <cell r="S1" t="str">
            <v>dofs_mean</v>
          </cell>
          <cell r="T1" t="str">
            <v>dofs_min</v>
          </cell>
          <cell r="U1" t="str">
            <v>dofs_max</v>
          </cell>
          <cell r="V1" t="str">
            <v>pop_2010</v>
          </cell>
          <cell r="W1" t="str">
            <v>pop_2000</v>
          </cell>
          <cell r="X1" t="str">
            <v>post_mean_pc</v>
          </cell>
        </row>
        <row r="2">
          <cell r="A2" t="str">
            <v>New York--Newark, NY--NJ--CT</v>
          </cell>
          <cell r="B2">
            <v>9866.9012196298809</v>
          </cell>
          <cell r="C2">
            <v>57.237031624812502</v>
          </cell>
          <cell r="D2">
            <v>24.331441251681099</v>
          </cell>
          <cell r="E2">
            <v>35.9049032477146</v>
          </cell>
          <cell r="F2">
            <v>0</v>
          </cell>
          <cell r="G2">
            <v>0.67904406586999599</v>
          </cell>
          <cell r="H2">
            <v>15.718580780336</v>
          </cell>
          <cell r="I2">
            <v>133.871000970414</v>
          </cell>
          <cell r="J2">
            <v>222.21026851273899</v>
          </cell>
          <cell r="K2">
            <v>168.76626276995901</v>
          </cell>
          <cell r="L2">
            <v>302.38551200244001</v>
          </cell>
          <cell r="M2">
            <v>1.6598835214644201</v>
          </cell>
          <cell r="N2">
            <v>1.2606633366942299</v>
          </cell>
          <cell r="O2">
            <v>2.2587827820101798</v>
          </cell>
          <cell r="P2">
            <v>88.339267542324606</v>
          </cell>
          <cell r="Q2">
            <v>34.895261799544798</v>
          </cell>
          <cell r="R2">
            <v>168.51451103202601</v>
          </cell>
          <cell r="S2">
            <v>0.28255708930352302</v>
          </cell>
          <cell r="T2">
            <v>4.1699494216203697E-2</v>
          </cell>
          <cell r="U2">
            <v>0.53525915207288699</v>
          </cell>
          <cell r="V2">
            <v>18351295</v>
          </cell>
          <cell r="W2">
            <v>17799861</v>
          </cell>
          <cell r="X2">
            <v>1.2108696880124201E-5</v>
          </cell>
        </row>
        <row r="3">
          <cell r="A3" t="str">
            <v>Dallas--Fort Worth--Arlington, TX</v>
          </cell>
          <cell r="B3">
            <v>4776.4670770114199</v>
          </cell>
          <cell r="C3">
            <v>53.784321749923798</v>
          </cell>
          <cell r="D3">
            <v>8.99105956068599</v>
          </cell>
          <cell r="E3">
            <v>59.819032000312802</v>
          </cell>
          <cell r="F3">
            <v>0</v>
          </cell>
          <cell r="G3">
            <v>3.3679587096497601</v>
          </cell>
          <cell r="H3">
            <v>2.78307732482947</v>
          </cell>
          <cell r="I3">
            <v>128.745449345401</v>
          </cell>
          <cell r="J3">
            <v>157.49688740578799</v>
          </cell>
          <cell r="K3">
            <v>137.893647191931</v>
          </cell>
          <cell r="L3">
            <v>171.59643863339301</v>
          </cell>
          <cell r="M3">
            <v>1.2233200334968799</v>
          </cell>
          <cell r="N3">
            <v>1.0710564753398399</v>
          </cell>
          <cell r="O3">
            <v>1.3328349817866501</v>
          </cell>
          <cell r="P3">
            <v>28.751438060386199</v>
          </cell>
          <cell r="Q3">
            <v>9.1481978465292499</v>
          </cell>
          <cell r="R3">
            <v>42.850989287991602</v>
          </cell>
          <cell r="S3">
            <v>0.51870539040024599</v>
          </cell>
          <cell r="T3">
            <v>0.335703178225634</v>
          </cell>
          <cell r="U3">
            <v>0.70497302612023605</v>
          </cell>
          <cell r="V3">
            <v>5121892</v>
          </cell>
          <cell r="W3">
            <v>4145659</v>
          </cell>
          <cell r="X3">
            <v>3.0749747828690601E-5</v>
          </cell>
        </row>
        <row r="4">
          <cell r="A4" t="str">
            <v>Detroit, MI</v>
          </cell>
          <cell r="B4">
            <v>3563.7477405391701</v>
          </cell>
          <cell r="C4">
            <v>36.2629648159634</v>
          </cell>
          <cell r="D4">
            <v>4.0413147898590696</v>
          </cell>
          <cell r="E4">
            <v>8.9292628453571705</v>
          </cell>
          <cell r="F4">
            <v>0</v>
          </cell>
          <cell r="G4">
            <v>0.526647083821147</v>
          </cell>
          <cell r="H4">
            <v>3.6251822281575299</v>
          </cell>
          <cell r="I4">
            <v>53.385371763158297</v>
          </cell>
          <cell r="J4">
            <v>118.67800934962899</v>
          </cell>
          <cell r="K4">
            <v>94.543713659307102</v>
          </cell>
          <cell r="L4">
            <v>150.28550464212199</v>
          </cell>
          <cell r="M4">
            <v>2.2230436059551799</v>
          </cell>
          <cell r="N4">
            <v>1.77096666252968</v>
          </cell>
          <cell r="O4">
            <v>2.8151064547954601</v>
          </cell>
          <cell r="P4">
            <v>65.292637586471301</v>
          </cell>
          <cell r="Q4">
            <v>41.158341896148698</v>
          </cell>
          <cell r="R4">
            <v>96.900132878964101</v>
          </cell>
          <cell r="S4">
            <v>0.33292807789579598</v>
          </cell>
          <cell r="T4">
            <v>0.13783629054810401</v>
          </cell>
          <cell r="U4">
            <v>0.54877308976654204</v>
          </cell>
          <cell r="V4">
            <v>3734090</v>
          </cell>
          <cell r="W4">
            <v>3903377</v>
          </cell>
          <cell r="X4">
            <v>3.1782310910992903E-5</v>
          </cell>
        </row>
        <row r="5">
          <cell r="A5" t="str">
            <v>Chicago, IL--IN</v>
          </cell>
          <cell r="B5">
            <v>6732.4197393885897</v>
          </cell>
          <cell r="C5">
            <v>47.307876495725502</v>
          </cell>
          <cell r="D5">
            <v>11.9743161481241</v>
          </cell>
          <cell r="E5">
            <v>15.253299160033899</v>
          </cell>
          <cell r="F5">
            <v>0</v>
          </cell>
          <cell r="G5">
            <v>2.1204438065342202</v>
          </cell>
          <cell r="H5">
            <v>6.54116880448173</v>
          </cell>
          <cell r="I5">
            <v>83.197104414899499</v>
          </cell>
          <cell r="J5">
            <v>110.06958771676</v>
          </cell>
          <cell r="K5">
            <v>100.581971663624</v>
          </cell>
          <cell r="L5">
            <v>118.028395429513</v>
          </cell>
          <cell r="M5">
            <v>1.32299781934535</v>
          </cell>
          <cell r="N5">
            <v>1.2089600037283399</v>
          </cell>
          <cell r="O5">
            <v>1.41865989519192</v>
          </cell>
          <cell r="P5">
            <v>26.872483301860498</v>
          </cell>
          <cell r="Q5">
            <v>17.3848672487253</v>
          </cell>
          <cell r="R5">
            <v>34.831291014613498</v>
          </cell>
          <cell r="S5">
            <v>0.38484369577022298</v>
          </cell>
          <cell r="T5">
            <v>0.18404514080466899</v>
          </cell>
          <cell r="U5">
            <v>0.582975732867408</v>
          </cell>
          <cell r="V5">
            <v>8608208</v>
          </cell>
          <cell r="W5">
            <v>8307904</v>
          </cell>
          <cell r="X5">
            <v>1.2786585514285899E-5</v>
          </cell>
        </row>
        <row r="6">
          <cell r="A6" t="str">
            <v>Houston, TX</v>
          </cell>
          <cell r="B6">
            <v>4591.9519765242503</v>
          </cell>
          <cell r="C6">
            <v>36.855286210768597</v>
          </cell>
          <cell r="D6">
            <v>3.51411457708548</v>
          </cell>
          <cell r="E6">
            <v>20.717240546602401</v>
          </cell>
          <cell r="F6">
            <v>0</v>
          </cell>
          <cell r="G6">
            <v>3.5537572515626001</v>
          </cell>
          <cell r="H6">
            <v>5.3657849222049601</v>
          </cell>
          <cell r="I6">
            <v>70.006183508224098</v>
          </cell>
          <cell r="J6">
            <v>105.504074003737</v>
          </cell>
          <cell r="K6">
            <v>86.471850162319498</v>
          </cell>
          <cell r="L6">
            <v>124.06289150414401</v>
          </cell>
          <cell r="M6">
            <v>1.50706792909719</v>
          </cell>
          <cell r="N6">
            <v>1.2352030324887</v>
          </cell>
          <cell r="O6">
            <v>1.7721704753348</v>
          </cell>
          <cell r="P6">
            <v>35.497890495513602</v>
          </cell>
          <cell r="Q6">
            <v>16.465666654095401</v>
          </cell>
          <cell r="R6">
            <v>54.056707995920803</v>
          </cell>
          <cell r="S6">
            <v>0.36017434457340203</v>
          </cell>
          <cell r="T6">
            <v>0.21155031931920201</v>
          </cell>
          <cell r="U6">
            <v>0.50734732019301299</v>
          </cell>
          <cell r="V6">
            <v>4944332</v>
          </cell>
          <cell r="W6">
            <v>3822509</v>
          </cell>
          <cell r="X6">
            <v>2.1338387876003802E-5</v>
          </cell>
        </row>
        <row r="7">
          <cell r="A7" t="str">
            <v>Atlanta, GA</v>
          </cell>
          <cell r="B7">
            <v>7166.0659226190601</v>
          </cell>
          <cell r="C7">
            <v>33.691417849502997</v>
          </cell>
          <cell r="D7">
            <v>2.21718703146687</v>
          </cell>
          <cell r="E7">
            <v>7.3568676874959902</v>
          </cell>
          <cell r="F7">
            <v>0</v>
          </cell>
          <cell r="G7">
            <v>3.05683798462031</v>
          </cell>
          <cell r="H7">
            <v>2.6849721502248101</v>
          </cell>
          <cell r="I7">
            <v>49.007282703310899</v>
          </cell>
          <cell r="J7">
            <v>100.363669850866</v>
          </cell>
          <cell r="K7">
            <v>86.432930447129294</v>
          </cell>
          <cell r="L7">
            <v>117.10312048756801</v>
          </cell>
          <cell r="M7">
            <v>2.0479337827903201</v>
          </cell>
          <cell r="N7">
            <v>1.7636752270145699</v>
          </cell>
          <cell r="O7">
            <v>2.3895044578681799</v>
          </cell>
          <cell r="P7">
            <v>51.356387147555402</v>
          </cell>
          <cell r="Q7">
            <v>37.425647743818303</v>
          </cell>
          <cell r="R7">
            <v>68.0958377842571</v>
          </cell>
          <cell r="S7">
            <v>0.497243315020653</v>
          </cell>
          <cell r="T7">
            <v>0.33264454233331597</v>
          </cell>
          <cell r="U7">
            <v>0.65004901633459899</v>
          </cell>
          <cell r="V7">
            <v>4515419</v>
          </cell>
          <cell r="W7">
            <v>3499840</v>
          </cell>
          <cell r="X7">
            <v>2.2226878580009099E-5</v>
          </cell>
        </row>
        <row r="8">
          <cell r="A8" t="str">
            <v>Miami, FL</v>
          </cell>
          <cell r="B8">
            <v>3420.2362467849998</v>
          </cell>
          <cell r="C8">
            <v>29.7505911234405</v>
          </cell>
          <cell r="D8">
            <v>2.0394504835851799</v>
          </cell>
          <cell r="E8">
            <v>1.54705844689494</v>
          </cell>
          <cell r="F8">
            <v>0</v>
          </cell>
          <cell r="G8">
            <v>0.40600572107857102</v>
          </cell>
          <cell r="H8">
            <v>3.5377010342154098</v>
          </cell>
          <cell r="I8">
            <v>37.280806809214603</v>
          </cell>
          <cell r="J8">
            <v>93.156868877335995</v>
          </cell>
          <cell r="K8">
            <v>67.703782130880498</v>
          </cell>
          <cell r="L8">
            <v>128.48394809838601</v>
          </cell>
          <cell r="M8">
            <v>2.49878897079852</v>
          </cell>
          <cell r="N8">
            <v>1.8160492737551499</v>
          </cell>
          <cell r="O8">
            <v>3.44638324905107</v>
          </cell>
          <cell r="P8">
            <v>55.876062068121399</v>
          </cell>
          <cell r="Q8">
            <v>30.422975321665799</v>
          </cell>
          <cell r="R8">
            <v>91.203141289171796</v>
          </cell>
          <cell r="S8">
            <v>0.23652140167219399</v>
          </cell>
          <cell r="T8">
            <v>6.2323716673496302E-2</v>
          </cell>
          <cell r="U8">
            <v>0.43689348557838797</v>
          </cell>
          <cell r="V8">
            <v>5502379</v>
          </cell>
          <cell r="W8">
            <v>4919036</v>
          </cell>
          <cell r="X8">
            <v>1.69302894034264E-5</v>
          </cell>
        </row>
        <row r="9">
          <cell r="A9" t="str">
            <v>Los Angeles--Long Beach--Anaheim, CA</v>
          </cell>
          <cell r="B9">
            <v>4612.9662062466796</v>
          </cell>
          <cell r="C9">
            <v>97.4023353622173</v>
          </cell>
          <cell r="D9">
            <v>5.6813367601893603</v>
          </cell>
          <cell r="E9">
            <v>19.175432536839899</v>
          </cell>
          <cell r="F9">
            <v>0</v>
          </cell>
          <cell r="G9">
            <v>3.2401953126283001</v>
          </cell>
          <cell r="H9">
            <v>7.5694601882416599</v>
          </cell>
          <cell r="I9">
            <v>133.068760160116</v>
          </cell>
          <cell r="J9">
            <v>88.647533350506606</v>
          </cell>
          <cell r="K9">
            <v>83.111560847461604</v>
          </cell>
          <cell r="L9">
            <v>103.172989380763</v>
          </cell>
          <cell r="M9">
            <v>0.66617839712221305</v>
          </cell>
          <cell r="N9">
            <v>0.62457605186564202</v>
          </cell>
          <cell r="O9">
            <v>0.77533591848769701</v>
          </cell>
          <cell r="P9">
            <v>-44.421226809609898</v>
          </cell>
          <cell r="Q9">
            <v>-49.9571993126549</v>
          </cell>
          <cell r="R9">
            <v>-29.895770779353398</v>
          </cell>
          <cell r="S9">
            <v>0.76192763889797899</v>
          </cell>
          <cell r="T9">
            <v>0.62159675835727601</v>
          </cell>
          <cell r="U9">
            <v>0.87636588698840001</v>
          </cell>
          <cell r="V9">
            <v>12150996</v>
          </cell>
          <cell r="W9">
            <v>11789487</v>
          </cell>
          <cell r="X9">
            <v>7.2954952294039604E-6</v>
          </cell>
        </row>
        <row r="10">
          <cell r="A10" t="str">
            <v>Philadelphia, PA--NJ--DE--MD</v>
          </cell>
          <cell r="B10">
            <v>5396.2416681590203</v>
          </cell>
          <cell r="C10">
            <v>17.5398367780268</v>
          </cell>
          <cell r="D10">
            <v>6.3890468832253298</v>
          </cell>
          <cell r="E10">
            <v>16.246734884332</v>
          </cell>
          <cell r="F10">
            <v>0</v>
          </cell>
          <cell r="G10">
            <v>4.0094974782025901</v>
          </cell>
          <cell r="H10">
            <v>5.7340209548889396</v>
          </cell>
          <cell r="I10">
            <v>49.919136978675702</v>
          </cell>
          <cell r="J10">
            <v>68.914639698953096</v>
          </cell>
          <cell r="K10">
            <v>57.538785171553798</v>
          </cell>
          <cell r="L10">
            <v>77.806032418003497</v>
          </cell>
          <cell r="M10">
            <v>1.3805254631784101</v>
          </cell>
          <cell r="N10">
            <v>1.15263982220151</v>
          </cell>
          <cell r="O10">
            <v>1.5586413773787799</v>
          </cell>
          <cell r="P10">
            <v>18.995502720277301</v>
          </cell>
          <cell r="Q10">
            <v>7.6196481928780599</v>
          </cell>
          <cell r="R10">
            <v>27.886895439327699</v>
          </cell>
          <cell r="S10">
            <v>0.24008330790110499</v>
          </cell>
          <cell r="T10">
            <v>6.6727810299057194E-2</v>
          </cell>
          <cell r="U10">
            <v>0.42731544690970802</v>
          </cell>
          <cell r="V10">
            <v>5441567</v>
          </cell>
          <cell r="W10">
            <v>5149079</v>
          </cell>
          <cell r="X10">
            <v>1.2664484274282201E-5</v>
          </cell>
        </row>
        <row r="11">
          <cell r="A11" t="str">
            <v>Indianapolis, IN</v>
          </cell>
          <cell r="B11">
            <v>1907.4466025172401</v>
          </cell>
          <cell r="C11">
            <v>15.5447992187508</v>
          </cell>
          <cell r="D11">
            <v>0.85750284502345997</v>
          </cell>
          <cell r="E11">
            <v>7.0872356797857403</v>
          </cell>
          <cell r="F11">
            <v>0</v>
          </cell>
          <cell r="G11">
            <v>0.91135079214257997</v>
          </cell>
          <cell r="H11">
            <v>1.4862396348525699</v>
          </cell>
          <cell r="I11">
            <v>25.887128170555201</v>
          </cell>
          <cell r="J11">
            <v>60.351234053664299</v>
          </cell>
          <cell r="K11">
            <v>49.397337989262098</v>
          </cell>
          <cell r="L11">
            <v>77.958381505809399</v>
          </cell>
          <cell r="M11">
            <v>2.3313221017041799</v>
          </cell>
          <cell r="N11">
            <v>1.9081814585152801</v>
          </cell>
          <cell r="O11">
            <v>3.0114727671677999</v>
          </cell>
          <cell r="P11">
            <v>34.464105883109099</v>
          </cell>
          <cell r="Q11">
            <v>23.510209818706901</v>
          </cell>
          <cell r="R11">
            <v>52.071253335254198</v>
          </cell>
          <cell r="S11">
            <v>0.33771679301225799</v>
          </cell>
          <cell r="T11">
            <v>0.126848622817056</v>
          </cell>
          <cell r="U11">
            <v>0.59762942261585295</v>
          </cell>
          <cell r="V11">
            <v>1487483</v>
          </cell>
          <cell r="W11">
            <v>1218919</v>
          </cell>
          <cell r="X11">
            <v>4.05727218755874E-5</v>
          </cell>
        </row>
        <row r="12">
          <cell r="A12" t="str">
            <v>Cincinnati, OH--KY--IN</v>
          </cell>
          <cell r="B12">
            <v>2131.7003415580102</v>
          </cell>
          <cell r="C12">
            <v>26.747258867151199</v>
          </cell>
          <cell r="D12">
            <v>6.2747381198131702</v>
          </cell>
          <cell r="E12">
            <v>1.9384397190122999</v>
          </cell>
          <cell r="F12">
            <v>0</v>
          </cell>
          <cell r="G12">
            <v>1.0435974149270499</v>
          </cell>
          <cell r="H12">
            <v>1.12166746087767</v>
          </cell>
          <cell r="I12">
            <v>37.125701581781399</v>
          </cell>
          <cell r="J12">
            <v>52.4467212747819</v>
          </cell>
          <cell r="K12">
            <v>44.385068162196397</v>
          </cell>
          <cell r="L12">
            <v>59.505227013884003</v>
          </cell>
          <cell r="M12">
            <v>1.4126796003908699</v>
          </cell>
          <cell r="N12">
            <v>1.1955347985659901</v>
          </cell>
          <cell r="O12">
            <v>1.6028041081676001</v>
          </cell>
          <cell r="P12">
            <v>15.321019693000499</v>
          </cell>
          <cell r="Q12">
            <v>7.2593665804150103</v>
          </cell>
          <cell r="R12">
            <v>22.379525432102501</v>
          </cell>
          <cell r="S12">
            <v>0.477497568488636</v>
          </cell>
          <cell r="T12">
            <v>0.21815655110555901</v>
          </cell>
          <cell r="U12">
            <v>0.74420249884627698</v>
          </cell>
          <cell r="V12">
            <v>1624827</v>
          </cell>
          <cell r="W12">
            <v>1503262</v>
          </cell>
          <cell r="X12">
            <v>3.2278341801793003E-5</v>
          </cell>
        </row>
        <row r="13">
          <cell r="A13" t="str">
            <v>Memphis, TN--MS--AR</v>
          </cell>
          <cell r="B13">
            <v>1343.7765684906699</v>
          </cell>
          <cell r="C13">
            <v>12.305132719782</v>
          </cell>
          <cell r="D13">
            <v>2.8371653998483999</v>
          </cell>
          <cell r="E13">
            <v>1.78609178113768</v>
          </cell>
          <cell r="F13">
            <v>0</v>
          </cell>
          <cell r="G13">
            <v>0.65877719891972297</v>
          </cell>
          <cell r="H13">
            <v>0.70885408363781499</v>
          </cell>
          <cell r="I13">
            <v>18.2960211833256</v>
          </cell>
          <cell r="J13">
            <v>41.111867573909798</v>
          </cell>
          <cell r="K13">
            <v>31.8314098201276</v>
          </cell>
          <cell r="L13">
            <v>54.714372674237197</v>
          </cell>
          <cell r="M13">
            <v>2.24703869557047</v>
          </cell>
          <cell r="N13">
            <v>1.73979957178545</v>
          </cell>
          <cell r="O13">
            <v>2.9905066312506201</v>
          </cell>
          <cell r="P13">
            <v>22.815846390584198</v>
          </cell>
          <cell r="Q13">
            <v>13.535388636802001</v>
          </cell>
          <cell r="R13">
            <v>36.418351490911498</v>
          </cell>
          <cell r="S13">
            <v>0.48586178025653998</v>
          </cell>
          <cell r="T13">
            <v>0.25505170555676998</v>
          </cell>
          <cell r="U13">
            <v>0.71232271876933895</v>
          </cell>
          <cell r="V13">
            <v>1060061</v>
          </cell>
          <cell r="W13">
            <v>972091</v>
          </cell>
          <cell r="X13">
            <v>3.8782548904176102E-5</v>
          </cell>
        </row>
        <row r="14">
          <cell r="A14" t="str">
            <v>Orlando, FL</v>
          </cell>
          <cell r="B14">
            <v>1701.9663786189999</v>
          </cell>
          <cell r="C14">
            <v>9.9584523971162895</v>
          </cell>
          <cell r="D14">
            <v>2.0057254741054201E-2</v>
          </cell>
          <cell r="E14">
            <v>0.69273493473605297</v>
          </cell>
          <cell r="F14">
            <v>0</v>
          </cell>
          <cell r="G14">
            <v>0.93064961322519102</v>
          </cell>
          <cell r="H14">
            <v>0.78407888150468397</v>
          </cell>
          <cell r="I14">
            <v>12.385973081323201</v>
          </cell>
          <cell r="J14">
            <v>33.0988799628091</v>
          </cell>
          <cell r="K14">
            <v>22.445613883001901</v>
          </cell>
          <cell r="L14">
            <v>47.022780724119201</v>
          </cell>
          <cell r="M14">
            <v>2.67228741298644</v>
          </cell>
          <cell r="N14">
            <v>1.8121800956315199</v>
          </cell>
          <cell r="O14">
            <v>3.7964542967580401</v>
          </cell>
          <cell r="P14">
            <v>20.7129068814858</v>
          </cell>
          <cell r="Q14">
            <v>10.059640801678601</v>
          </cell>
          <cell r="R14">
            <v>34.636807642795901</v>
          </cell>
          <cell r="S14">
            <v>0.18186055860418199</v>
          </cell>
          <cell r="T14">
            <v>4.9096280471033697E-2</v>
          </cell>
          <cell r="U14">
            <v>0.40210958899907001</v>
          </cell>
          <cell r="V14">
            <v>1510516</v>
          </cell>
          <cell r="W14">
            <v>1157431</v>
          </cell>
          <cell r="X14">
            <v>2.1912300143003499E-5</v>
          </cell>
        </row>
        <row r="15">
          <cell r="A15" t="str">
            <v>Birmingham, AL</v>
          </cell>
          <cell r="B15">
            <v>1398.01811049087</v>
          </cell>
          <cell r="C15">
            <v>14.1045907554828</v>
          </cell>
          <cell r="D15">
            <v>1.9254689602419399</v>
          </cell>
          <cell r="E15">
            <v>4.8011631084646602</v>
          </cell>
          <cell r="F15">
            <v>0.76530000625136596</v>
          </cell>
          <cell r="G15">
            <v>0.25773195652261599</v>
          </cell>
          <cell r="H15">
            <v>0.57440428504927499</v>
          </cell>
          <cell r="I15">
            <v>22.428659072012699</v>
          </cell>
          <cell r="J15">
            <v>30.3769792148465</v>
          </cell>
          <cell r="K15">
            <v>27.1443110322571</v>
          </cell>
          <cell r="L15">
            <v>34.226540069022803</v>
          </cell>
          <cell r="M15">
            <v>1.3543823158269801</v>
          </cell>
          <cell r="N15">
            <v>1.2102511766353701</v>
          </cell>
          <cell r="O15">
            <v>1.52601811633634</v>
          </cell>
          <cell r="P15">
            <v>7.9483201428338397</v>
          </cell>
          <cell r="Q15">
            <v>4.7156519602444202</v>
          </cell>
          <cell r="R15">
            <v>11.7978809970101</v>
          </cell>
          <cell r="S15">
            <v>0.50076517362756401</v>
          </cell>
          <cell r="T15">
            <v>0.27582417750404198</v>
          </cell>
          <cell r="U15">
            <v>0.73678082879700402</v>
          </cell>
          <cell r="V15">
            <v>749495</v>
          </cell>
          <cell r="W15">
            <v>663615</v>
          </cell>
          <cell r="X15">
            <v>4.0529929105393002E-5</v>
          </cell>
        </row>
        <row r="16">
          <cell r="A16" t="str">
            <v>Pittsburgh, PA</v>
          </cell>
          <cell r="B16">
            <v>2590.5003080738202</v>
          </cell>
          <cell r="C16">
            <v>5.2567066828142996</v>
          </cell>
          <cell r="D16">
            <v>1.4787253315067299</v>
          </cell>
          <cell r="E16">
            <v>14.768679012592299</v>
          </cell>
          <cell r="F16">
            <v>36.667639296618198</v>
          </cell>
          <cell r="G16">
            <v>1.1198419580652299</v>
          </cell>
          <cell r="H16">
            <v>1.1571157457757999</v>
          </cell>
          <cell r="I16">
            <v>60.448708027372597</v>
          </cell>
          <cell r="J16">
            <v>29.690543476425699</v>
          </cell>
          <cell r="K16">
            <v>16.796414535802501</v>
          </cell>
          <cell r="L16">
            <v>42.581862088789798</v>
          </cell>
          <cell r="M16">
            <v>0.49116919857048302</v>
          </cell>
          <cell r="N16">
            <v>0.27786225849850599</v>
          </cell>
          <cell r="O16">
            <v>0.70442964752046799</v>
          </cell>
          <cell r="P16">
            <v>-30.758164550946798</v>
          </cell>
          <cell r="Q16">
            <v>-43.652293491569999</v>
          </cell>
          <cell r="R16">
            <v>-17.866845938582799</v>
          </cell>
          <cell r="S16">
            <v>0.46554731936090199</v>
          </cell>
          <cell r="T16">
            <v>0.22805834622055299</v>
          </cell>
          <cell r="U16">
            <v>0.71469277755347005</v>
          </cell>
          <cell r="V16">
            <v>1733853</v>
          </cell>
          <cell r="W16">
            <v>1753136</v>
          </cell>
          <cell r="X16">
            <v>1.7124025783284799E-5</v>
          </cell>
        </row>
        <row r="17">
          <cell r="A17" t="str">
            <v>San Diego, CA</v>
          </cell>
          <cell r="B17">
            <v>1984.9621777198499</v>
          </cell>
          <cell r="C17">
            <v>15.305030428504899</v>
          </cell>
          <cell r="D17">
            <v>1.4663425873668201</v>
          </cell>
          <cell r="E17">
            <v>1.6126253457361801</v>
          </cell>
          <cell r="F17">
            <v>0</v>
          </cell>
          <cell r="G17">
            <v>0.73888782704412104</v>
          </cell>
          <cell r="H17">
            <v>1.20351625429888</v>
          </cell>
          <cell r="I17">
            <v>20.326402442950901</v>
          </cell>
          <cell r="J17">
            <v>26.897348302461602</v>
          </cell>
          <cell r="K17">
            <v>24.306596742255799</v>
          </cell>
          <cell r="L17">
            <v>28.652099691629601</v>
          </cell>
          <cell r="M17">
            <v>1.32327146320914</v>
          </cell>
          <cell r="N17">
            <v>1.1958140064615801</v>
          </cell>
          <cell r="O17">
            <v>1.4096001381477099</v>
          </cell>
          <cell r="P17">
            <v>6.5709458595106902</v>
          </cell>
          <cell r="Q17">
            <v>3.9801942993048298</v>
          </cell>
          <cell r="R17">
            <v>8.32569724867869</v>
          </cell>
          <cell r="S17">
            <v>0.73252945606784403</v>
          </cell>
          <cell r="T17">
            <v>0.55833380003594801</v>
          </cell>
          <cell r="U17">
            <v>0.87514005926021099</v>
          </cell>
          <cell r="V17">
            <v>2956746</v>
          </cell>
          <cell r="W17">
            <v>2674436</v>
          </cell>
          <cell r="X17">
            <v>9.0969424842247708E-6</v>
          </cell>
        </row>
        <row r="18">
          <cell r="A18" t="str">
            <v>Denver--Aurora, CO</v>
          </cell>
          <cell r="B18">
            <v>1772.4845633933201</v>
          </cell>
          <cell r="C18">
            <v>14.9248750162724</v>
          </cell>
          <cell r="D18">
            <v>1.2326965428057901</v>
          </cell>
          <cell r="E18">
            <v>7.3818183214807496</v>
          </cell>
          <cell r="F18">
            <v>0</v>
          </cell>
          <cell r="G18">
            <v>1.13967810951101</v>
          </cell>
          <cell r="H18">
            <v>1.4117914794103299</v>
          </cell>
          <cell r="I18">
            <v>26.0908594694803</v>
          </cell>
          <cell r="J18">
            <v>25.508726775726501</v>
          </cell>
          <cell r="K18">
            <v>19.1045404024931</v>
          </cell>
          <cell r="L18">
            <v>31.464932758857699</v>
          </cell>
          <cell r="M18">
            <v>0.97768825153365402</v>
          </cell>
          <cell r="N18">
            <v>0.73223116413012601</v>
          </cell>
          <cell r="O18">
            <v>1.2059753261736601</v>
          </cell>
          <cell r="P18">
            <v>-0.58213269375382304</v>
          </cell>
          <cell r="Q18">
            <v>-6.9863190669872299</v>
          </cell>
          <cell r="R18">
            <v>5.3740732893773897</v>
          </cell>
          <cell r="S18">
            <v>0.58749011782467397</v>
          </cell>
          <cell r="T18">
            <v>0.42546731306691299</v>
          </cell>
          <cell r="U18">
            <v>0.73107859778342599</v>
          </cell>
          <cell r="V18">
            <v>2374203</v>
          </cell>
          <cell r="W18">
            <v>1984889</v>
          </cell>
          <cell r="X18">
            <v>1.0744122038311999E-5</v>
          </cell>
        </row>
        <row r="19">
          <cell r="A19" t="str">
            <v>Boston, MA--NH--RI</v>
          </cell>
          <cell r="B19">
            <v>5755.0386482867898</v>
          </cell>
          <cell r="C19">
            <v>14.433632770547399</v>
          </cell>
          <cell r="D19">
            <v>1.7232412209996399</v>
          </cell>
          <cell r="E19">
            <v>10.097776670249701</v>
          </cell>
          <cell r="F19">
            <v>0</v>
          </cell>
          <cell r="G19">
            <v>0.63321775800914504</v>
          </cell>
          <cell r="H19">
            <v>3.9519688645434501</v>
          </cell>
          <cell r="I19">
            <v>30.8398372843494</v>
          </cell>
          <cell r="J19">
            <v>25.144024149646398</v>
          </cell>
          <cell r="K19">
            <v>17.676869943746599</v>
          </cell>
          <cell r="L19">
            <v>30.665577170867898</v>
          </cell>
          <cell r="M19">
            <v>0.81530988370053703</v>
          </cell>
          <cell r="N19">
            <v>0.57318298344969598</v>
          </cell>
          <cell r="O19">
            <v>0.99434951255174198</v>
          </cell>
          <cell r="P19">
            <v>-5.6958131347030099</v>
          </cell>
          <cell r="Q19">
            <v>-13.162967340602799</v>
          </cell>
          <cell r="R19">
            <v>-0.17426011348152601</v>
          </cell>
          <cell r="S19">
            <v>9.6293175246234902E-2</v>
          </cell>
          <cell r="T19">
            <v>7.9299838206212299E-5</v>
          </cell>
          <cell r="U19">
            <v>0.229348054281241</v>
          </cell>
          <cell r="V19">
            <v>4181019</v>
          </cell>
          <cell r="W19">
            <v>4032484</v>
          </cell>
          <cell r="X19">
            <v>6.0138507262575102E-6</v>
          </cell>
        </row>
        <row r="20">
          <cell r="A20" t="str">
            <v>Austin, TX</v>
          </cell>
          <cell r="B20">
            <v>1416.9212947339399</v>
          </cell>
          <cell r="C20">
            <v>11.593009912936299</v>
          </cell>
          <cell r="D20">
            <v>0.26609932450875301</v>
          </cell>
          <cell r="E20">
            <v>2.0433232088013198</v>
          </cell>
          <cell r="F20">
            <v>0</v>
          </cell>
          <cell r="G20">
            <v>1.14875391774602</v>
          </cell>
          <cell r="H20">
            <v>0.406778688707429</v>
          </cell>
          <cell r="I20">
            <v>15.4579650526998</v>
          </cell>
          <cell r="J20">
            <v>23.8554536898245</v>
          </cell>
          <cell r="K20">
            <v>20.362783761681499</v>
          </cell>
          <cell r="L20">
            <v>29.179885909187298</v>
          </cell>
          <cell r="M20">
            <v>1.54324670863827</v>
          </cell>
          <cell r="N20">
            <v>1.31730041388113</v>
          </cell>
          <cell r="O20">
            <v>1.8876925785319201</v>
          </cell>
          <cell r="P20">
            <v>8.3974886371246402</v>
          </cell>
          <cell r="Q20">
            <v>4.9048187089817104</v>
          </cell>
          <cell r="R20">
            <v>13.7219208564875</v>
          </cell>
          <cell r="S20">
            <v>0.53286050986799505</v>
          </cell>
          <cell r="T20">
            <v>0.31922511813334897</v>
          </cell>
          <cell r="U20">
            <v>0.74598327195421998</v>
          </cell>
          <cell r="V20">
            <v>1362416</v>
          </cell>
          <cell r="W20">
            <v>901920</v>
          </cell>
          <cell r="X20">
            <v>1.7509669359303199E-5</v>
          </cell>
        </row>
        <row r="21">
          <cell r="A21" t="str">
            <v>Reading, PA</v>
          </cell>
          <cell r="B21">
            <v>277.23687108682998</v>
          </cell>
          <cell r="C21">
            <v>3.6599368956187401</v>
          </cell>
          <cell r="D21">
            <v>5.2812177044792803E-2</v>
          </cell>
          <cell r="E21">
            <v>0.63403112040210796</v>
          </cell>
          <cell r="F21">
            <v>8.0846126762367196E-5</v>
          </cell>
          <cell r="G21">
            <v>1.2979405414638201</v>
          </cell>
          <cell r="H21">
            <v>6.5358891085835397E-2</v>
          </cell>
          <cell r="I21">
            <v>5.7101604717420598</v>
          </cell>
          <cell r="J21">
            <v>23.7280871358242</v>
          </cell>
          <cell r="K21">
            <v>14.4011027927962</v>
          </cell>
          <cell r="L21">
            <v>37.323344817806799</v>
          </cell>
          <cell r="M21">
            <v>4.1554151154328602</v>
          </cell>
          <cell r="N21">
            <v>2.5220136744077801</v>
          </cell>
          <cell r="O21">
            <v>6.5363040150113596</v>
          </cell>
          <cell r="P21">
            <v>18.017926664082101</v>
          </cell>
          <cell r="Q21">
            <v>8.6909423210542105</v>
          </cell>
          <cell r="R21">
            <v>31.613184346064799</v>
          </cell>
          <cell r="S21">
            <v>0.375690109167089</v>
          </cell>
          <cell r="T21">
            <v>0.14695697792075399</v>
          </cell>
          <cell r="U21">
            <v>0.63970831160802799</v>
          </cell>
          <cell r="V21">
            <v>266254</v>
          </cell>
          <cell r="W21">
            <v>240264</v>
          </cell>
          <cell r="X21">
            <v>8.9118237231456602E-5</v>
          </cell>
        </row>
        <row r="22">
          <cell r="A22" t="str">
            <v>Minneapolis--St. Paul, MN--WI</v>
          </cell>
          <cell r="B22">
            <v>2887.1535498977501</v>
          </cell>
          <cell r="C22">
            <v>9.5073640521172305</v>
          </cell>
          <cell r="D22">
            <v>1.6616407025452999</v>
          </cell>
          <cell r="E22">
            <v>4.0184689706789998</v>
          </cell>
          <cell r="F22">
            <v>0</v>
          </cell>
          <cell r="G22">
            <v>1.7421496627706201</v>
          </cell>
          <cell r="H22">
            <v>2.6871532332895298</v>
          </cell>
          <cell r="I22">
            <v>19.616776621401701</v>
          </cell>
          <cell r="J22">
            <v>22.790328712410702</v>
          </cell>
          <cell r="K22">
            <v>17.518818196131001</v>
          </cell>
          <cell r="L22">
            <v>29.701272236402399</v>
          </cell>
          <cell r="M22">
            <v>1.16177744959111</v>
          </cell>
          <cell r="N22">
            <v>0.89305284625702297</v>
          </cell>
          <cell r="O22">
            <v>1.51407505981378</v>
          </cell>
          <cell r="P22">
            <v>3.1735520910090602</v>
          </cell>
          <cell r="Q22">
            <v>-2.09795842527067</v>
          </cell>
          <cell r="R22">
            <v>10.0844956150006</v>
          </cell>
          <cell r="S22">
            <v>0.22571122000865201</v>
          </cell>
          <cell r="T22">
            <v>7.1837468690523404E-2</v>
          </cell>
          <cell r="U22">
            <v>0.33709657030458401</v>
          </cell>
          <cell r="V22">
            <v>2650890</v>
          </cell>
          <cell r="W22">
            <v>2388593</v>
          </cell>
          <cell r="X22">
            <v>8.5972366685946096E-6</v>
          </cell>
        </row>
        <row r="23">
          <cell r="A23" t="str">
            <v>Phoenix--Mesa, AZ</v>
          </cell>
          <cell r="B23">
            <v>3027.5402844803398</v>
          </cell>
          <cell r="C23">
            <v>15.9554094557898</v>
          </cell>
          <cell r="D23">
            <v>1.48171784004572</v>
          </cell>
          <cell r="E23">
            <v>1.34579567431321</v>
          </cell>
          <cell r="F23">
            <v>0</v>
          </cell>
          <cell r="G23">
            <v>6.7437363847147296</v>
          </cell>
          <cell r="H23">
            <v>0.95765637531127901</v>
          </cell>
          <cell r="I23">
            <v>26.4843157301747</v>
          </cell>
          <cell r="J23">
            <v>21.1440610172689</v>
          </cell>
          <cell r="K23">
            <v>20.0860743165365</v>
          </cell>
          <cell r="L23">
            <v>22.197328535334901</v>
          </cell>
          <cell r="M23">
            <v>0.798361612687564</v>
          </cell>
          <cell r="N23">
            <v>0.75841394284737196</v>
          </cell>
          <cell r="O23">
            <v>0.83813109470087299</v>
          </cell>
          <cell r="P23">
            <v>-5.3402547129058098</v>
          </cell>
          <cell r="Q23">
            <v>-6.39824141363823</v>
          </cell>
          <cell r="R23">
            <v>-4.2869871948398304</v>
          </cell>
          <cell r="S23">
            <v>0.79164172580216596</v>
          </cell>
          <cell r="T23">
            <v>0.67475435662072403</v>
          </cell>
          <cell r="U23">
            <v>0.88409459792178102</v>
          </cell>
          <cell r="V23">
            <v>3629114</v>
          </cell>
          <cell r="W23">
            <v>2907049</v>
          </cell>
          <cell r="X23">
            <v>5.8262322476695304E-6</v>
          </cell>
        </row>
        <row r="24">
          <cell r="A24" t="str">
            <v>Riverside--San Bernardino, CA</v>
          </cell>
          <cell r="B24">
            <v>1484.4430677933101</v>
          </cell>
          <cell r="C24">
            <v>8.7073233218032193</v>
          </cell>
          <cell r="D24">
            <v>0.99346198953781395</v>
          </cell>
          <cell r="E24">
            <v>1.2296840670779601</v>
          </cell>
          <cell r="F24">
            <v>0</v>
          </cell>
          <cell r="G24">
            <v>4.9740069041004702</v>
          </cell>
          <cell r="H24">
            <v>1.3412520912554</v>
          </cell>
          <cell r="I24">
            <v>17.245728373774799</v>
          </cell>
          <cell r="J24">
            <v>20.983980245378799</v>
          </cell>
          <cell r="K24">
            <v>19.5930073533121</v>
          </cell>
          <cell r="L24">
            <v>22.1455900996644</v>
          </cell>
          <cell r="M24">
            <v>1.2167639307881299</v>
          </cell>
          <cell r="N24">
            <v>1.1361078481965801</v>
          </cell>
          <cell r="O24">
            <v>1.28412031198059</v>
          </cell>
          <cell r="P24">
            <v>3.7382518716039401</v>
          </cell>
          <cell r="Q24">
            <v>2.3472789795372502</v>
          </cell>
          <cell r="R24">
            <v>4.89986172588958</v>
          </cell>
          <cell r="S24">
            <v>0.42977839213324098</v>
          </cell>
          <cell r="T24">
            <v>0.319223447887791</v>
          </cell>
          <cell r="U24">
            <v>0.54476579747662601</v>
          </cell>
          <cell r="V24">
            <v>1932666</v>
          </cell>
          <cell r="W24">
            <v>1506816</v>
          </cell>
          <cell r="X24">
            <v>1.0857530605587699E-5</v>
          </cell>
        </row>
        <row r="25">
          <cell r="A25" t="str">
            <v>Lancaster, PA</v>
          </cell>
          <cell r="B25">
            <v>681.95465019156802</v>
          </cell>
          <cell r="C25">
            <v>1.6245560332479201</v>
          </cell>
          <cell r="D25">
            <v>0.18718907255199099</v>
          </cell>
          <cell r="E25">
            <v>1.1055503522004999</v>
          </cell>
          <cell r="F25">
            <v>0</v>
          </cell>
          <cell r="G25">
            <v>6.3344294065023199</v>
          </cell>
          <cell r="H25">
            <v>0.22845057589462001</v>
          </cell>
          <cell r="I25">
            <v>9.4801754403973604</v>
          </cell>
          <cell r="J25">
            <v>20.340031351103001</v>
          </cell>
          <cell r="K25">
            <v>16.184893379574302</v>
          </cell>
          <cell r="L25">
            <v>24.826020016045799</v>
          </cell>
          <cell r="M25">
            <v>2.1455332212976899</v>
          </cell>
          <cell r="N25">
            <v>1.7072356393961301</v>
          </cell>
          <cell r="O25">
            <v>2.61873001951589</v>
          </cell>
          <cell r="P25">
            <v>10.859855910705599</v>
          </cell>
          <cell r="Q25">
            <v>6.70471793917695</v>
          </cell>
          <cell r="R25">
            <v>15.3458445756484</v>
          </cell>
          <cell r="S25">
            <v>0.30627738997326598</v>
          </cell>
          <cell r="T25">
            <v>0.14642525964438399</v>
          </cell>
          <cell r="U25">
            <v>0.47273139343648202</v>
          </cell>
          <cell r="V25">
            <v>402004</v>
          </cell>
          <cell r="W25">
            <v>323554</v>
          </cell>
          <cell r="X25">
            <v>5.0596589464540203E-5</v>
          </cell>
        </row>
        <row r="26">
          <cell r="A26" t="str">
            <v>Charlotte, NC--SC</v>
          </cell>
          <cell r="B26">
            <v>2106.0043766550398</v>
          </cell>
          <cell r="C26">
            <v>5.3198799989534198</v>
          </cell>
          <cell r="D26">
            <v>0.559068775424163</v>
          </cell>
          <cell r="E26">
            <v>3.2304406155836798</v>
          </cell>
          <cell r="F26">
            <v>0</v>
          </cell>
          <cell r="G26">
            <v>2.05911921825553</v>
          </cell>
          <cell r="H26">
            <v>0.77100651689407995</v>
          </cell>
          <cell r="I26">
            <v>11.9395151251108</v>
          </cell>
          <cell r="J26">
            <v>18.900527835881</v>
          </cell>
          <cell r="K26">
            <v>16.0663149783873</v>
          </cell>
          <cell r="L26">
            <v>22.312809650476499</v>
          </cell>
          <cell r="M26">
            <v>1.5830230656628499</v>
          </cell>
          <cell r="N26">
            <v>1.34564216469704</v>
          </cell>
          <cell r="O26">
            <v>1.86882041830566</v>
          </cell>
          <cell r="P26">
            <v>6.9610127107701798</v>
          </cell>
          <cell r="Q26">
            <v>4.1267998532764896</v>
          </cell>
          <cell r="R26">
            <v>10.373294525365599</v>
          </cell>
          <cell r="S26">
            <v>0.385397244377716</v>
          </cell>
          <cell r="T26">
            <v>0.208586813765437</v>
          </cell>
          <cell r="U26">
            <v>0.55636034112293398</v>
          </cell>
          <cell r="V26">
            <v>1249442</v>
          </cell>
          <cell r="W26">
            <v>758927</v>
          </cell>
          <cell r="X26">
            <v>1.51271750396425E-5</v>
          </cell>
        </row>
        <row r="27">
          <cell r="A27" t="str">
            <v>Lakeland, FL</v>
          </cell>
          <cell r="B27">
            <v>400.27895133909902</v>
          </cell>
          <cell r="C27">
            <v>6.0169780322992299</v>
          </cell>
          <cell r="D27">
            <v>6.8927045723320797E-3</v>
          </cell>
          <cell r="E27">
            <v>9.6713013683237495E-2</v>
          </cell>
          <cell r="F27">
            <v>0</v>
          </cell>
          <cell r="G27">
            <v>0.35674047482271998</v>
          </cell>
          <cell r="H27">
            <v>0.34221765767969098</v>
          </cell>
          <cell r="I27">
            <v>6.8195418830572097</v>
          </cell>
          <cell r="J27">
            <v>18.6643839348501</v>
          </cell>
          <cell r="K27">
            <v>13.9666091805626</v>
          </cell>
          <cell r="L27">
            <v>24.970814124479698</v>
          </cell>
          <cell r="M27">
            <v>2.7368970313417602</v>
          </cell>
          <cell r="N27">
            <v>2.0480274804473102</v>
          </cell>
          <cell r="O27">
            <v>3.66165565850081</v>
          </cell>
          <cell r="P27">
            <v>11.844842051792799</v>
          </cell>
          <cell r="Q27">
            <v>7.1470672975054104</v>
          </cell>
          <cell r="R27">
            <v>18.1512722414225</v>
          </cell>
          <cell r="S27">
            <v>8.7651877123546607E-2</v>
          </cell>
          <cell r="T27">
            <v>0</v>
          </cell>
          <cell r="U27">
            <v>0.18145541901275899</v>
          </cell>
          <cell r="V27">
            <v>262596</v>
          </cell>
          <cell r="W27">
            <v>199487</v>
          </cell>
          <cell r="X27">
            <v>7.1076421327248299E-5</v>
          </cell>
        </row>
        <row r="28">
          <cell r="A28" t="str">
            <v>Rockford, IL</v>
          </cell>
          <cell r="B28">
            <v>404.30034260430102</v>
          </cell>
          <cell r="C28">
            <v>10.397587705431899</v>
          </cell>
          <cell r="D28">
            <v>0.124814702416861</v>
          </cell>
          <cell r="E28">
            <v>0.27013826408643599</v>
          </cell>
          <cell r="F28">
            <v>0</v>
          </cell>
          <cell r="G28">
            <v>0.42255142155650899</v>
          </cell>
          <cell r="H28">
            <v>0.11412424111494</v>
          </cell>
          <cell r="I28">
            <v>11.329216334606601</v>
          </cell>
          <cell r="J28">
            <v>17.510890952346799</v>
          </cell>
          <cell r="K28">
            <v>10.7764719156645</v>
          </cell>
          <cell r="L28">
            <v>19.877352126612401</v>
          </cell>
          <cell r="M28">
            <v>1.5456400897613101</v>
          </cell>
          <cell r="N28">
            <v>0.95121071020122105</v>
          </cell>
          <cell r="O28">
            <v>1.7545213666627799</v>
          </cell>
          <cell r="P28">
            <v>6.1816746177401098</v>
          </cell>
          <cell r="Q28">
            <v>-0.55274441894218096</v>
          </cell>
          <cell r="R28">
            <v>8.5481357920057803</v>
          </cell>
          <cell r="S28">
            <v>0.32678939495047099</v>
          </cell>
          <cell r="T28">
            <v>0.12817930503778999</v>
          </cell>
          <cell r="U28">
            <v>0.583576224385702</v>
          </cell>
          <cell r="V28">
            <v>296863</v>
          </cell>
          <cell r="W28">
            <v>270414</v>
          </cell>
          <cell r="X28">
            <v>5.8986438028136902E-5</v>
          </cell>
        </row>
        <row r="29">
          <cell r="A29" t="str">
            <v>San Francisco--Oakland, CA</v>
          </cell>
          <cell r="B29">
            <v>1389.83656031498</v>
          </cell>
          <cell r="C29">
            <v>6.3881700573635598</v>
          </cell>
          <cell r="D29">
            <v>3.5475318316347599</v>
          </cell>
          <cell r="E29">
            <v>1.6028409835587001</v>
          </cell>
          <cell r="F29">
            <v>0</v>
          </cell>
          <cell r="G29">
            <v>1.01855869116749</v>
          </cell>
          <cell r="H29">
            <v>1.7118901876720201</v>
          </cell>
          <cell r="I29">
            <v>14.2689917513965</v>
          </cell>
          <cell r="J29">
            <v>17.0298822826073</v>
          </cell>
          <cell r="K29">
            <v>13.301182574672801</v>
          </cell>
          <cell r="L29">
            <v>22.468439273565199</v>
          </cell>
          <cell r="M29">
            <v>1.1934888308377201</v>
          </cell>
          <cell r="N29">
            <v>0.932173962001976</v>
          </cell>
          <cell r="O29">
            <v>1.5746339801034701</v>
          </cell>
          <cell r="P29">
            <v>2.7608905312108201</v>
          </cell>
          <cell r="Q29">
            <v>-0.96780917672371003</v>
          </cell>
          <cell r="R29">
            <v>8.1994475221686702</v>
          </cell>
          <cell r="S29">
            <v>0.29696434049032699</v>
          </cell>
          <cell r="T29">
            <v>0.16018443910896199</v>
          </cell>
          <cell r="U29">
            <v>0.435604860972368</v>
          </cell>
          <cell r="V29">
            <v>3281212</v>
          </cell>
          <cell r="W29">
            <v>3228605</v>
          </cell>
          <cell r="X29">
            <v>5.1901194688448497E-6</v>
          </cell>
        </row>
        <row r="30">
          <cell r="A30" t="str">
            <v>Richmond, VA</v>
          </cell>
          <cell r="B30">
            <v>1336.6009015822699</v>
          </cell>
          <cell r="C30">
            <v>6.6477727178267001</v>
          </cell>
          <cell r="D30">
            <v>3.2876335128764498</v>
          </cell>
          <cell r="E30">
            <v>0.73755122034715204</v>
          </cell>
          <cell r="F30">
            <v>0</v>
          </cell>
          <cell r="G30">
            <v>0.361845687839212</v>
          </cell>
          <cell r="H30">
            <v>0.71754673058722096</v>
          </cell>
          <cell r="I30">
            <v>11.752349869476699</v>
          </cell>
          <cell r="J30">
            <v>16.926596013844399</v>
          </cell>
          <cell r="K30">
            <v>12.3573779975309</v>
          </cell>
          <cell r="L30">
            <v>20.435565650672299</v>
          </cell>
          <cell r="M30">
            <v>1.44027332421461</v>
          </cell>
          <cell r="N30">
            <v>1.0514814598589799</v>
          </cell>
          <cell r="O30">
            <v>1.7388493261035101</v>
          </cell>
          <cell r="P30">
            <v>5.1742461443676797</v>
          </cell>
          <cell r="Q30">
            <v>0.60502812805420902</v>
          </cell>
          <cell r="R30">
            <v>8.6832157811956101</v>
          </cell>
          <cell r="S30">
            <v>0.19631556222639801</v>
          </cell>
          <cell r="T30">
            <v>8.4582713253778197E-2</v>
          </cell>
          <cell r="U30">
            <v>0.31715108627925298</v>
          </cell>
          <cell r="V30">
            <v>953556</v>
          </cell>
          <cell r="W30">
            <v>818836</v>
          </cell>
          <cell r="X30">
            <v>1.7751024600384599E-5</v>
          </cell>
        </row>
        <row r="31">
          <cell r="A31" t="str">
            <v>Modesto, CA</v>
          </cell>
          <cell r="B31">
            <v>241.87065906985501</v>
          </cell>
          <cell r="C31">
            <v>0.62331221389021296</v>
          </cell>
          <cell r="D31">
            <v>6.5544962889877101E-2</v>
          </cell>
          <cell r="E31">
            <v>0.107857087194058</v>
          </cell>
          <cell r="F31">
            <v>0</v>
          </cell>
          <cell r="G31">
            <v>4.6940600513375097</v>
          </cell>
          <cell r="H31">
            <v>0.17842912110464901</v>
          </cell>
          <cell r="I31">
            <v>5.6692034364163097</v>
          </cell>
          <cell r="J31">
            <v>16.869343508818599</v>
          </cell>
          <cell r="K31">
            <v>12.4918345459491</v>
          </cell>
          <cell r="L31">
            <v>24.493222882582799</v>
          </cell>
          <cell r="M31">
            <v>2.97561089454963</v>
          </cell>
          <cell r="N31">
            <v>2.2034549802371601</v>
          </cell>
          <cell r="O31">
            <v>4.3203993572094799</v>
          </cell>
          <cell r="P31">
            <v>11.200140072402201</v>
          </cell>
          <cell r="Q31">
            <v>6.8226311095328596</v>
          </cell>
          <cell r="R31">
            <v>18.824019446166499</v>
          </cell>
          <cell r="S31">
            <v>0.38150881320552299</v>
          </cell>
          <cell r="T31">
            <v>0.20781920685205399</v>
          </cell>
          <cell r="U31">
            <v>0.58270565366735905</v>
          </cell>
          <cell r="V31">
            <v>358172</v>
          </cell>
          <cell r="W31">
            <v>310945</v>
          </cell>
          <cell r="X31">
            <v>4.7098442951482997E-5</v>
          </cell>
        </row>
        <row r="32">
          <cell r="A32" t="str">
            <v>Baltimore, MD</v>
          </cell>
          <cell r="B32">
            <v>1978.6335304260699</v>
          </cell>
          <cell r="C32">
            <v>9.0962469984732799</v>
          </cell>
          <cell r="D32">
            <v>1.1420791840587601</v>
          </cell>
          <cell r="E32">
            <v>3.2292441104799399</v>
          </cell>
          <cell r="F32">
            <v>0</v>
          </cell>
          <cell r="G32">
            <v>0.589374273710078</v>
          </cell>
          <cell r="H32">
            <v>1.92277485223954</v>
          </cell>
          <cell r="I32">
            <v>15.979719418961601</v>
          </cell>
          <cell r="J32">
            <v>16.742238186370798</v>
          </cell>
          <cell r="K32">
            <v>12.946204699689201</v>
          </cell>
          <cell r="L32">
            <v>19.5789373305401</v>
          </cell>
          <cell r="M32">
            <v>1.0477179071432501</v>
          </cell>
          <cell r="N32">
            <v>0.81016470691764797</v>
          </cell>
          <cell r="O32">
            <v>1.2252366150626901</v>
          </cell>
          <cell r="P32">
            <v>0.76251876740927604</v>
          </cell>
          <cell r="Q32">
            <v>-3.0335147192723202</v>
          </cell>
          <cell r="R32">
            <v>3.5992179115785601</v>
          </cell>
          <cell r="S32">
            <v>0.12815328637637599</v>
          </cell>
          <cell r="T32">
            <v>4.5633905161460799E-2</v>
          </cell>
          <cell r="U32">
            <v>0.215914994213973</v>
          </cell>
          <cell r="V32">
            <v>2203663</v>
          </cell>
          <cell r="W32">
            <v>2076354</v>
          </cell>
          <cell r="X32">
            <v>7.5974584981328297E-6</v>
          </cell>
        </row>
        <row r="33">
          <cell r="A33" t="str">
            <v>San Antonio, TX</v>
          </cell>
          <cell r="B33">
            <v>1568.6707606587399</v>
          </cell>
          <cell r="C33">
            <v>6.8721105962433899</v>
          </cell>
          <cell r="D33">
            <v>0.921676911064365</v>
          </cell>
          <cell r="E33">
            <v>4.2051251558589602</v>
          </cell>
          <cell r="F33">
            <v>0</v>
          </cell>
          <cell r="G33">
            <v>1.1149563305758501</v>
          </cell>
          <cell r="H33">
            <v>0.67782631568431495</v>
          </cell>
          <cell r="I33">
            <v>13.7916953094268</v>
          </cell>
          <cell r="J33">
            <v>16.189675655075899</v>
          </cell>
          <cell r="K33">
            <v>14.9261382772989</v>
          </cell>
          <cell r="L33">
            <v>17.664930707620801</v>
          </cell>
          <cell r="M33">
            <v>1.1738713255947499</v>
          </cell>
          <cell r="N33">
            <v>1.0822555126414799</v>
          </cell>
          <cell r="O33">
            <v>1.28083823716338</v>
          </cell>
          <cell r="P33">
            <v>2.3979803456490001</v>
          </cell>
          <cell r="Q33">
            <v>1.13444296787204</v>
          </cell>
          <cell r="R33">
            <v>3.87323539819399</v>
          </cell>
          <cell r="S33">
            <v>0.32543669322742103</v>
          </cell>
          <cell r="T33">
            <v>0.21532064832223799</v>
          </cell>
          <cell r="U33">
            <v>0.44044687589017001</v>
          </cell>
          <cell r="V33">
            <v>1758210</v>
          </cell>
          <cell r="W33">
            <v>1327554</v>
          </cell>
          <cell r="X33">
            <v>9.2080443491254706E-6</v>
          </cell>
        </row>
        <row r="34">
          <cell r="A34" t="str">
            <v>Ann Arbor, MI</v>
          </cell>
          <cell r="B34">
            <v>429.77704174575001</v>
          </cell>
          <cell r="C34">
            <v>4.79969535389084</v>
          </cell>
          <cell r="D34">
            <v>6.7310650848892206E-2</v>
          </cell>
          <cell r="E34">
            <v>0.50115351407055697</v>
          </cell>
          <cell r="F34">
            <v>0</v>
          </cell>
          <cell r="G34">
            <v>0.17480016465623999</v>
          </cell>
          <cell r="H34">
            <v>0.22688769643266599</v>
          </cell>
          <cell r="I34">
            <v>5.7698473798991898</v>
          </cell>
          <cell r="J34">
            <v>15.9733929473656</v>
          </cell>
          <cell r="K34">
            <v>12.0386512430527</v>
          </cell>
          <cell r="L34">
            <v>21.287352465224899</v>
          </cell>
          <cell r="M34">
            <v>2.7684255571496101</v>
          </cell>
          <cell r="N34">
            <v>2.0864765478880098</v>
          </cell>
          <cell r="O34">
            <v>3.6894134391466</v>
          </cell>
          <cell r="P34">
            <v>10.203545567466399</v>
          </cell>
          <cell r="Q34">
            <v>6.2688038631535603</v>
          </cell>
          <cell r="R34">
            <v>15.5175050853257</v>
          </cell>
          <cell r="S34">
            <v>0.12798200029995299</v>
          </cell>
          <cell r="T34">
            <v>5.1137254953629301E-2</v>
          </cell>
          <cell r="U34">
            <v>0.23030960291862701</v>
          </cell>
          <cell r="V34">
            <v>306022</v>
          </cell>
          <cell r="W34">
            <v>283904</v>
          </cell>
          <cell r="X34">
            <v>5.2196877830239799E-5</v>
          </cell>
        </row>
        <row r="35">
          <cell r="A35" t="str">
            <v>Davenport, IA--IL</v>
          </cell>
          <cell r="B35">
            <v>382.463070212829</v>
          </cell>
          <cell r="C35">
            <v>4.3888507432921404</v>
          </cell>
          <cell r="D35">
            <v>0.10600316654297</v>
          </cell>
          <cell r="E35">
            <v>0.229641761308989</v>
          </cell>
          <cell r="F35">
            <v>0</v>
          </cell>
          <cell r="G35">
            <v>0.73372120210334701</v>
          </cell>
          <cell r="H35">
            <v>0.11491100389324201</v>
          </cell>
          <cell r="I35">
            <v>5.5731278771406902</v>
          </cell>
          <cell r="J35">
            <v>15.7616443066802</v>
          </cell>
          <cell r="K35">
            <v>12.6058105012486</v>
          </cell>
          <cell r="L35">
            <v>20.6594092140658</v>
          </cell>
          <cell r="M35">
            <v>2.8281504846371499</v>
          </cell>
          <cell r="N35">
            <v>2.2618914869967099</v>
          </cell>
          <cell r="O35">
            <v>3.70696845102094</v>
          </cell>
          <cell r="P35">
            <v>10.188516429539501</v>
          </cell>
          <cell r="Q35">
            <v>7.0326826241079301</v>
          </cell>
          <cell r="R35">
            <v>15.086281336925101</v>
          </cell>
          <cell r="S35">
            <v>0.229176775358615</v>
          </cell>
          <cell r="T35">
            <v>0.113051951694491</v>
          </cell>
          <cell r="U35">
            <v>0.36801552845966801</v>
          </cell>
          <cell r="V35">
            <v>280051</v>
          </cell>
          <cell r="W35">
            <v>270626</v>
          </cell>
          <cell r="X35">
            <v>5.6281335566308497E-5</v>
          </cell>
        </row>
        <row r="36">
          <cell r="A36" t="str">
            <v>Corpus Christi, TX</v>
          </cell>
          <cell r="B36">
            <v>328.99176331664302</v>
          </cell>
          <cell r="C36">
            <v>3.6971880757736799</v>
          </cell>
          <cell r="D36">
            <v>6.4155833571621301E-2</v>
          </cell>
          <cell r="E36">
            <v>1.77674267025274</v>
          </cell>
          <cell r="F36">
            <v>0</v>
          </cell>
          <cell r="G36">
            <v>0.155625901814683</v>
          </cell>
          <cell r="H36">
            <v>0.20453014980384099</v>
          </cell>
          <cell r="I36">
            <v>5.8982426312165703</v>
          </cell>
          <cell r="J36">
            <v>15.310910804126101</v>
          </cell>
          <cell r="K36">
            <v>9.9716642999869904</v>
          </cell>
          <cell r="L36">
            <v>25.193871631732101</v>
          </cell>
          <cell r="M36">
            <v>2.5958428232661701</v>
          </cell>
          <cell r="N36">
            <v>1.69061615865236</v>
          </cell>
          <cell r="O36">
            <v>4.2714200155810804</v>
          </cell>
          <cell r="P36">
            <v>9.4126681729095498</v>
          </cell>
          <cell r="Q36">
            <v>4.0734216687704201</v>
          </cell>
          <cell r="R36">
            <v>19.2956290005155</v>
          </cell>
          <cell r="S36">
            <v>0.20632301186518301</v>
          </cell>
          <cell r="T36">
            <v>0.10197179036437</v>
          </cell>
          <cell r="U36">
            <v>0.33850861156354101</v>
          </cell>
          <cell r="V36">
            <v>320069</v>
          </cell>
          <cell r="W36">
            <v>293925</v>
          </cell>
          <cell r="X36">
            <v>4.78362815646817E-5</v>
          </cell>
        </row>
        <row r="37">
          <cell r="A37" t="str">
            <v>Sacramento, CA</v>
          </cell>
          <cell r="B37">
            <v>1266.1800593121</v>
          </cell>
          <cell r="C37">
            <v>8.3958387642389898</v>
          </cell>
          <cell r="D37">
            <v>0.78678043227922401</v>
          </cell>
          <cell r="E37">
            <v>0.98745470222697296</v>
          </cell>
          <cell r="F37">
            <v>0</v>
          </cell>
          <cell r="G37">
            <v>1.80659763131003</v>
          </cell>
          <cell r="H37">
            <v>2.7092340888348199</v>
          </cell>
          <cell r="I37">
            <v>14.685905618890001</v>
          </cell>
          <cell r="J37">
            <v>14.9679188916475</v>
          </cell>
          <cell r="K37">
            <v>13.850628507241501</v>
          </cell>
          <cell r="L37">
            <v>16.941690352913099</v>
          </cell>
          <cell r="M37">
            <v>1.0192029882307501</v>
          </cell>
          <cell r="N37">
            <v>0.94312389488775095</v>
          </cell>
          <cell r="O37">
            <v>1.1536020176461901</v>
          </cell>
          <cell r="P37">
            <v>0.28201327275747001</v>
          </cell>
          <cell r="Q37">
            <v>-0.83527711164855301</v>
          </cell>
          <cell r="R37">
            <v>2.2557847340231301</v>
          </cell>
          <cell r="S37">
            <v>0.52539378601999398</v>
          </cell>
          <cell r="T37">
            <v>0.32838299463106502</v>
          </cell>
          <cell r="U37">
            <v>0.70764371460929998</v>
          </cell>
          <cell r="V37">
            <v>1723634</v>
          </cell>
          <cell r="W37">
            <v>1393498</v>
          </cell>
          <cell r="X37">
            <v>8.68393109653646E-6</v>
          </cell>
        </row>
        <row r="38">
          <cell r="A38" t="str">
            <v>Oklahoma City, OK</v>
          </cell>
          <cell r="B38">
            <v>1091.6130701922</v>
          </cell>
          <cell r="C38">
            <v>11.798635458104901</v>
          </cell>
          <cell r="D38">
            <v>0.38343951663435799</v>
          </cell>
          <cell r="E38">
            <v>6.2407659924373204</v>
          </cell>
          <cell r="F38">
            <v>0</v>
          </cell>
          <cell r="G38">
            <v>1.02628412964705</v>
          </cell>
          <cell r="H38">
            <v>0.48388945037480202</v>
          </cell>
          <cell r="I38">
            <v>19.9330145471985</v>
          </cell>
          <cell r="J38">
            <v>14.8591813585638</v>
          </cell>
          <cell r="K38">
            <v>6.8556222527789004</v>
          </cell>
          <cell r="L38">
            <v>20.623718142765401</v>
          </cell>
          <cell r="M38">
            <v>0.74545580265239897</v>
          </cell>
          <cell r="N38">
            <v>0.34393303815365001</v>
          </cell>
          <cell r="O38">
            <v>1.0346512362157401</v>
          </cell>
          <cell r="P38">
            <v>-5.0738331886346897</v>
          </cell>
          <cell r="Q38">
            <v>-13.077392294419599</v>
          </cell>
          <cell r="R38">
            <v>0.69070359556687999</v>
          </cell>
          <cell r="S38">
            <v>0.53182399540329095</v>
          </cell>
          <cell r="T38">
            <v>0.30131117871389201</v>
          </cell>
          <cell r="U38">
            <v>0.75428463799795897</v>
          </cell>
          <cell r="V38">
            <v>861505</v>
          </cell>
          <cell r="W38">
            <v>747003</v>
          </cell>
          <cell r="X38">
            <v>1.7247933974339998E-5</v>
          </cell>
        </row>
        <row r="39">
          <cell r="A39" t="str">
            <v>Flint, MI</v>
          </cell>
          <cell r="B39">
            <v>633.74372759541097</v>
          </cell>
          <cell r="C39">
            <v>5.1129815434042198</v>
          </cell>
          <cell r="D39">
            <v>0.208590954000724</v>
          </cell>
          <cell r="E39">
            <v>0.45528045117263199</v>
          </cell>
          <cell r="F39">
            <v>0</v>
          </cell>
          <cell r="G39">
            <v>0.22322157927980099</v>
          </cell>
          <cell r="H39">
            <v>0.237818006110702</v>
          </cell>
          <cell r="I39">
            <v>6.23789253396808</v>
          </cell>
          <cell r="J39">
            <v>14.623676234302399</v>
          </cell>
          <cell r="K39">
            <v>12.9817758475288</v>
          </cell>
          <cell r="L39">
            <v>16.222712196121201</v>
          </cell>
          <cell r="M39">
            <v>2.3443296200872399</v>
          </cell>
          <cell r="N39">
            <v>2.0811156615535298</v>
          </cell>
          <cell r="O39">
            <v>2.60067195896392</v>
          </cell>
          <cell r="P39">
            <v>8.3857837003343398</v>
          </cell>
          <cell r="Q39">
            <v>6.7438833135607501</v>
          </cell>
          <cell r="R39">
            <v>9.9848196621531393</v>
          </cell>
          <cell r="S39">
            <v>0.19987018966488301</v>
          </cell>
          <cell r="T39">
            <v>9.1697225317642503E-2</v>
          </cell>
          <cell r="U39">
            <v>0.32665199002234602</v>
          </cell>
          <cell r="V39">
            <v>356218</v>
          </cell>
          <cell r="W39">
            <v>365096</v>
          </cell>
          <cell r="X39">
            <v>4.1052603277494101E-5</v>
          </cell>
        </row>
        <row r="40">
          <cell r="A40" t="str">
            <v>Washington, DC--VA--MD</v>
          </cell>
          <cell r="B40">
            <v>3635.32389874826</v>
          </cell>
          <cell r="C40">
            <v>8.0247426134830295</v>
          </cell>
          <cell r="D40">
            <v>3.97840632766377</v>
          </cell>
          <cell r="E40">
            <v>7.9375752157117603</v>
          </cell>
          <cell r="F40">
            <v>0</v>
          </cell>
          <cell r="G40">
            <v>1.4546734224721101</v>
          </cell>
          <cell r="H40">
            <v>3.3300678060358799</v>
          </cell>
          <cell r="I40">
            <v>24.725465385366501</v>
          </cell>
          <cell r="J40">
            <v>13.280542612051301</v>
          </cell>
          <cell r="K40">
            <v>3.3639300069829101</v>
          </cell>
          <cell r="L40">
            <v>20.380392832459499</v>
          </cell>
          <cell r="M40">
            <v>0.53712002605666798</v>
          </cell>
          <cell r="N40">
            <v>0.136051231172126</v>
          </cell>
          <cell r="O40">
            <v>0.82426730962650996</v>
          </cell>
          <cell r="P40">
            <v>-11.4449227733152</v>
          </cell>
          <cell r="Q40">
            <v>-21.3615353783836</v>
          </cell>
          <cell r="R40">
            <v>-4.3450725529070597</v>
          </cell>
          <cell r="S40">
            <v>0.244020607733301</v>
          </cell>
          <cell r="T40">
            <v>5.7246683583384597E-2</v>
          </cell>
          <cell r="U40">
            <v>0.38791790634879297</v>
          </cell>
          <cell r="V40">
            <v>4586770</v>
          </cell>
          <cell r="W40">
            <v>3933920</v>
          </cell>
          <cell r="X40">
            <v>2.8954019085437702E-6</v>
          </cell>
        </row>
        <row r="41">
          <cell r="A41" t="str">
            <v>Denton--Lewisville, TX</v>
          </cell>
          <cell r="B41">
            <v>386.830571538149</v>
          </cell>
          <cell r="C41">
            <v>1.82936588986223</v>
          </cell>
          <cell r="D41">
            <v>0.11821335892652</v>
          </cell>
          <cell r="E41">
            <v>5.6496726704278801</v>
          </cell>
          <cell r="F41">
            <v>0</v>
          </cell>
          <cell r="G41">
            <v>0.45224251692863698</v>
          </cell>
          <cell r="H41">
            <v>0.15980229889531999</v>
          </cell>
          <cell r="I41">
            <v>8.2092967350405992</v>
          </cell>
          <cell r="J41">
            <v>12.642567615995899</v>
          </cell>
          <cell r="K41">
            <v>12.1550247214042</v>
          </cell>
          <cell r="L41">
            <v>13.6761692413157</v>
          </cell>
          <cell r="M41">
            <v>1.5400305317302501</v>
          </cell>
          <cell r="N41">
            <v>1.4806414134747601</v>
          </cell>
          <cell r="O41">
            <v>1.6659367644661001</v>
          </cell>
          <cell r="P41">
            <v>4.4332708809553898</v>
          </cell>
          <cell r="Q41">
            <v>3.9457279863636598</v>
          </cell>
          <cell r="R41">
            <v>5.46687250627512</v>
          </cell>
          <cell r="S41">
            <v>0.35804366573408197</v>
          </cell>
          <cell r="T41">
            <v>0.213483330960798</v>
          </cell>
          <cell r="U41">
            <v>0.51372100537162102</v>
          </cell>
          <cell r="V41">
            <v>366174</v>
          </cell>
          <cell r="W41">
            <v>299823</v>
          </cell>
          <cell r="X41">
            <v>3.4526120412689003E-5</v>
          </cell>
        </row>
        <row r="42">
          <cell r="A42" t="str">
            <v>Stockton, CA</v>
          </cell>
          <cell r="B42">
            <v>246.228100606564</v>
          </cell>
          <cell r="C42">
            <v>1.42123286250186</v>
          </cell>
          <cell r="D42">
            <v>0.66032449162419404</v>
          </cell>
          <cell r="E42">
            <v>0.27458453904087898</v>
          </cell>
          <cell r="F42">
            <v>0</v>
          </cell>
          <cell r="G42">
            <v>2.42331234590735</v>
          </cell>
          <cell r="H42">
            <v>0.12965829245048699</v>
          </cell>
          <cell r="I42">
            <v>4.9091125315247703</v>
          </cell>
          <cell r="J42">
            <v>12.5626190502927</v>
          </cell>
          <cell r="K42">
            <v>9.5863385251437201</v>
          </cell>
          <cell r="L42">
            <v>17.365384130316301</v>
          </cell>
          <cell r="M42">
            <v>2.5590407572895399</v>
          </cell>
          <cell r="N42">
            <v>1.95276406144354</v>
          </cell>
          <cell r="O42">
            <v>3.53737748295669</v>
          </cell>
          <cell r="P42">
            <v>7.6535065187679798</v>
          </cell>
          <cell r="Q42">
            <v>4.6772259936189498</v>
          </cell>
          <cell r="R42">
            <v>12.456271598791499</v>
          </cell>
          <cell r="S42">
            <v>0.25066791111402298</v>
          </cell>
          <cell r="T42">
            <v>0.13677886571881601</v>
          </cell>
          <cell r="U42">
            <v>0.39002243382921897</v>
          </cell>
          <cell r="V42">
            <v>370583</v>
          </cell>
          <cell r="W42">
            <v>313392</v>
          </cell>
          <cell r="X42">
            <v>3.3899609669878901E-5</v>
          </cell>
        </row>
        <row r="43">
          <cell r="A43" t="str">
            <v>Savannah, GA</v>
          </cell>
          <cell r="B43">
            <v>448.504736204241</v>
          </cell>
          <cell r="C43">
            <v>3.4965865875661502</v>
          </cell>
          <cell r="D43">
            <v>2.0566525206925101E-2</v>
          </cell>
          <cell r="E43">
            <v>0.80199732275944502</v>
          </cell>
          <cell r="F43">
            <v>0</v>
          </cell>
          <cell r="G43">
            <v>5.8629297834090301E-2</v>
          </cell>
          <cell r="H43">
            <v>0.126555640611516</v>
          </cell>
          <cell r="I43">
            <v>4.5043353739781304</v>
          </cell>
          <cell r="J43">
            <v>12.2353646503615</v>
          </cell>
          <cell r="K43">
            <v>9.6974700105270006</v>
          </cell>
          <cell r="L43">
            <v>16.104845298571099</v>
          </cell>
          <cell r="M43">
            <v>2.71635294322135</v>
          </cell>
          <cell r="N43">
            <v>2.1529191779435299</v>
          </cell>
          <cell r="O43">
            <v>3.57540990211562</v>
          </cell>
          <cell r="P43">
            <v>7.7310292763834099</v>
          </cell>
          <cell r="Q43">
            <v>5.1931346365488702</v>
          </cell>
          <cell r="R43">
            <v>11.600509924592901</v>
          </cell>
          <cell r="S43">
            <v>0.17405818023955399</v>
          </cell>
          <cell r="T43">
            <v>3.66661182050521E-3</v>
          </cell>
          <cell r="U43">
            <v>0.35628925859644101</v>
          </cell>
          <cell r="V43">
            <v>260677</v>
          </cell>
          <cell r="W43">
            <v>208886</v>
          </cell>
          <cell r="X43">
            <v>4.69368783987906E-5</v>
          </cell>
        </row>
        <row r="44">
          <cell r="A44" t="str">
            <v>St. Louis, MO--IL</v>
          </cell>
          <cell r="B44">
            <v>2435.7938125282599</v>
          </cell>
          <cell r="C44">
            <v>10.4123999679672</v>
          </cell>
          <cell r="D44">
            <v>2.88829225488813</v>
          </cell>
          <cell r="E44">
            <v>1.8266749068845201</v>
          </cell>
          <cell r="F44">
            <v>1.9510919150149499E-2</v>
          </cell>
          <cell r="G44">
            <v>1.24120294883726</v>
          </cell>
          <cell r="H44">
            <v>2.5226904717486298</v>
          </cell>
          <cell r="I44">
            <v>18.9107714694759</v>
          </cell>
          <cell r="J44">
            <v>12.190963397421999</v>
          </cell>
          <cell r="K44">
            <v>8.2983719414372299</v>
          </cell>
          <cell r="L44">
            <v>15.8217627255317</v>
          </cell>
          <cell r="M44">
            <v>0.644657116030384</v>
          </cell>
          <cell r="N44">
            <v>0.438817208215526</v>
          </cell>
          <cell r="O44">
            <v>0.83665347820790203</v>
          </cell>
          <cell r="P44">
            <v>-6.7198080720538798</v>
          </cell>
          <cell r="Q44">
            <v>-10.612399528038599</v>
          </cell>
          <cell r="R44">
            <v>-3.0890087439441301</v>
          </cell>
          <cell r="S44">
            <v>0.51128680986875497</v>
          </cell>
          <cell r="T44">
            <v>0.239481357694946</v>
          </cell>
          <cell r="U44">
            <v>0.73269668440223701</v>
          </cell>
          <cell r="V44">
            <v>2150706</v>
          </cell>
          <cell r="W44">
            <v>2077662</v>
          </cell>
          <cell r="X44">
            <v>5.6683542043505701E-6</v>
          </cell>
        </row>
        <row r="45">
          <cell r="A45" t="str">
            <v>Jacksonville, FL</v>
          </cell>
          <cell r="B45">
            <v>1584.9839358100901</v>
          </cell>
          <cell r="C45">
            <v>5.5134334349417404</v>
          </cell>
          <cell r="D45">
            <v>0.352767738077369</v>
          </cell>
          <cell r="E45">
            <v>0.309971518014727</v>
          </cell>
          <cell r="F45">
            <v>0</v>
          </cell>
          <cell r="G45">
            <v>0.708599117021115</v>
          </cell>
          <cell r="H45">
            <v>0.68060821326909204</v>
          </cell>
          <cell r="I45">
            <v>7.5653800213240503</v>
          </cell>
          <cell r="J45">
            <v>11.910529040279901</v>
          </cell>
          <cell r="K45">
            <v>9.9611616217575403</v>
          </cell>
          <cell r="L45">
            <v>13.5422271157164</v>
          </cell>
          <cell r="M45">
            <v>1.57434643160139</v>
          </cell>
          <cell r="N45">
            <v>1.31667696714251</v>
          </cell>
          <cell r="O45">
            <v>1.7900260234840599</v>
          </cell>
          <cell r="P45">
            <v>4.3451490189559099</v>
          </cell>
          <cell r="Q45">
            <v>2.39578160043349</v>
          </cell>
          <cell r="R45">
            <v>5.9768470943924097</v>
          </cell>
          <cell r="S45">
            <v>8.74392856784416E-2</v>
          </cell>
          <cell r="T45">
            <v>0</v>
          </cell>
          <cell r="U45">
            <v>0.222835720784306</v>
          </cell>
          <cell r="V45">
            <v>1065219</v>
          </cell>
          <cell r="W45">
            <v>882295</v>
          </cell>
          <cell r="X45">
            <v>1.11812960905503E-5</v>
          </cell>
        </row>
        <row r="46">
          <cell r="A46" t="str">
            <v>Bakersfield, CA</v>
          </cell>
          <cell r="B46">
            <v>363.63727194438599</v>
          </cell>
          <cell r="C46">
            <v>0.46993658804762301</v>
          </cell>
          <cell r="D46">
            <v>0.18314767345264901</v>
          </cell>
          <cell r="E46">
            <v>3.25440837787347</v>
          </cell>
          <cell r="F46">
            <v>0</v>
          </cell>
          <cell r="G46">
            <v>1.16388942525037</v>
          </cell>
          <cell r="H46">
            <v>0.169022655259255</v>
          </cell>
          <cell r="I46">
            <v>5.2404047198833803</v>
          </cell>
          <cell r="J46">
            <v>11.887011941391201</v>
          </cell>
          <cell r="K46">
            <v>10.373149136491</v>
          </cell>
          <cell r="L46">
            <v>14.292804696878401</v>
          </cell>
          <cell r="M46">
            <v>2.2683385304743702</v>
          </cell>
          <cell r="N46">
            <v>1.97945572736638</v>
          </cell>
          <cell r="O46">
            <v>2.7274238271422</v>
          </cell>
          <cell r="P46">
            <v>6.64660722150788</v>
          </cell>
          <cell r="Q46">
            <v>5.1327444166076104</v>
          </cell>
          <cell r="R46">
            <v>9.0523999769950496</v>
          </cell>
          <cell r="S46">
            <v>0.61059868949380802</v>
          </cell>
          <cell r="T46">
            <v>0.37180444959474301</v>
          </cell>
          <cell r="U46">
            <v>0.79871086712244599</v>
          </cell>
          <cell r="V46">
            <v>523994</v>
          </cell>
          <cell r="W46">
            <v>396125</v>
          </cell>
          <cell r="X46">
            <v>2.2685397049186099E-5</v>
          </cell>
        </row>
        <row r="47">
          <cell r="A47" t="str">
            <v>Green Bay, WI</v>
          </cell>
          <cell r="B47">
            <v>281.32533961794599</v>
          </cell>
          <cell r="C47">
            <v>3.9212961085315299</v>
          </cell>
          <cell r="D47">
            <v>3.2201756536788001E-2</v>
          </cell>
          <cell r="E47">
            <v>7.3812862757349898E-2</v>
          </cell>
          <cell r="F47">
            <v>0</v>
          </cell>
          <cell r="G47">
            <v>1.9445800902959101</v>
          </cell>
          <cell r="H47">
            <v>0.197449233143529</v>
          </cell>
          <cell r="I47">
            <v>6.1693400512650998</v>
          </cell>
          <cell r="J47">
            <v>11.8215634120321</v>
          </cell>
          <cell r="K47">
            <v>7.1719970657198102</v>
          </cell>
          <cell r="L47">
            <v>20.0417955601046</v>
          </cell>
          <cell r="M47">
            <v>1.9161795773614301</v>
          </cell>
          <cell r="N47">
            <v>1.1625225722885999</v>
          </cell>
          <cell r="O47">
            <v>3.2486125571883102</v>
          </cell>
          <cell r="P47">
            <v>5.6522233607670502</v>
          </cell>
          <cell r="Q47">
            <v>1.0026570144547</v>
          </cell>
          <cell r="R47">
            <v>13.872455508839501</v>
          </cell>
          <cell r="S47">
            <v>0.162082369817171</v>
          </cell>
          <cell r="T47">
            <v>5.3740284769926303E-2</v>
          </cell>
          <cell r="U47">
            <v>0.32459468261924901</v>
          </cell>
          <cell r="V47">
            <v>206520</v>
          </cell>
          <cell r="W47">
            <v>187316</v>
          </cell>
          <cell r="X47">
            <v>5.7241736451831101E-5</v>
          </cell>
        </row>
        <row r="48">
          <cell r="A48" t="str">
            <v>Cape Coral, FL</v>
          </cell>
          <cell r="B48">
            <v>971.99923363724599</v>
          </cell>
          <cell r="C48">
            <v>6.3813204981198801</v>
          </cell>
          <cell r="D48">
            <v>4.4243095619386101E-2</v>
          </cell>
          <cell r="E48">
            <v>0.12299160390373599</v>
          </cell>
          <cell r="F48">
            <v>0</v>
          </cell>
          <cell r="G48">
            <v>0.31152842008657899</v>
          </cell>
          <cell r="H48">
            <v>0.41309219441370099</v>
          </cell>
          <cell r="I48">
            <v>7.2731758121432799</v>
          </cell>
          <cell r="J48">
            <v>10.848364849460699</v>
          </cell>
          <cell r="K48">
            <v>7.4409460751914898</v>
          </cell>
          <cell r="L48">
            <v>13.8576220299152</v>
          </cell>
          <cell r="M48">
            <v>1.4915581761887799</v>
          </cell>
          <cell r="N48">
            <v>1.02306698853176</v>
          </cell>
          <cell r="O48">
            <v>1.9053055209773</v>
          </cell>
          <cell r="P48">
            <v>3.5751890373175002</v>
          </cell>
          <cell r="Q48">
            <v>0.167770263048209</v>
          </cell>
          <cell r="R48">
            <v>6.5844462177719203</v>
          </cell>
          <cell r="S48">
            <v>0.15969017195249999</v>
          </cell>
          <cell r="T48">
            <v>0</v>
          </cell>
          <cell r="U48">
            <v>0.35527208132578297</v>
          </cell>
          <cell r="V48">
            <v>530290</v>
          </cell>
          <cell r="W48">
            <v>329757</v>
          </cell>
          <cell r="X48">
            <v>2.0457419241284501E-5</v>
          </cell>
        </row>
        <row r="49">
          <cell r="A49" t="str">
            <v>Fort Wayne, IN</v>
          </cell>
          <cell r="B49">
            <v>449.52669593949201</v>
          </cell>
          <cell r="C49">
            <v>1.8558490851162599</v>
          </cell>
          <cell r="D49">
            <v>7.9181972781079898E-2</v>
          </cell>
          <cell r="E49">
            <v>0.35463056328248499</v>
          </cell>
          <cell r="F49">
            <v>0</v>
          </cell>
          <cell r="G49">
            <v>0.51795409803248704</v>
          </cell>
          <cell r="H49">
            <v>9.7748442024236604E-2</v>
          </cell>
          <cell r="I49">
            <v>2.9053641612365402</v>
          </cell>
          <cell r="J49">
            <v>10.7722055008089</v>
          </cell>
          <cell r="K49">
            <v>8.4863435577018098</v>
          </cell>
          <cell r="L49">
            <v>13.916768246634399</v>
          </cell>
          <cell r="M49">
            <v>3.70769545674582</v>
          </cell>
          <cell r="N49">
            <v>2.9209225029092201</v>
          </cell>
          <cell r="O49">
            <v>4.7900254406357403</v>
          </cell>
          <cell r="P49">
            <v>7.8668413395723498</v>
          </cell>
          <cell r="Q49">
            <v>5.5809793964652599</v>
          </cell>
          <cell r="R49">
            <v>11.0114040853978</v>
          </cell>
          <cell r="S49">
            <v>0.314073173350983</v>
          </cell>
          <cell r="T49">
            <v>0.160781859100778</v>
          </cell>
          <cell r="U49">
            <v>0.49964456853316103</v>
          </cell>
          <cell r="V49">
            <v>313492</v>
          </cell>
          <cell r="W49">
            <v>287759</v>
          </cell>
          <cell r="X49">
            <v>3.4361978936652002E-5</v>
          </cell>
        </row>
        <row r="50">
          <cell r="A50" t="str">
            <v>Louisville/Jefferson County, KY--IN</v>
          </cell>
          <cell r="B50">
            <v>1273.1628205741899</v>
          </cell>
          <cell r="C50">
            <v>3.43176492915542</v>
          </cell>
          <cell r="D50">
            <v>0.122774758958917</v>
          </cell>
          <cell r="E50">
            <v>2.9220056143833499</v>
          </cell>
          <cell r="F50">
            <v>0</v>
          </cell>
          <cell r="G50">
            <v>0.78700885055822001</v>
          </cell>
          <cell r="H50">
            <v>0.88346393777188903</v>
          </cell>
          <cell r="I50">
            <v>8.1470180908277996</v>
          </cell>
          <cell r="J50">
            <v>10.684528349591099</v>
          </cell>
          <cell r="K50">
            <v>6.6714180160769203</v>
          </cell>
          <cell r="L50">
            <v>15.8142251369893</v>
          </cell>
          <cell r="M50">
            <v>1.31146491028664</v>
          </cell>
          <cell r="N50">
            <v>0.81887850765764703</v>
          </cell>
          <cell r="O50">
            <v>1.94110593111282</v>
          </cell>
          <cell r="P50">
            <v>2.53751025876337</v>
          </cell>
          <cell r="Q50">
            <v>-1.47560007475087</v>
          </cell>
          <cell r="R50">
            <v>7.6672070461615602</v>
          </cell>
          <cell r="S50">
            <v>0.169174851312517</v>
          </cell>
          <cell r="T50">
            <v>7.71153325892555E-2</v>
          </cell>
          <cell r="U50">
            <v>0.26963321390102801</v>
          </cell>
          <cell r="V50">
            <v>972546</v>
          </cell>
          <cell r="W50">
            <v>863582</v>
          </cell>
          <cell r="X50">
            <v>1.09861418890121E-5</v>
          </cell>
        </row>
        <row r="51">
          <cell r="A51" t="str">
            <v>Nashville-Davidson, TN</v>
          </cell>
          <cell r="B51">
            <v>1513.5783969501299</v>
          </cell>
          <cell r="C51">
            <v>1.63852220358051</v>
          </cell>
          <cell r="D51">
            <v>1.9879537130984899</v>
          </cell>
          <cell r="E51">
            <v>2.7795989699264498</v>
          </cell>
          <cell r="F51">
            <v>3.3860180427655001E-3</v>
          </cell>
          <cell r="G51">
            <v>1.61823716175115</v>
          </cell>
          <cell r="H51">
            <v>0.35514005497825002</v>
          </cell>
          <cell r="I51">
            <v>8.38283812137764</v>
          </cell>
          <cell r="J51">
            <v>10.4098618829385</v>
          </cell>
          <cell r="K51">
            <v>7.8498810500221898</v>
          </cell>
          <cell r="L51">
            <v>14.8584997170835</v>
          </cell>
          <cell r="M51">
            <v>1.24180638254144</v>
          </cell>
          <cell r="N51">
            <v>0.93642283631884504</v>
          </cell>
          <cell r="O51">
            <v>1.77249035493026</v>
          </cell>
          <cell r="P51">
            <v>2.0270237615608702</v>
          </cell>
          <cell r="Q51">
            <v>-0.53295707135544801</v>
          </cell>
          <cell r="R51">
            <v>6.4756615957059296</v>
          </cell>
          <cell r="S51">
            <v>0.215484137476602</v>
          </cell>
          <cell r="T51">
            <v>0.108694998828806</v>
          </cell>
          <cell r="U51">
            <v>0.31782145356775898</v>
          </cell>
          <cell r="V51">
            <v>969587</v>
          </cell>
          <cell r="W51">
            <v>749935</v>
          </cell>
          <cell r="X51">
            <v>1.0736387640241101E-5</v>
          </cell>
        </row>
        <row r="52">
          <cell r="A52" t="str">
            <v>Tuscaloosa, AL</v>
          </cell>
          <cell r="B52">
            <v>239.805815396822</v>
          </cell>
          <cell r="C52">
            <v>2.2742392876754098</v>
          </cell>
          <cell r="D52">
            <v>4.9752562173699798E-2</v>
          </cell>
          <cell r="E52">
            <v>3.9265506398069299</v>
          </cell>
          <cell r="F52">
            <v>0.70473959472458303</v>
          </cell>
          <cell r="G52">
            <v>0.115736296429109</v>
          </cell>
          <cell r="H52">
            <v>3.6884910942376899E-2</v>
          </cell>
          <cell r="I52">
            <v>7.1079032917521099</v>
          </cell>
          <cell r="J52">
            <v>9.9205153311490495</v>
          </cell>
          <cell r="K52">
            <v>8.0967585131878597</v>
          </cell>
          <cell r="L52">
            <v>12.590527077930799</v>
          </cell>
          <cell r="M52">
            <v>1.3957020690842299</v>
          </cell>
          <cell r="N52">
            <v>1.13912052272618</v>
          </cell>
          <cell r="O52">
            <v>1.7713419219618101</v>
          </cell>
          <cell r="P52">
            <v>2.81261203939694</v>
          </cell>
          <cell r="Q52">
            <v>0.98885522143575</v>
          </cell>
          <cell r="R52">
            <v>5.4826237861787597</v>
          </cell>
          <cell r="S52">
            <v>0.50152976734066601</v>
          </cell>
          <cell r="T52">
            <v>0.26992697866117699</v>
          </cell>
          <cell r="U52">
            <v>0.73735647479840105</v>
          </cell>
          <cell r="V52">
            <v>139114</v>
          </cell>
          <cell r="W52">
            <v>116888</v>
          </cell>
          <cell r="X52">
            <v>7.1312127687716897E-5</v>
          </cell>
        </row>
        <row r="53">
          <cell r="A53" t="str">
            <v>New Orleans, LA</v>
          </cell>
          <cell r="B53">
            <v>703.62986632090701</v>
          </cell>
          <cell r="C53">
            <v>6.1473692645444302</v>
          </cell>
          <cell r="D53">
            <v>0.48578785914810002</v>
          </cell>
          <cell r="E53">
            <v>1.4024362420191101</v>
          </cell>
          <cell r="F53">
            <v>0</v>
          </cell>
          <cell r="G53">
            <v>0.155943486440311</v>
          </cell>
          <cell r="H53">
            <v>0.53074300053402601</v>
          </cell>
          <cell r="I53">
            <v>8.7222798526859808</v>
          </cell>
          <cell r="J53">
            <v>9.5891327752337396</v>
          </cell>
          <cell r="K53">
            <v>7.6548835778050597</v>
          </cell>
          <cell r="L53">
            <v>11.2272466543786</v>
          </cell>
          <cell r="M53">
            <v>1.09938375484258</v>
          </cell>
          <cell r="N53">
            <v>0.87762416559562395</v>
          </cell>
          <cell r="O53">
            <v>1.28719174848778</v>
          </cell>
          <cell r="P53">
            <v>0.86685292254775204</v>
          </cell>
          <cell r="Q53">
            <v>-1.06739627488092</v>
          </cell>
          <cell r="R53">
            <v>2.5049668016926998</v>
          </cell>
          <cell r="S53">
            <v>0.14076047556088001</v>
          </cell>
          <cell r="T53">
            <v>4.27503153265218E-2</v>
          </cell>
          <cell r="U53">
            <v>0.26861538115780098</v>
          </cell>
          <cell r="V53">
            <v>899703</v>
          </cell>
          <cell r="W53">
            <v>1009283</v>
          </cell>
          <cell r="X53">
            <v>1.06581091485009E-5</v>
          </cell>
        </row>
        <row r="54">
          <cell r="A54" t="str">
            <v>San Jose, CA</v>
          </cell>
          <cell r="B54">
            <v>744.59065239959102</v>
          </cell>
          <cell r="C54">
            <v>5.0468020803319398</v>
          </cell>
          <cell r="D54">
            <v>1.20216004975361</v>
          </cell>
          <cell r="E54">
            <v>0.86053474286723997</v>
          </cell>
          <cell r="F54">
            <v>0</v>
          </cell>
          <cell r="G54">
            <v>0.19167487587377499</v>
          </cell>
          <cell r="H54">
            <v>0.583927489236019</v>
          </cell>
          <cell r="I54">
            <v>7.8850992380625904</v>
          </cell>
          <cell r="J54">
            <v>9.0971715558745707</v>
          </cell>
          <cell r="K54">
            <v>7.8979393477434998</v>
          </cell>
          <cell r="L54">
            <v>11.3127185168554</v>
          </cell>
          <cell r="M54">
            <v>1.1537168120803201</v>
          </cell>
          <cell r="N54">
            <v>1.0016284017858501</v>
          </cell>
          <cell r="O54">
            <v>1.43469576923613</v>
          </cell>
          <cell r="P54">
            <v>1.2120723178119699</v>
          </cell>
          <cell r="Q54">
            <v>1.28401096809085E-2</v>
          </cell>
          <cell r="R54">
            <v>3.4276192787928599</v>
          </cell>
          <cell r="S54">
            <v>0.31455832232201197</v>
          </cell>
          <cell r="T54">
            <v>0.16826928442042199</v>
          </cell>
          <cell r="U54">
            <v>0.46681947862322398</v>
          </cell>
          <cell r="V54">
            <v>1664496</v>
          </cell>
          <cell r="W54">
            <v>1538312</v>
          </cell>
          <cell r="X54">
            <v>5.46542109796273E-6</v>
          </cell>
        </row>
        <row r="55">
          <cell r="A55" t="str">
            <v>Charleston--North Charleston, SC</v>
          </cell>
          <cell r="B55">
            <v>811.21753687788998</v>
          </cell>
          <cell r="C55">
            <v>3.9824087656478602</v>
          </cell>
          <cell r="D55">
            <v>0.81209298359912596</v>
          </cell>
          <cell r="E55">
            <v>0.14024013383159001</v>
          </cell>
          <cell r="F55">
            <v>0</v>
          </cell>
          <cell r="G55">
            <v>0.107945775219914</v>
          </cell>
          <cell r="H55">
            <v>0.24116668791151899</v>
          </cell>
          <cell r="I55">
            <v>5.2838543462100098</v>
          </cell>
          <cell r="J55">
            <v>8.9285626838497496</v>
          </cell>
          <cell r="K55">
            <v>6.8431376122804597</v>
          </cell>
          <cell r="L55">
            <v>11.1875702801921</v>
          </cell>
          <cell r="M55">
            <v>1.68978213607534</v>
          </cell>
          <cell r="N55">
            <v>1.2951033779326</v>
          </cell>
          <cell r="O55">
            <v>2.11731239113672</v>
          </cell>
          <cell r="P55">
            <v>3.6447083376397398</v>
          </cell>
          <cell r="Q55">
            <v>1.5592832660704501</v>
          </cell>
          <cell r="R55">
            <v>5.9037159339820899</v>
          </cell>
          <cell r="S55">
            <v>0.13111701834614201</v>
          </cell>
          <cell r="T55">
            <v>0</v>
          </cell>
          <cell r="U55">
            <v>0.26549524838636701</v>
          </cell>
          <cell r="V55">
            <v>548404</v>
          </cell>
          <cell r="W55">
            <v>423410</v>
          </cell>
          <cell r="X55">
            <v>1.62809948210621E-5</v>
          </cell>
        </row>
        <row r="56">
          <cell r="A56" t="str">
            <v>Milwaukee, WI</v>
          </cell>
          <cell r="B56">
            <v>1499.06389725845</v>
          </cell>
          <cell r="C56">
            <v>5.4371185925210197</v>
          </cell>
          <cell r="D56">
            <v>0.98326762435417003</v>
          </cell>
          <cell r="E56">
            <v>0.88450498363569097</v>
          </cell>
          <cell r="F56">
            <v>0</v>
          </cell>
          <cell r="G56">
            <v>1.4629749342181</v>
          </cell>
          <cell r="H56">
            <v>1.5793604481433401</v>
          </cell>
          <cell r="I56">
            <v>10.347226582872301</v>
          </cell>
          <cell r="J56">
            <v>8.7657426454512599</v>
          </cell>
          <cell r="K56">
            <v>6.4898457167991301</v>
          </cell>
          <cell r="L56">
            <v>10.4283584219845</v>
          </cell>
          <cell r="M56">
            <v>0.84715866374871096</v>
          </cell>
          <cell r="N56">
            <v>0.62720630159406399</v>
          </cell>
          <cell r="O56">
            <v>1.00784092611313</v>
          </cell>
          <cell r="P56">
            <v>-1.5814839374210501</v>
          </cell>
          <cell r="Q56">
            <v>-3.8573808660731799</v>
          </cell>
          <cell r="R56">
            <v>8.1131839112197499E-2</v>
          </cell>
          <cell r="S56">
            <v>9.4846423716880596E-2</v>
          </cell>
          <cell r="T56">
            <v>0</v>
          </cell>
          <cell r="U56">
            <v>0.176812651782665</v>
          </cell>
          <cell r="V56">
            <v>1376476</v>
          </cell>
          <cell r="W56">
            <v>1308913</v>
          </cell>
          <cell r="X56">
            <v>6.3682495339194198E-6</v>
          </cell>
        </row>
        <row r="57">
          <cell r="A57" t="str">
            <v>Youngstown, OH--PA</v>
          </cell>
          <cell r="B57">
            <v>634.539031803841</v>
          </cell>
          <cell r="C57">
            <v>4.6966752343092297</v>
          </cell>
          <cell r="D57">
            <v>0.14880608829199099</v>
          </cell>
          <cell r="E57">
            <v>3.2974015561828498</v>
          </cell>
          <cell r="F57">
            <v>0</v>
          </cell>
          <cell r="G57">
            <v>0.70871147061482098</v>
          </cell>
          <cell r="H57">
            <v>0.18550271457342801</v>
          </cell>
          <cell r="I57">
            <v>9.0370970639723307</v>
          </cell>
          <cell r="J57">
            <v>8.7461113515978397</v>
          </cell>
          <cell r="K57">
            <v>7.0575824923014698</v>
          </cell>
          <cell r="L57">
            <v>11.7061166234335</v>
          </cell>
          <cell r="M57">
            <v>0.96780097521199104</v>
          </cell>
          <cell r="N57">
            <v>0.78095680973014203</v>
          </cell>
          <cell r="O57">
            <v>1.2953403665543901</v>
          </cell>
          <cell r="P57">
            <v>-0.290985712374487</v>
          </cell>
          <cell r="Q57">
            <v>-1.97951457167086</v>
          </cell>
          <cell r="R57">
            <v>2.6690195594612001</v>
          </cell>
          <cell r="S57">
            <v>0.41940191627044099</v>
          </cell>
          <cell r="T57">
            <v>0.20867709402843501</v>
          </cell>
          <cell r="U57">
            <v>0.63363508300853499</v>
          </cell>
          <cell r="V57">
            <v>387550</v>
          </cell>
          <cell r="W57">
            <v>417437</v>
          </cell>
          <cell r="X57">
            <v>2.25676979785778E-5</v>
          </cell>
        </row>
        <row r="58">
          <cell r="A58" t="str">
            <v>Merced, CA</v>
          </cell>
          <cell r="B58">
            <v>124.594054327313</v>
          </cell>
          <cell r="C58">
            <v>7.8065004687030995E-2</v>
          </cell>
          <cell r="D58">
            <v>2.0800848395520301E-2</v>
          </cell>
          <cell r="E58">
            <v>1.51987594792002E-2</v>
          </cell>
          <cell r="F58">
            <v>0</v>
          </cell>
          <cell r="G58">
            <v>3.19736108269788</v>
          </cell>
          <cell r="H58">
            <v>6.0911376986651999E-2</v>
          </cell>
          <cell r="I58">
            <v>3.37233707224628</v>
          </cell>
          <cell r="J58">
            <v>8.7375040199823406</v>
          </cell>
          <cell r="K58">
            <v>7.0574415086295996</v>
          </cell>
          <cell r="L58">
            <v>11.3637437591637</v>
          </cell>
          <cell r="M58">
            <v>2.5909343677090799</v>
          </cell>
          <cell r="N58">
            <v>2.09274498884202</v>
          </cell>
          <cell r="O58">
            <v>3.3696939290811798</v>
          </cell>
          <cell r="P58">
            <v>5.3651669477360597</v>
          </cell>
          <cell r="Q58">
            <v>3.6851044363833201</v>
          </cell>
          <cell r="R58">
            <v>7.9914066869174496</v>
          </cell>
          <cell r="S58">
            <v>0.43721301967860199</v>
          </cell>
          <cell r="T58">
            <v>0.26772372587098298</v>
          </cell>
          <cell r="U58">
            <v>0.63185510154703395</v>
          </cell>
          <cell r="V58">
            <v>136969</v>
          </cell>
          <cell r="W58">
            <v>110483</v>
          </cell>
          <cell r="X58">
            <v>6.3791836254789997E-5</v>
          </cell>
        </row>
        <row r="59">
          <cell r="A59" t="str">
            <v>Amarillo, TX</v>
          </cell>
          <cell r="B59">
            <v>214.23218521244499</v>
          </cell>
          <cell r="C59">
            <v>0.46200033636732402</v>
          </cell>
          <cell r="D59">
            <v>0.14797668440266501</v>
          </cell>
          <cell r="E59">
            <v>2.9179536490608702</v>
          </cell>
          <cell r="F59">
            <v>0</v>
          </cell>
          <cell r="G59">
            <v>0.345653667559292</v>
          </cell>
          <cell r="H59">
            <v>3.8696959407916502E-2</v>
          </cell>
          <cell r="I59">
            <v>3.9122812967980698</v>
          </cell>
          <cell r="J59">
            <v>8.39379327760156</v>
          </cell>
          <cell r="K59">
            <v>5.8581793634498096</v>
          </cell>
          <cell r="L59">
            <v>12.062479384527499</v>
          </cell>
          <cell r="M59">
            <v>2.1454984038267599</v>
          </cell>
          <cell r="N59">
            <v>1.4973819413865499</v>
          </cell>
          <cell r="O59">
            <v>3.08323417193948</v>
          </cell>
          <cell r="P59">
            <v>4.4815119808034796</v>
          </cell>
          <cell r="Q59">
            <v>1.94589806665173</v>
          </cell>
          <cell r="R59">
            <v>8.1501980877294393</v>
          </cell>
          <cell r="S59">
            <v>0.57218517352482001</v>
          </cell>
          <cell r="T59">
            <v>0.39109236288614302</v>
          </cell>
          <cell r="U59">
            <v>0.73994996310276895</v>
          </cell>
          <cell r="V59">
            <v>196651</v>
          </cell>
          <cell r="W59">
            <v>179312</v>
          </cell>
          <cell r="X59">
            <v>4.2683705028713597E-5</v>
          </cell>
        </row>
        <row r="60">
          <cell r="A60" t="str">
            <v>Virginia Beach, VA</v>
          </cell>
          <cell r="B60">
            <v>1549.6237593094099</v>
          </cell>
          <cell r="C60">
            <v>5.41945804028353</v>
          </cell>
          <cell r="D60">
            <v>1.4121901675742099</v>
          </cell>
          <cell r="E60">
            <v>0.64523855447179002</v>
          </cell>
          <cell r="F60">
            <v>0</v>
          </cell>
          <cell r="G60">
            <v>0.28170735478567999</v>
          </cell>
          <cell r="H60">
            <v>1.1262048147302799</v>
          </cell>
          <cell r="I60">
            <v>8.8847989318455092</v>
          </cell>
          <cell r="J60">
            <v>8.2385807502044308</v>
          </cell>
          <cell r="K60">
            <v>4.8861114646199004</v>
          </cell>
          <cell r="L60">
            <v>10.112998891142899</v>
          </cell>
          <cell r="M60">
            <v>0.927266988640018</v>
          </cell>
          <cell r="N60">
            <v>0.54994057852077705</v>
          </cell>
          <cell r="O60">
            <v>1.13823610063872</v>
          </cell>
          <cell r="P60">
            <v>-0.64621818164107003</v>
          </cell>
          <cell r="Q60">
            <v>-3.9986874672255999</v>
          </cell>
          <cell r="R60">
            <v>1.2281999592974699</v>
          </cell>
          <cell r="S60">
            <v>0.10778340258046901</v>
          </cell>
          <cell r="T60">
            <v>0</v>
          </cell>
          <cell r="U60">
            <v>0.21871566490730199</v>
          </cell>
          <cell r="V60">
            <v>1439666</v>
          </cell>
          <cell r="W60">
            <v>1394439</v>
          </cell>
          <cell r="X60">
            <v>5.7225639490023603E-6</v>
          </cell>
        </row>
        <row r="61">
          <cell r="A61" t="str">
            <v>Shreveport, LA</v>
          </cell>
          <cell r="B61">
            <v>504.59769506285801</v>
          </cell>
          <cell r="C61">
            <v>0.103945118420723</v>
          </cell>
          <cell r="D61">
            <v>6.4841263253576101E-2</v>
          </cell>
          <cell r="E61">
            <v>3.05214235538672</v>
          </cell>
          <cell r="F61">
            <v>0</v>
          </cell>
          <cell r="G61">
            <v>0.18855240161561601</v>
          </cell>
          <cell r="H61">
            <v>0.11420433038958901</v>
          </cell>
          <cell r="I61">
            <v>3.52368546906622</v>
          </cell>
          <cell r="J61">
            <v>8.1466846285849197</v>
          </cell>
          <cell r="K61">
            <v>7.1549242704771698</v>
          </cell>
          <cell r="L61">
            <v>8.9730479409159596</v>
          </cell>
          <cell r="M61">
            <v>2.3119783817548698</v>
          </cell>
          <cell r="N61">
            <v>2.0305229661639501</v>
          </cell>
          <cell r="O61">
            <v>2.54649514540632</v>
          </cell>
          <cell r="P61">
            <v>4.6229991595186899</v>
          </cell>
          <cell r="Q61">
            <v>3.63123880141094</v>
          </cell>
          <cell r="R61">
            <v>5.4493624718497298</v>
          </cell>
          <cell r="S61">
            <v>0.15297455659044301</v>
          </cell>
          <cell r="T61">
            <v>2.08308502242429E-2</v>
          </cell>
          <cell r="U61">
            <v>0.25436876613166898</v>
          </cell>
          <cell r="V61">
            <v>298317</v>
          </cell>
          <cell r="W61">
            <v>275213</v>
          </cell>
          <cell r="X61">
            <v>2.7308817897018599E-5</v>
          </cell>
        </row>
        <row r="62">
          <cell r="A62" t="str">
            <v>Tulsa, OK</v>
          </cell>
          <cell r="B62">
            <v>888.44805038219602</v>
          </cell>
          <cell r="C62">
            <v>3.8002118190186902</v>
          </cell>
          <cell r="D62">
            <v>0.21089207779477501</v>
          </cell>
          <cell r="E62">
            <v>2.3900169254044199</v>
          </cell>
          <cell r="F62">
            <v>0</v>
          </cell>
          <cell r="G62">
            <v>0.85721285750000897</v>
          </cell>
          <cell r="H62">
            <v>0.36519404974419101</v>
          </cell>
          <cell r="I62">
            <v>7.62352772946209</v>
          </cell>
          <cell r="J62">
            <v>8.0572821109076909</v>
          </cell>
          <cell r="K62">
            <v>5.6932856161265697</v>
          </cell>
          <cell r="L62">
            <v>10.1284219792486</v>
          </cell>
          <cell r="M62">
            <v>1.05689680641801</v>
          </cell>
          <cell r="N62">
            <v>0.746804605186145</v>
          </cell>
          <cell r="O62">
            <v>1.32857416391443</v>
          </cell>
          <cell r="P62">
            <v>0.43375438144560102</v>
          </cell>
          <cell r="Q62">
            <v>-1.9302421133355201</v>
          </cell>
          <cell r="R62">
            <v>2.5048942497865498</v>
          </cell>
          <cell r="S62">
            <v>0.38793291119414097</v>
          </cell>
          <cell r="T62">
            <v>0.23761918205445701</v>
          </cell>
          <cell r="U62">
            <v>0.53536468309093399</v>
          </cell>
          <cell r="V62">
            <v>655479</v>
          </cell>
          <cell r="W62">
            <v>558329</v>
          </cell>
          <cell r="X62">
            <v>1.22922048012334E-5</v>
          </cell>
        </row>
        <row r="63">
          <cell r="A63" t="str">
            <v>Cleveland, OH</v>
          </cell>
          <cell r="B63">
            <v>2041.71325968112</v>
          </cell>
          <cell r="C63">
            <v>3.7859028196581801</v>
          </cell>
          <cell r="D63">
            <v>2.5437993113144399</v>
          </cell>
          <cell r="E63">
            <v>4.3296671989616904</v>
          </cell>
          <cell r="F63">
            <v>0</v>
          </cell>
          <cell r="G63">
            <v>0.90935467882655496</v>
          </cell>
          <cell r="H63">
            <v>1.31571103363046</v>
          </cell>
          <cell r="I63">
            <v>12.884435042391299</v>
          </cell>
          <cell r="J63">
            <v>7.9205132386676498</v>
          </cell>
          <cell r="K63">
            <v>3.3200001485219102</v>
          </cell>
          <cell r="L63">
            <v>11.540234208451</v>
          </cell>
          <cell r="M63">
            <v>0.61473500488055499</v>
          </cell>
          <cell r="N63">
            <v>0.25767525992398599</v>
          </cell>
          <cell r="O63">
            <v>0.89567250488533401</v>
          </cell>
          <cell r="P63">
            <v>-4.9639218037236903</v>
          </cell>
          <cell r="Q63">
            <v>-9.5644348938694304</v>
          </cell>
          <cell r="R63">
            <v>-1.34420083394031</v>
          </cell>
          <cell r="S63">
            <v>0.15429376934636299</v>
          </cell>
          <cell r="T63">
            <v>5.1364762313850197E-3</v>
          </cell>
          <cell r="U63">
            <v>0.31256193857725401</v>
          </cell>
          <cell r="V63">
            <v>1780673</v>
          </cell>
          <cell r="W63">
            <v>1786647</v>
          </cell>
          <cell r="X63">
            <v>4.4480447778270596E-6</v>
          </cell>
        </row>
        <row r="64">
          <cell r="A64" t="str">
            <v>Trenton, NJ</v>
          </cell>
          <cell r="B64">
            <v>279.592028312656</v>
          </cell>
          <cell r="C64">
            <v>2.0116638126175301</v>
          </cell>
          <cell r="D64">
            <v>0.40702377833833098</v>
          </cell>
          <cell r="E64">
            <v>1.0053520012694901</v>
          </cell>
          <cell r="F64">
            <v>0</v>
          </cell>
          <cell r="G64">
            <v>2.9576271563160599E-2</v>
          </cell>
          <cell r="H64">
            <v>0.41297487732161597</v>
          </cell>
          <cell r="I64">
            <v>3.8665907411101301</v>
          </cell>
          <cell r="J64">
            <v>7.6891546808508302</v>
          </cell>
          <cell r="K64">
            <v>5.9637162761188698</v>
          </cell>
          <cell r="L64">
            <v>9.5578611511675806</v>
          </cell>
          <cell r="M64">
            <v>1.9886135346828</v>
          </cell>
          <cell r="N64">
            <v>1.5423707021050299</v>
          </cell>
          <cell r="O64">
            <v>2.4719091807537499</v>
          </cell>
          <cell r="P64">
            <v>3.8225639397407001</v>
          </cell>
          <cell r="Q64">
            <v>2.0971255350087401</v>
          </cell>
          <cell r="R64">
            <v>5.6912704100574496</v>
          </cell>
          <cell r="S64">
            <v>0.17016287549381001</v>
          </cell>
          <cell r="T64">
            <v>6.2883657144645694E-2</v>
          </cell>
          <cell r="U64">
            <v>0.30267378046276999</v>
          </cell>
          <cell r="V64">
            <v>296668</v>
          </cell>
          <cell r="W64">
            <v>268472</v>
          </cell>
          <cell r="X64">
            <v>2.59183824371042E-5</v>
          </cell>
        </row>
        <row r="65">
          <cell r="A65" t="str">
            <v>Harrisburg, PA</v>
          </cell>
          <cell r="B65">
            <v>701.41840718426499</v>
          </cell>
          <cell r="C65">
            <v>0.139001622749516</v>
          </cell>
          <cell r="D65">
            <v>0.44510466130604098</v>
          </cell>
          <cell r="E65">
            <v>2.0335179233594398</v>
          </cell>
          <cell r="F65">
            <v>9.2183359976359604E-4</v>
          </cell>
          <cell r="G65">
            <v>1.62438934755963</v>
          </cell>
          <cell r="H65">
            <v>0.35762048188060502</v>
          </cell>
          <cell r="I65">
            <v>4.6005558704550102</v>
          </cell>
          <cell r="J65">
            <v>7.5965337299013296</v>
          </cell>
          <cell r="K65">
            <v>6.0296566037489603</v>
          </cell>
          <cell r="L65">
            <v>9.1709094156380804</v>
          </cell>
          <cell r="M65">
            <v>1.6512208402220701</v>
          </cell>
          <cell r="N65">
            <v>1.3106365347004501</v>
          </cell>
          <cell r="O65">
            <v>1.9934350704300901</v>
          </cell>
          <cell r="P65">
            <v>2.9959778594463198</v>
          </cell>
          <cell r="Q65">
            <v>1.42910073329395</v>
          </cell>
          <cell r="R65">
            <v>4.5703535451830701</v>
          </cell>
          <cell r="S65">
            <v>0.113051694532163</v>
          </cell>
          <cell r="T65">
            <v>7.0171409694979999E-3</v>
          </cell>
          <cell r="U65">
            <v>0.186805024750413</v>
          </cell>
          <cell r="V65">
            <v>444474</v>
          </cell>
          <cell r="W65">
            <v>362782</v>
          </cell>
          <cell r="X65">
            <v>1.7091064336499601E-5</v>
          </cell>
        </row>
        <row r="66">
          <cell r="A66" t="str">
            <v>York, PA</v>
          </cell>
          <cell r="B66">
            <v>346.58438261733801</v>
          </cell>
          <cell r="C66">
            <v>1.33775743872939</v>
          </cell>
          <cell r="D66">
            <v>0.26536055930464802</v>
          </cell>
          <cell r="E66">
            <v>0.26036975043591498</v>
          </cell>
          <cell r="F66">
            <v>0</v>
          </cell>
          <cell r="G66">
            <v>1.1257927678112101</v>
          </cell>
          <cell r="H66">
            <v>0.17638648894616599</v>
          </cell>
          <cell r="I66">
            <v>3.1656670052273399</v>
          </cell>
          <cell r="J66">
            <v>7.5928828898196503</v>
          </cell>
          <cell r="K66">
            <v>5.5010839803282199</v>
          </cell>
          <cell r="L66">
            <v>10.624566096305999</v>
          </cell>
          <cell r="M66">
            <v>2.3985096591908799</v>
          </cell>
          <cell r="N66">
            <v>1.737732986838</v>
          </cell>
          <cell r="O66">
            <v>3.3561856249447901</v>
          </cell>
          <cell r="P66">
            <v>4.42721588459231</v>
          </cell>
          <cell r="Q66">
            <v>2.33541697510088</v>
          </cell>
          <cell r="R66">
            <v>7.4588990910786901</v>
          </cell>
          <cell r="S66">
            <v>0.21495975780722501</v>
          </cell>
          <cell r="T66">
            <v>8.7061062446691304E-2</v>
          </cell>
          <cell r="U66">
            <v>0.369969805625189</v>
          </cell>
          <cell r="V66">
            <v>232045</v>
          </cell>
          <cell r="W66">
            <v>192903</v>
          </cell>
          <cell r="X66">
            <v>3.2721596629186798E-5</v>
          </cell>
        </row>
        <row r="67">
          <cell r="A67" t="str">
            <v>Baton Rouge, LA</v>
          </cell>
          <cell r="B67">
            <v>999.43887015143298</v>
          </cell>
          <cell r="C67">
            <v>3.25414489215997</v>
          </cell>
          <cell r="D67">
            <v>9.4020231109283606E-2</v>
          </cell>
          <cell r="E67">
            <v>2.0302022593837901</v>
          </cell>
          <cell r="F67">
            <v>0</v>
          </cell>
          <cell r="G67">
            <v>0.44150611722239103</v>
          </cell>
          <cell r="H67">
            <v>0.47893251051333502</v>
          </cell>
          <cell r="I67">
            <v>6.2988060103887697</v>
          </cell>
          <cell r="J67">
            <v>6.5662908402668396</v>
          </cell>
          <cell r="K67">
            <v>4.4416550592381601</v>
          </cell>
          <cell r="L67">
            <v>7.86818973789478</v>
          </cell>
          <cell r="M67">
            <v>1.0424659577445099</v>
          </cell>
          <cell r="N67">
            <v>0.70515825569360802</v>
          </cell>
          <cell r="O67">
            <v>1.24915574871135</v>
          </cell>
          <cell r="P67">
            <v>0.26748482987806499</v>
          </cell>
          <cell r="Q67">
            <v>-1.8571509511506099</v>
          </cell>
          <cell r="R67">
            <v>1.5693837275060001</v>
          </cell>
          <cell r="S67">
            <v>0.17997149074657601</v>
          </cell>
          <cell r="T67">
            <v>5.6484728023724597E-2</v>
          </cell>
          <cell r="U67">
            <v>0.31788260282448499</v>
          </cell>
          <cell r="V67">
            <v>594309</v>
          </cell>
          <cell r="W67">
            <v>479019</v>
          </cell>
          <cell r="X67">
            <v>1.10486141725379E-5</v>
          </cell>
        </row>
        <row r="68">
          <cell r="A68" t="str">
            <v>Concord, NC</v>
          </cell>
          <cell r="B68">
            <v>474.33874161353498</v>
          </cell>
          <cell r="C68">
            <v>2.4032859167037399</v>
          </cell>
          <cell r="D68">
            <v>4.1442793251281702E-2</v>
          </cell>
          <cell r="E68">
            <v>0.25722862885604197</v>
          </cell>
          <cell r="F68">
            <v>0</v>
          </cell>
          <cell r="G68">
            <v>0.62906761130036304</v>
          </cell>
          <cell r="H68">
            <v>0.110226471854711</v>
          </cell>
          <cell r="I68">
            <v>3.4412514219661299</v>
          </cell>
          <cell r="J68">
            <v>6.4953705152703698</v>
          </cell>
          <cell r="K68">
            <v>5.3470012195213004</v>
          </cell>
          <cell r="L68">
            <v>7.9876934895434504</v>
          </cell>
          <cell r="M68">
            <v>1.8875024573354899</v>
          </cell>
          <cell r="N68">
            <v>1.55379557139894</v>
          </cell>
          <cell r="O68">
            <v>2.32115951730714</v>
          </cell>
          <cell r="P68">
            <v>3.0541190933042301</v>
          </cell>
          <cell r="Q68">
            <v>1.9057497975551601</v>
          </cell>
          <cell r="R68">
            <v>4.5464420675773196</v>
          </cell>
          <cell r="S68">
            <v>0.30366494980592201</v>
          </cell>
          <cell r="T68">
            <v>0.18080875237035199</v>
          </cell>
          <cell r="U68">
            <v>0.42374607350548199</v>
          </cell>
          <cell r="V68">
            <v>214881</v>
          </cell>
          <cell r="W68">
            <v>115057</v>
          </cell>
          <cell r="X68">
            <v>3.0227756364082301E-5</v>
          </cell>
        </row>
        <row r="69">
          <cell r="A69" t="str">
            <v>Raleigh, NC</v>
          </cell>
          <cell r="B69">
            <v>1380.32917201793</v>
          </cell>
          <cell r="C69">
            <v>2.4317172788472501</v>
          </cell>
          <cell r="D69">
            <v>0.18193166348787199</v>
          </cell>
          <cell r="E69">
            <v>1.1872881697448801</v>
          </cell>
          <cell r="F69">
            <v>0</v>
          </cell>
          <cell r="G69">
            <v>0.77478968415348404</v>
          </cell>
          <cell r="H69">
            <v>0.47748270221878297</v>
          </cell>
          <cell r="I69">
            <v>5.0532094984522704</v>
          </cell>
          <cell r="J69">
            <v>6.4021083738486402</v>
          </cell>
          <cell r="K69">
            <v>5.9259911154099703</v>
          </cell>
          <cell r="L69">
            <v>6.7579489929011798</v>
          </cell>
          <cell r="M69">
            <v>1.26693903662801</v>
          </cell>
          <cell r="N69">
            <v>1.17271827285708</v>
          </cell>
          <cell r="O69">
            <v>1.33735777132751</v>
          </cell>
          <cell r="P69">
            <v>1.34889887539636</v>
          </cell>
          <cell r="Q69">
            <v>0.87278161695770295</v>
          </cell>
          <cell r="R69">
            <v>1.7047394944489001</v>
          </cell>
          <cell r="S69">
            <v>9.0001533331784303E-2</v>
          </cell>
          <cell r="T69">
            <v>0</v>
          </cell>
          <cell r="U69">
            <v>0.15263447272453101</v>
          </cell>
          <cell r="V69">
            <v>884891</v>
          </cell>
          <cell r="W69">
            <v>541527</v>
          </cell>
          <cell r="X69">
            <v>7.23491184094837E-6</v>
          </cell>
        </row>
        <row r="70">
          <cell r="A70" t="str">
            <v>Little Rock, AR</v>
          </cell>
          <cell r="B70">
            <v>687.29936699327402</v>
          </cell>
          <cell r="C70">
            <v>2.1422507539139901</v>
          </cell>
          <cell r="D70">
            <v>0.38959299251156998</v>
          </cell>
          <cell r="E70">
            <v>0.47181280454443902</v>
          </cell>
          <cell r="F70">
            <v>0</v>
          </cell>
          <cell r="G70">
            <v>0.388357536649097</v>
          </cell>
          <cell r="H70">
            <v>0.41841072879591101</v>
          </cell>
          <cell r="I70">
            <v>3.8104248164150101</v>
          </cell>
          <cell r="J70">
            <v>6.3841736165476703</v>
          </cell>
          <cell r="K70">
            <v>5.0074462197529304</v>
          </cell>
          <cell r="L70">
            <v>7.99603245138122</v>
          </cell>
          <cell r="M70">
            <v>1.6754493066088401</v>
          </cell>
          <cell r="N70">
            <v>1.3141438188679699</v>
          </cell>
          <cell r="O70">
            <v>2.0984622021499901</v>
          </cell>
          <cell r="P70">
            <v>2.5737488001326501</v>
          </cell>
          <cell r="Q70">
            <v>1.1970214033379101</v>
          </cell>
          <cell r="R70">
            <v>4.1856076349662104</v>
          </cell>
          <cell r="S70">
            <v>0.18101478145946301</v>
          </cell>
          <cell r="T70">
            <v>7.7259966703656799E-2</v>
          </cell>
          <cell r="U70">
            <v>0.28689866717323298</v>
          </cell>
          <cell r="V70">
            <v>431388</v>
          </cell>
          <cell r="W70">
            <v>360331</v>
          </cell>
          <cell r="X70">
            <v>1.4799145123526E-5</v>
          </cell>
        </row>
        <row r="71">
          <cell r="A71" t="str">
            <v>Lafayette, LA</v>
          </cell>
          <cell r="B71">
            <v>470.64705673305002</v>
          </cell>
          <cell r="C71">
            <v>0.25494967971063598</v>
          </cell>
          <cell r="D71">
            <v>2.9767704566404599E-2</v>
          </cell>
          <cell r="E71">
            <v>0.79527367871587396</v>
          </cell>
          <cell r="F71">
            <v>0</v>
          </cell>
          <cell r="G71">
            <v>0.34994471308471897</v>
          </cell>
          <cell r="H71">
            <v>1.79907017420626</v>
          </cell>
          <cell r="I71">
            <v>3.2290059502838901</v>
          </cell>
          <cell r="J71">
            <v>6.3068098222709104</v>
          </cell>
          <cell r="K71">
            <v>4.7979690864215696</v>
          </cell>
          <cell r="L71">
            <v>8.3803069950452294</v>
          </cell>
          <cell r="M71">
            <v>1.95317380004097</v>
          </cell>
          <cell r="N71">
            <v>1.48589663825169</v>
          </cell>
          <cell r="O71">
            <v>2.5953210133627702</v>
          </cell>
          <cell r="P71">
            <v>3.0778038719870202</v>
          </cell>
          <cell r="Q71">
            <v>1.5689631361376699</v>
          </cell>
          <cell r="R71">
            <v>5.1513010447613299</v>
          </cell>
          <cell r="S71">
            <v>0.14895750310214201</v>
          </cell>
          <cell r="T71">
            <v>5.6309240529990701E-2</v>
          </cell>
          <cell r="U71">
            <v>0.27374687462387598</v>
          </cell>
          <cell r="V71">
            <v>252720</v>
          </cell>
          <cell r="W71">
            <v>178079</v>
          </cell>
          <cell r="X71">
            <v>2.4955721044123599E-5</v>
          </cell>
        </row>
        <row r="72">
          <cell r="A72" t="str">
            <v>Hartford, CT</v>
          </cell>
          <cell r="B72">
            <v>1369.81931848772</v>
          </cell>
          <cell r="C72">
            <v>3.0930704388571502</v>
          </cell>
          <cell r="D72">
            <v>2.3939700717139201</v>
          </cell>
          <cell r="E72">
            <v>1.5243223129432599</v>
          </cell>
          <cell r="F72">
            <v>0</v>
          </cell>
          <cell r="G72">
            <v>0.43861746271698898</v>
          </cell>
          <cell r="H72">
            <v>0.68685949329810203</v>
          </cell>
          <cell r="I72">
            <v>8.1368397795294296</v>
          </cell>
          <cell r="J72">
            <v>6.2621125222205896</v>
          </cell>
          <cell r="K72">
            <v>2.43498790498642</v>
          </cell>
          <cell r="L72">
            <v>8.6057846191560596</v>
          </cell>
          <cell r="M72">
            <v>0.76960007716690504</v>
          </cell>
          <cell r="N72">
            <v>0.29925474397472301</v>
          </cell>
          <cell r="O72">
            <v>1.0576323059483601</v>
          </cell>
          <cell r="P72">
            <v>-1.8747272573088301</v>
          </cell>
          <cell r="Q72">
            <v>-5.7018518745430002</v>
          </cell>
          <cell r="R72">
            <v>0.46894483962663303</v>
          </cell>
          <cell r="S72">
            <v>0.194590001258137</v>
          </cell>
          <cell r="T72">
            <v>2.43530425935976E-2</v>
          </cell>
          <cell r="U72">
            <v>0.33077189157170001</v>
          </cell>
          <cell r="V72">
            <v>924859</v>
          </cell>
          <cell r="W72">
            <v>851535</v>
          </cell>
          <cell r="X72">
            <v>6.7708834776118296E-6</v>
          </cell>
        </row>
        <row r="73">
          <cell r="A73" t="str">
            <v>Dayton, OH</v>
          </cell>
          <cell r="B73">
            <v>922.87865966386903</v>
          </cell>
          <cell r="C73">
            <v>2.2167252368276702</v>
          </cell>
          <cell r="D73">
            <v>0.403917271109347</v>
          </cell>
          <cell r="E73">
            <v>0.74993871417289004</v>
          </cell>
          <cell r="F73">
            <v>0</v>
          </cell>
          <cell r="G73">
            <v>0.501283994413106</v>
          </cell>
          <cell r="H73">
            <v>0.36170444128815699</v>
          </cell>
          <cell r="I73">
            <v>4.2335696578111799</v>
          </cell>
          <cell r="J73">
            <v>6.2319642623179297</v>
          </cell>
          <cell r="K73">
            <v>5.0730919193276698</v>
          </cell>
          <cell r="L73">
            <v>7.4578437363244596</v>
          </cell>
          <cell r="M73">
            <v>1.47203536637683</v>
          </cell>
          <cell r="N73">
            <v>1.19830127513492</v>
          </cell>
          <cell r="O73">
            <v>1.76159703019514</v>
          </cell>
          <cell r="P73">
            <v>1.99839460450675</v>
          </cell>
          <cell r="Q73">
            <v>0.83952226151648901</v>
          </cell>
          <cell r="R73">
            <v>3.2242740785132802</v>
          </cell>
          <cell r="S73">
            <v>7.5039205023217398E-2</v>
          </cell>
          <cell r="T73">
            <v>2.0626113802959801E-2</v>
          </cell>
          <cell r="U73">
            <v>0.140961546143577</v>
          </cell>
          <cell r="V73">
            <v>724091</v>
          </cell>
          <cell r="W73">
            <v>703444</v>
          </cell>
          <cell r="X73">
            <v>8.6066036759439502E-6</v>
          </cell>
        </row>
        <row r="74">
          <cell r="A74" t="str">
            <v>Port Arthur, TX</v>
          </cell>
          <cell r="B74">
            <v>290.98439131385197</v>
          </cell>
          <cell r="C74">
            <v>2.87492217730636</v>
          </cell>
          <cell r="D74">
            <v>0.34194670810872102</v>
          </cell>
          <cell r="E74">
            <v>1.03921088719423</v>
          </cell>
          <cell r="F74">
            <v>0</v>
          </cell>
          <cell r="G74">
            <v>0.241778845707115</v>
          </cell>
          <cell r="H74">
            <v>0.48142739412017699</v>
          </cell>
          <cell r="I74">
            <v>4.9792860124366101</v>
          </cell>
          <cell r="J74">
            <v>6.2193033423994599</v>
          </cell>
          <cell r="K74">
            <v>4.9490207338893102</v>
          </cell>
          <cell r="L74">
            <v>7.32259474504189</v>
          </cell>
          <cell r="M74">
            <v>1.2490351682682399</v>
          </cell>
          <cell r="N74">
            <v>0.99392176338701599</v>
          </cell>
          <cell r="O74">
            <v>1.47061139423452</v>
          </cell>
          <cell r="P74">
            <v>1.2400173299628401</v>
          </cell>
          <cell r="Q74">
            <v>-3.0265278547306901E-2</v>
          </cell>
          <cell r="R74">
            <v>2.3433087326052702</v>
          </cell>
          <cell r="S74">
            <v>0.166346937849046</v>
          </cell>
          <cell r="T74">
            <v>4.6136441158898402E-2</v>
          </cell>
          <cell r="U74">
            <v>0.30040806409611898</v>
          </cell>
          <cell r="V74">
            <v>153150</v>
          </cell>
          <cell r="W74">
            <v>114656</v>
          </cell>
          <cell r="X74">
            <v>4.0609228484488799E-5</v>
          </cell>
        </row>
        <row r="75">
          <cell r="A75" t="str">
            <v>Mauldin--Simpsonville, SC</v>
          </cell>
          <cell r="B75">
            <v>220.058336392597</v>
          </cell>
          <cell r="C75">
            <v>1.8487766713864799</v>
          </cell>
          <cell r="D75">
            <v>0.28819757675270802</v>
          </cell>
          <cell r="E75">
            <v>0.152399587767099</v>
          </cell>
          <cell r="F75">
            <v>0</v>
          </cell>
          <cell r="G75">
            <v>0.105254048462799</v>
          </cell>
          <cell r="H75">
            <v>2.8675577634396199E-2</v>
          </cell>
          <cell r="I75">
            <v>2.4233034620034899</v>
          </cell>
          <cell r="J75">
            <v>6.1262582219663599</v>
          </cell>
          <cell r="K75">
            <v>4.1219500300591996</v>
          </cell>
          <cell r="L75">
            <v>10.1361221814145</v>
          </cell>
          <cell r="M75">
            <v>2.5280606898904101</v>
          </cell>
          <cell r="N75">
            <v>1.70096320774094</v>
          </cell>
          <cell r="O75">
            <v>4.1827704785410598</v>
          </cell>
          <cell r="P75">
            <v>3.70295475996287</v>
          </cell>
          <cell r="Q75">
            <v>1.6986465680557099</v>
          </cell>
          <cell r="R75">
            <v>7.7128187194110698</v>
          </cell>
          <cell r="S75">
            <v>0.296290830942464</v>
          </cell>
          <cell r="T75">
            <v>0.17355280321996899</v>
          </cell>
          <cell r="U75">
            <v>0.45296274234170197</v>
          </cell>
          <cell r="V75">
            <v>120577</v>
          </cell>
          <cell r="W75">
            <v>77831</v>
          </cell>
          <cell r="X75">
            <v>5.0807850767280298E-5</v>
          </cell>
        </row>
        <row r="76">
          <cell r="A76" t="str">
            <v>Canton, OH</v>
          </cell>
          <cell r="B76">
            <v>437.21508100642802</v>
          </cell>
          <cell r="C76">
            <v>2.4874420862462898</v>
          </cell>
          <cell r="D76">
            <v>7.5460593280083504E-2</v>
          </cell>
          <cell r="E76">
            <v>3.1487187731300201</v>
          </cell>
          <cell r="F76">
            <v>0.15814825378552799</v>
          </cell>
          <cell r="G76">
            <v>0.92826578432791595</v>
          </cell>
          <cell r="H76">
            <v>0.14919178187319901</v>
          </cell>
          <cell r="I76">
            <v>6.9472272726430404</v>
          </cell>
          <cell r="J76">
            <v>6.0406923932102998</v>
          </cell>
          <cell r="K76">
            <v>4.1959455419196798</v>
          </cell>
          <cell r="L76">
            <v>7.8898888297340797</v>
          </cell>
          <cell r="M76">
            <v>0.86951126775389798</v>
          </cell>
          <cell r="N76">
            <v>0.60397412913819304</v>
          </cell>
          <cell r="O76">
            <v>1.1356888899839299</v>
          </cell>
          <cell r="P76">
            <v>-0.90653487943273203</v>
          </cell>
          <cell r="Q76">
            <v>-2.7512817307233499</v>
          </cell>
          <cell r="R76">
            <v>0.94266155709104205</v>
          </cell>
          <cell r="S76">
            <v>0.35648399303921102</v>
          </cell>
          <cell r="T76">
            <v>0.14744609578162499</v>
          </cell>
          <cell r="U76">
            <v>0.60514331407090804</v>
          </cell>
          <cell r="V76">
            <v>279245</v>
          </cell>
          <cell r="W76">
            <v>266595</v>
          </cell>
          <cell r="X76">
            <v>2.1632231170514401E-5</v>
          </cell>
        </row>
        <row r="77">
          <cell r="A77" t="str">
            <v>Palm Coast--Daytona Beach--Port Orange, FL</v>
          </cell>
          <cell r="B77">
            <v>517.221171108372</v>
          </cell>
          <cell r="C77">
            <v>3.0453108182947402</v>
          </cell>
          <cell r="D77">
            <v>0.13228022432244699</v>
          </cell>
          <cell r="E77">
            <v>3.6437818491947098E-2</v>
          </cell>
          <cell r="F77">
            <v>0</v>
          </cell>
          <cell r="G77">
            <v>0.13361035814885699</v>
          </cell>
          <cell r="H77">
            <v>0.13706781608667801</v>
          </cell>
          <cell r="I77">
            <v>3.4847070353446798</v>
          </cell>
          <cell r="J77">
            <v>5.9766704935894497</v>
          </cell>
          <cell r="K77">
            <v>5.2618462903481698</v>
          </cell>
          <cell r="L77">
            <v>7.0208474024374601</v>
          </cell>
          <cell r="M77">
            <v>1.71511419266219</v>
          </cell>
          <cell r="N77">
            <v>1.50998239937484</v>
          </cell>
          <cell r="O77">
            <v>2.0147597290751902</v>
          </cell>
          <cell r="P77">
            <v>2.4919634582447698</v>
          </cell>
          <cell r="Q77">
            <v>1.7771392550034899</v>
          </cell>
          <cell r="R77">
            <v>3.5361403670927798</v>
          </cell>
          <cell r="S77">
            <v>0.13061834229239999</v>
          </cell>
          <cell r="T77">
            <v>0</v>
          </cell>
          <cell r="U77">
            <v>0.24752736113842699</v>
          </cell>
          <cell r="V77">
            <v>349064</v>
          </cell>
          <cell r="W77">
            <v>255353</v>
          </cell>
          <cell r="X77">
            <v>1.71219905048628E-5</v>
          </cell>
        </row>
        <row r="78">
          <cell r="A78" t="str">
            <v>Fresno, CA</v>
          </cell>
          <cell r="B78">
            <v>447.30535479345201</v>
          </cell>
          <cell r="C78">
            <v>0.82958547894101298</v>
          </cell>
          <cell r="D78">
            <v>0.13483766735519501</v>
          </cell>
          <cell r="E78">
            <v>0.28526307076708202</v>
          </cell>
          <cell r="F78">
            <v>0</v>
          </cell>
          <cell r="G78">
            <v>1.8508518409758199</v>
          </cell>
          <cell r="H78">
            <v>0.22495776800237399</v>
          </cell>
          <cell r="I78">
            <v>3.3254958260414802</v>
          </cell>
          <cell r="J78">
            <v>5.8992706054336699</v>
          </cell>
          <cell r="K78">
            <v>4.8550852159177804</v>
          </cell>
          <cell r="L78">
            <v>7.0739113055740503</v>
          </cell>
          <cell r="M78">
            <v>1.77395219059886</v>
          </cell>
          <cell r="N78">
            <v>1.4599582949099701</v>
          </cell>
          <cell r="O78">
            <v>2.1271749163475802</v>
          </cell>
          <cell r="P78">
            <v>2.5737747793921799</v>
          </cell>
          <cell r="Q78">
            <v>1.52958938987629</v>
          </cell>
          <cell r="R78">
            <v>3.7484154795325599</v>
          </cell>
          <cell r="S78">
            <v>0.116942000613785</v>
          </cell>
          <cell r="T78">
            <v>5.4250134468634602E-2</v>
          </cell>
          <cell r="U78">
            <v>0.19156312045367599</v>
          </cell>
          <cell r="V78">
            <v>654628</v>
          </cell>
          <cell r="W78">
            <v>554923</v>
          </cell>
          <cell r="X78">
            <v>9.01163806838948E-6</v>
          </cell>
        </row>
        <row r="79">
          <cell r="A79" t="str">
            <v>Greenville, SC</v>
          </cell>
          <cell r="B79">
            <v>852.93378580849298</v>
          </cell>
          <cell r="C79">
            <v>2.6922022589344601</v>
          </cell>
          <cell r="D79">
            <v>0.65013105811695104</v>
          </cell>
          <cell r="E79">
            <v>0.19074851561419201</v>
          </cell>
          <cell r="F79">
            <v>0</v>
          </cell>
          <cell r="G79">
            <v>0.46553009359165098</v>
          </cell>
          <cell r="H79">
            <v>0.10334219094800499</v>
          </cell>
          <cell r="I79">
            <v>4.1019541172052598</v>
          </cell>
          <cell r="J79">
            <v>5.8208393021873199</v>
          </cell>
          <cell r="K79">
            <v>4.9330349452976598</v>
          </cell>
          <cell r="L79">
            <v>7.063846246132</v>
          </cell>
          <cell r="M79">
            <v>1.41904056843843</v>
          </cell>
          <cell r="N79">
            <v>1.2026060761154</v>
          </cell>
          <cell r="O79">
            <v>1.7220685664189499</v>
          </cell>
          <cell r="P79">
            <v>1.7188851849820601</v>
          </cell>
          <cell r="Q79">
            <v>0.83108082809240102</v>
          </cell>
          <cell r="R79">
            <v>2.9618921289267299</v>
          </cell>
          <cell r="S79">
            <v>0.18105048921255301</v>
          </cell>
          <cell r="T79">
            <v>4.0705427448861901E-2</v>
          </cell>
          <cell r="U79">
            <v>0.274054887835255</v>
          </cell>
          <cell r="V79">
            <v>400492</v>
          </cell>
          <cell r="W79">
            <v>302194</v>
          </cell>
          <cell r="X79">
            <v>1.4534221163437201E-5</v>
          </cell>
        </row>
        <row r="80">
          <cell r="A80" t="str">
            <v>Jackson, MS</v>
          </cell>
          <cell r="B80">
            <v>691.71081852770396</v>
          </cell>
          <cell r="C80">
            <v>0.86312790715300203</v>
          </cell>
          <cell r="D80">
            <v>0.88579119199946998</v>
          </cell>
          <cell r="E80">
            <v>0.75360436613347004</v>
          </cell>
          <cell r="F80">
            <v>0</v>
          </cell>
          <cell r="G80">
            <v>0.52753046493225697</v>
          </cell>
          <cell r="H80">
            <v>0.111749786975439</v>
          </cell>
          <cell r="I80">
            <v>3.1418037171936399</v>
          </cell>
          <cell r="J80">
            <v>5.8161510454141299</v>
          </cell>
          <cell r="K80">
            <v>4.9874500888092896</v>
          </cell>
          <cell r="L80">
            <v>6.6741554884814098</v>
          </cell>
          <cell r="M80">
            <v>1.8512140060134901</v>
          </cell>
          <cell r="N80">
            <v>1.5874480195931</v>
          </cell>
          <cell r="O80">
            <v>2.1243069552553</v>
          </cell>
          <cell r="P80">
            <v>2.6743473282204899</v>
          </cell>
          <cell r="Q80">
            <v>1.8456463716156499</v>
          </cell>
          <cell r="R80">
            <v>3.5323517712877699</v>
          </cell>
          <cell r="S80">
            <v>0.19381688200435099</v>
          </cell>
          <cell r="T80">
            <v>6.6911003135097694E-2</v>
          </cell>
          <cell r="U80">
            <v>0.31079643269672202</v>
          </cell>
          <cell r="V80">
            <v>351478</v>
          </cell>
          <cell r="W80">
            <v>292637</v>
          </cell>
          <cell r="X80">
            <v>1.6547695859809501E-5</v>
          </cell>
        </row>
        <row r="81">
          <cell r="A81" t="str">
            <v>Lansing, MI</v>
          </cell>
          <cell r="B81">
            <v>421.361361643858</v>
          </cell>
          <cell r="C81">
            <v>3.9153746418768298</v>
          </cell>
          <cell r="D81">
            <v>6.0737645772190603E-2</v>
          </cell>
          <cell r="E81">
            <v>0.22591645042932501</v>
          </cell>
          <cell r="F81">
            <v>0</v>
          </cell>
          <cell r="G81">
            <v>1.0046873764399999</v>
          </cell>
          <cell r="H81">
            <v>0.129753384591654</v>
          </cell>
          <cell r="I81">
            <v>5.3364694991099997</v>
          </cell>
          <cell r="J81">
            <v>5.7132452590517904</v>
          </cell>
          <cell r="K81">
            <v>2.9822812096901599</v>
          </cell>
          <cell r="L81">
            <v>7.4233850631690599</v>
          </cell>
          <cell r="M81">
            <v>1.0706039376791301</v>
          </cell>
          <cell r="N81">
            <v>0.55884910617169903</v>
          </cell>
          <cell r="O81">
            <v>1.3910667088806701</v>
          </cell>
          <cell r="P81">
            <v>0.37677575994178503</v>
          </cell>
          <cell r="Q81">
            <v>-2.3541882894198398</v>
          </cell>
          <cell r="R81">
            <v>2.08691556405905</v>
          </cell>
          <cell r="S81">
            <v>0.32969689134411501</v>
          </cell>
          <cell r="T81">
            <v>0.13472874292037601</v>
          </cell>
          <cell r="U81">
            <v>0.57712735723984399</v>
          </cell>
          <cell r="V81">
            <v>313532</v>
          </cell>
          <cell r="W81">
            <v>300032</v>
          </cell>
          <cell r="X81">
            <v>1.8222207809894299E-5</v>
          </cell>
        </row>
        <row r="82">
          <cell r="A82" t="str">
            <v>Columbus, OH</v>
          </cell>
          <cell r="B82">
            <v>1364.19404669408</v>
          </cell>
          <cell r="C82">
            <v>1.4683993036646601</v>
          </cell>
          <cell r="D82">
            <v>0.48766697160949002</v>
          </cell>
          <cell r="E82">
            <v>1.7053456442275901</v>
          </cell>
          <cell r="F82">
            <v>0</v>
          </cell>
          <cell r="G82">
            <v>0.86014324382854801</v>
          </cell>
          <cell r="H82">
            <v>0.73128710248058704</v>
          </cell>
          <cell r="I82">
            <v>5.2528422658108802</v>
          </cell>
          <cell r="J82">
            <v>5.7114301144187003</v>
          </cell>
          <cell r="K82">
            <v>5.2786983001133603</v>
          </cell>
          <cell r="L82">
            <v>6.3080330877693198</v>
          </cell>
          <cell r="M82">
            <v>1.08730280206444</v>
          </cell>
          <cell r="N82">
            <v>1.0049222940636799</v>
          </cell>
          <cell r="O82">
            <v>1.2008799747950401</v>
          </cell>
          <cell r="P82">
            <v>0.45858784860781998</v>
          </cell>
          <cell r="Q82">
            <v>2.5856034302483601E-2</v>
          </cell>
          <cell r="R82">
            <v>1.0551908219584301</v>
          </cell>
          <cell r="S82">
            <v>7.0774003337387995E-2</v>
          </cell>
          <cell r="T82">
            <v>2.4008277413739299E-4</v>
          </cell>
          <cell r="U82">
            <v>0.13919083595190601</v>
          </cell>
          <cell r="V82">
            <v>1368035</v>
          </cell>
          <cell r="W82">
            <v>1133193</v>
          </cell>
          <cell r="X82">
            <v>4.1749151991131096E-6</v>
          </cell>
        </row>
        <row r="83">
          <cell r="A83" t="str">
            <v>Akron, OH</v>
          </cell>
          <cell r="B83">
            <v>877.70435834083901</v>
          </cell>
          <cell r="C83">
            <v>0.70780255784482005</v>
          </cell>
          <cell r="D83">
            <v>0.254476095605707</v>
          </cell>
          <cell r="E83">
            <v>3.6427132497747698</v>
          </cell>
          <cell r="F83">
            <v>0</v>
          </cell>
          <cell r="G83">
            <v>0.95474507723765401</v>
          </cell>
          <cell r="H83">
            <v>0.39705178500351002</v>
          </cell>
          <cell r="I83">
            <v>5.9567887654664604</v>
          </cell>
          <cell r="J83">
            <v>5.5889637527838403</v>
          </cell>
          <cell r="K83">
            <v>4.9375774759237601</v>
          </cell>
          <cell r="L83">
            <v>6.4928997147641097</v>
          </cell>
          <cell r="M83">
            <v>0.93825112369016095</v>
          </cell>
          <cell r="N83">
            <v>0.82889920565063202</v>
          </cell>
          <cell r="O83">
            <v>1.08999999335307</v>
          </cell>
          <cell r="P83">
            <v>-0.36782501268262402</v>
          </cell>
          <cell r="Q83">
            <v>-1.0192112895426899</v>
          </cell>
          <cell r="R83">
            <v>0.53611094929765202</v>
          </cell>
          <cell r="S83">
            <v>0.13290250455064201</v>
          </cell>
          <cell r="T83">
            <v>5.4070678571407203E-2</v>
          </cell>
          <cell r="U83">
            <v>0.21713573950104201</v>
          </cell>
          <cell r="V83">
            <v>569499</v>
          </cell>
          <cell r="W83">
            <v>570215</v>
          </cell>
          <cell r="X83">
            <v>9.8138254022989294E-6</v>
          </cell>
        </row>
        <row r="84">
          <cell r="A84" t="str">
            <v>Madison, WI</v>
          </cell>
          <cell r="B84">
            <v>413.67893435574899</v>
          </cell>
          <cell r="C84">
            <v>0.99622259674494495</v>
          </cell>
          <cell r="D84">
            <v>9.9269449435703497E-2</v>
          </cell>
          <cell r="E84">
            <v>0.17263929520437701</v>
          </cell>
          <cell r="F84">
            <v>0</v>
          </cell>
          <cell r="G84">
            <v>1.54747115075319</v>
          </cell>
          <cell r="H84">
            <v>0.22976463965053601</v>
          </cell>
          <cell r="I84">
            <v>3.0453671317887498</v>
          </cell>
          <cell r="J84">
            <v>5.57454165878565</v>
          </cell>
          <cell r="K84">
            <v>4.6616653349245496</v>
          </cell>
          <cell r="L84">
            <v>7.02978265390907</v>
          </cell>
          <cell r="M84">
            <v>1.8304990556298899</v>
          </cell>
          <cell r="N84">
            <v>1.5307400169471299</v>
          </cell>
          <cell r="O84">
            <v>2.3083530982289102</v>
          </cell>
          <cell r="P84">
            <v>2.5291745269968899</v>
          </cell>
          <cell r="Q84">
            <v>1.61629820313579</v>
          </cell>
          <cell r="R84">
            <v>3.9844155221203201</v>
          </cell>
          <cell r="S84">
            <v>0.184590344045056</v>
          </cell>
          <cell r="T84">
            <v>8.5972717985732403E-2</v>
          </cell>
          <cell r="U84">
            <v>0.29785407237466199</v>
          </cell>
          <cell r="V84">
            <v>401661</v>
          </cell>
          <cell r="W84">
            <v>329533</v>
          </cell>
          <cell r="X84">
            <v>1.38787227507416E-5</v>
          </cell>
        </row>
        <row r="85">
          <cell r="A85" t="str">
            <v>Fort Collins, CO</v>
          </cell>
          <cell r="B85">
            <v>302.40787578921203</v>
          </cell>
          <cell r="C85">
            <v>2.2166938529715199</v>
          </cell>
          <cell r="D85">
            <v>3.3339410227087599E-2</v>
          </cell>
          <cell r="E85">
            <v>1.5585367119832501</v>
          </cell>
          <cell r="F85">
            <v>0</v>
          </cell>
          <cell r="G85">
            <v>0.81993082206135204</v>
          </cell>
          <cell r="H85">
            <v>7.7624618923084601E-2</v>
          </cell>
          <cell r="I85">
            <v>4.7061254161662998</v>
          </cell>
          <cell r="J85">
            <v>5.5298268276348299</v>
          </cell>
          <cell r="K85">
            <v>4.6760402992936898</v>
          </cell>
          <cell r="L85">
            <v>6.19089184912061</v>
          </cell>
          <cell r="M85">
            <v>1.17502750960248</v>
          </cell>
          <cell r="N85">
            <v>0.99360724285645496</v>
          </cell>
          <cell r="O85">
            <v>1.3154965713097799</v>
          </cell>
          <cell r="P85">
            <v>0.82370141146853204</v>
          </cell>
          <cell r="Q85">
            <v>-3.0085116872612599E-2</v>
          </cell>
          <cell r="R85">
            <v>1.4847664329543</v>
          </cell>
          <cell r="S85">
            <v>0.20003098247144199</v>
          </cell>
          <cell r="T85">
            <v>0.11327924103449501</v>
          </cell>
          <cell r="U85">
            <v>0.30430308895387898</v>
          </cell>
          <cell r="V85">
            <v>264465</v>
          </cell>
          <cell r="W85">
            <v>206757</v>
          </cell>
          <cell r="X85">
            <v>2.0909484535325399E-5</v>
          </cell>
        </row>
        <row r="86">
          <cell r="A86" t="str">
            <v>Omaha, NE--IA</v>
          </cell>
          <cell r="B86">
            <v>718.50111790233996</v>
          </cell>
          <cell r="C86">
            <v>1.01010052083145</v>
          </cell>
          <cell r="D86">
            <v>0.20623913602719199</v>
          </cell>
          <cell r="E86">
            <v>1.48915053152642</v>
          </cell>
          <cell r="F86">
            <v>0</v>
          </cell>
          <cell r="G86">
            <v>1.1420041268274801</v>
          </cell>
          <cell r="H86">
            <v>0.36806597239633798</v>
          </cell>
          <cell r="I86">
            <v>4.2155602876088896</v>
          </cell>
          <cell r="J86">
            <v>5.4744555064472902</v>
          </cell>
          <cell r="K86">
            <v>5.2208225658681204</v>
          </cell>
          <cell r="L86">
            <v>5.84031602623915</v>
          </cell>
          <cell r="M86">
            <v>1.29863058121568</v>
          </cell>
          <cell r="N86">
            <v>1.2384646902605201</v>
          </cell>
          <cell r="O86">
            <v>1.3854186935497099</v>
          </cell>
          <cell r="P86">
            <v>1.2588952188383999</v>
          </cell>
          <cell r="Q86">
            <v>1.00526227825923</v>
          </cell>
          <cell r="R86">
            <v>1.62475573863026</v>
          </cell>
          <cell r="S86">
            <v>0.17987619300003199</v>
          </cell>
          <cell r="T86">
            <v>8.7185217478602597E-2</v>
          </cell>
          <cell r="U86">
            <v>0.28656970974154</v>
          </cell>
          <cell r="V86">
            <v>725008</v>
          </cell>
          <cell r="W86">
            <v>626623</v>
          </cell>
          <cell r="X86">
            <v>7.5508897921778704E-6</v>
          </cell>
        </row>
        <row r="87">
          <cell r="A87" t="str">
            <v>Conroe--The Woodlands, TX</v>
          </cell>
          <cell r="B87">
            <v>352.83779184626599</v>
          </cell>
          <cell r="C87">
            <v>1.45360343184022</v>
          </cell>
          <cell r="D87">
            <v>4.4825695450721501E-2</v>
          </cell>
          <cell r="E87">
            <v>0.85259524006867504</v>
          </cell>
          <cell r="F87">
            <v>0</v>
          </cell>
          <cell r="G87">
            <v>0.28059491309020801</v>
          </cell>
          <cell r="H87">
            <v>0.117072079886648</v>
          </cell>
          <cell r="I87">
            <v>2.7486913603364802</v>
          </cell>
          <cell r="J87">
            <v>5.3742889106766798</v>
          </cell>
          <cell r="K87">
            <v>4.0999132868921198</v>
          </cell>
          <cell r="L87">
            <v>6.9573704376635002</v>
          </cell>
          <cell r="M87">
            <v>1.95521730385138</v>
          </cell>
          <cell r="N87">
            <v>1.4915873590078901</v>
          </cell>
          <cell r="O87">
            <v>2.5311573856774499</v>
          </cell>
          <cell r="P87">
            <v>2.6255975503402</v>
          </cell>
          <cell r="Q87">
            <v>1.35122192655563</v>
          </cell>
          <cell r="R87">
            <v>4.2086790773270097</v>
          </cell>
          <cell r="S87">
            <v>0.188752176836047</v>
          </cell>
          <cell r="T87">
            <v>9.0817545963334495E-2</v>
          </cell>
          <cell r="U87">
            <v>0.30429062858803702</v>
          </cell>
          <cell r="V87">
            <v>239938</v>
          </cell>
          <cell r="W87">
            <v>89445</v>
          </cell>
          <cell r="X87">
            <v>2.2398656780821201E-5</v>
          </cell>
        </row>
        <row r="88">
          <cell r="A88" t="str">
            <v>Beaumont, TX</v>
          </cell>
          <cell r="B88">
            <v>243.815955805427</v>
          </cell>
          <cell r="C88">
            <v>2.6808141069217699</v>
          </cell>
          <cell r="D88">
            <v>0.29297841773378203</v>
          </cell>
          <cell r="E88">
            <v>0.75819487039174804</v>
          </cell>
          <cell r="F88">
            <v>0</v>
          </cell>
          <cell r="G88">
            <v>0.168943639644382</v>
          </cell>
          <cell r="H88">
            <v>0.33893823797682499</v>
          </cell>
          <cell r="I88">
            <v>4.2398692726685097</v>
          </cell>
          <cell r="J88">
            <v>5.3580436164299803</v>
          </cell>
          <cell r="K88">
            <v>4.1969220969445598</v>
          </cell>
          <cell r="L88">
            <v>6.21692356576576</v>
          </cell>
          <cell r="M88">
            <v>1.2637284953499699</v>
          </cell>
          <cell r="N88">
            <v>0.98987063681401499</v>
          </cell>
          <cell r="O88">
            <v>1.4663007668283401</v>
          </cell>
          <cell r="P88">
            <v>1.11817434376147</v>
          </cell>
          <cell r="Q88">
            <v>-4.2947175723957003E-2</v>
          </cell>
          <cell r="R88">
            <v>1.9770542930972399</v>
          </cell>
          <cell r="S88">
            <v>8.58555415380306E-2</v>
          </cell>
          <cell r="T88">
            <v>-4.0795447914232903E-2</v>
          </cell>
          <cell r="U88">
            <v>0.167923555100389</v>
          </cell>
          <cell r="V88">
            <v>147922</v>
          </cell>
          <cell r="W88">
            <v>139304</v>
          </cell>
          <cell r="X88">
            <v>3.6222087427360198E-5</v>
          </cell>
        </row>
        <row r="89">
          <cell r="A89" t="str">
            <v>Peoria, IL</v>
          </cell>
          <cell r="B89">
            <v>386.294460981312</v>
          </cell>
          <cell r="C89">
            <v>2.2920006004221598</v>
          </cell>
          <cell r="D89">
            <v>7.00776263178889E-2</v>
          </cell>
          <cell r="E89">
            <v>0.108184348360924</v>
          </cell>
          <cell r="F89">
            <v>0</v>
          </cell>
          <cell r="G89">
            <v>0.29166899972870303</v>
          </cell>
          <cell r="H89">
            <v>7.7121569615031693E-2</v>
          </cell>
          <cell r="I89">
            <v>2.8390531444447</v>
          </cell>
          <cell r="J89">
            <v>5.2416031283678501</v>
          </cell>
          <cell r="K89">
            <v>4.7623926630007496</v>
          </cell>
          <cell r="L89">
            <v>5.6349919270955402</v>
          </cell>
          <cell r="M89">
            <v>1.8462504439637899</v>
          </cell>
          <cell r="N89">
            <v>1.6774580892645501</v>
          </cell>
          <cell r="O89">
            <v>1.98481382362347</v>
          </cell>
          <cell r="P89">
            <v>2.4025499839231399</v>
          </cell>
          <cell r="Q89">
            <v>1.92333951855604</v>
          </cell>
          <cell r="R89">
            <v>2.79593878265083</v>
          </cell>
          <cell r="S89">
            <v>0.21899222931065501</v>
          </cell>
          <cell r="T89">
            <v>0.10433619561304899</v>
          </cell>
          <cell r="U89">
            <v>0.33410694916086903</v>
          </cell>
          <cell r="V89">
            <v>266921</v>
          </cell>
          <cell r="W89">
            <v>247172</v>
          </cell>
          <cell r="X89">
            <v>1.9637282673030001E-5</v>
          </cell>
        </row>
        <row r="90">
          <cell r="A90" t="str">
            <v>Concord, CA</v>
          </cell>
          <cell r="B90">
            <v>532.42748354360504</v>
          </cell>
          <cell r="C90">
            <v>2.42353925357913</v>
          </cell>
          <cell r="D90">
            <v>0.26622729346267199</v>
          </cell>
          <cell r="E90">
            <v>0.87083491917913303</v>
          </cell>
          <cell r="F90">
            <v>0</v>
          </cell>
          <cell r="G90">
            <v>0.41392735632011601</v>
          </cell>
          <cell r="H90">
            <v>0.358344573716812</v>
          </cell>
          <cell r="I90">
            <v>4.3328733962578596</v>
          </cell>
          <cell r="J90">
            <v>5.2315179564690704</v>
          </cell>
          <cell r="K90">
            <v>4.6017067571811703</v>
          </cell>
          <cell r="L90">
            <v>5.7168461520221197</v>
          </cell>
          <cell r="M90">
            <v>1.2074015273530301</v>
          </cell>
          <cell r="N90">
            <v>1.06204505332546</v>
          </cell>
          <cell r="O90">
            <v>1.3194122304518601</v>
          </cell>
          <cell r="P90">
            <v>0.89864456021120998</v>
          </cell>
          <cell r="Q90">
            <v>0.26883336092330901</v>
          </cell>
          <cell r="R90">
            <v>1.3839727557642501</v>
          </cell>
          <cell r="S90">
            <v>0.128478131239705</v>
          </cell>
          <cell r="T90">
            <v>-2.6425308172011502E-3</v>
          </cell>
          <cell r="U90">
            <v>0.22606648546694499</v>
          </cell>
          <cell r="V90">
            <v>615968</v>
          </cell>
          <cell r="W90">
            <v>552624</v>
          </cell>
          <cell r="X90">
            <v>8.4931651586918102E-6</v>
          </cell>
        </row>
        <row r="91">
          <cell r="A91" t="str">
            <v>Augusta-Richmond County, GA--SC</v>
          </cell>
          <cell r="B91">
            <v>700.25882405466098</v>
          </cell>
          <cell r="C91">
            <v>2.03268140357422</v>
          </cell>
          <cell r="D91">
            <v>0.35561240324579202</v>
          </cell>
          <cell r="E91">
            <v>0.128138520779181</v>
          </cell>
          <cell r="F91">
            <v>0</v>
          </cell>
          <cell r="G91">
            <v>0.31505252182907401</v>
          </cell>
          <cell r="H91">
            <v>0.17512748253933499</v>
          </cell>
          <cell r="I91">
            <v>3.0066123319676099</v>
          </cell>
          <cell r="J91">
            <v>5.10289048179916</v>
          </cell>
          <cell r="K91">
            <v>4.7769568448569402</v>
          </cell>
          <cell r="L91">
            <v>5.5150214830646203</v>
          </cell>
          <cell r="M91">
            <v>1.6972226274544899</v>
          </cell>
          <cell r="N91">
            <v>1.5888170197621601</v>
          </cell>
          <cell r="O91">
            <v>1.8342974996897701</v>
          </cell>
          <cell r="P91">
            <v>2.0962781498315501</v>
          </cell>
          <cell r="Q91">
            <v>1.77034451288933</v>
          </cell>
          <cell r="R91">
            <v>2.5084091510970099</v>
          </cell>
          <cell r="S91">
            <v>0.11218899353364201</v>
          </cell>
          <cell r="T91">
            <v>3.6999189600098599E-4</v>
          </cell>
          <cell r="U91">
            <v>0.190790877389796</v>
          </cell>
          <cell r="V91">
            <v>386787</v>
          </cell>
          <cell r="W91">
            <v>335630</v>
          </cell>
          <cell r="X91">
            <v>1.31930247960742E-5</v>
          </cell>
        </row>
        <row r="92">
          <cell r="A92" t="str">
            <v>Bridgeport--Stamford, CT--NY</v>
          </cell>
          <cell r="B92">
            <v>1260.4521427539</v>
          </cell>
          <cell r="C92">
            <v>1.0590629443045201</v>
          </cell>
          <cell r="D92">
            <v>2.51134288125703</v>
          </cell>
          <cell r="E92">
            <v>1.7885778316468901</v>
          </cell>
          <cell r="F92">
            <v>0</v>
          </cell>
          <cell r="G92">
            <v>0.12770479448823499</v>
          </cell>
          <cell r="H92">
            <v>0.80636247309530296</v>
          </cell>
          <cell r="I92">
            <v>6.2930509247919897</v>
          </cell>
          <cell r="J92">
            <v>5.0929827805013401</v>
          </cell>
          <cell r="K92">
            <v>3.1769567269451402</v>
          </cell>
          <cell r="L92">
            <v>6.3402710589127302</v>
          </cell>
          <cell r="M92">
            <v>0.80930264848757505</v>
          </cell>
          <cell r="N92">
            <v>0.50483569335650302</v>
          </cell>
          <cell r="O92">
            <v>1.0075035359931199</v>
          </cell>
          <cell r="P92">
            <v>-1.20006814429064</v>
          </cell>
          <cell r="Q92">
            <v>-3.1160941978468402</v>
          </cell>
          <cell r="R92">
            <v>4.7220134120744897E-2</v>
          </cell>
          <cell r="S92">
            <v>0.116680608383763</v>
          </cell>
          <cell r="T92">
            <v>0</v>
          </cell>
          <cell r="U92">
            <v>0.29848352401474598</v>
          </cell>
          <cell r="V92">
            <v>923311</v>
          </cell>
          <cell r="W92">
            <v>888890</v>
          </cell>
          <cell r="X92">
            <v>5.5159992467341296E-6</v>
          </cell>
        </row>
        <row r="93">
          <cell r="A93" t="str">
            <v>Grand Rapids, MI</v>
          </cell>
          <cell r="B93">
            <v>746.34880805170405</v>
          </cell>
          <cell r="C93">
            <v>2.5464776193979</v>
          </cell>
          <cell r="D93">
            <v>0.24393705626187701</v>
          </cell>
          <cell r="E93">
            <v>0.87694077745829702</v>
          </cell>
          <cell r="F93">
            <v>0</v>
          </cell>
          <cell r="G93">
            <v>1.3756856080783999</v>
          </cell>
          <cell r="H93">
            <v>0.36222800658950199</v>
          </cell>
          <cell r="I93">
            <v>5.40526906778598</v>
          </cell>
          <cell r="J93">
            <v>5.0897793010319603</v>
          </cell>
          <cell r="K93">
            <v>3.9419430787480398</v>
          </cell>
          <cell r="L93">
            <v>5.9660621705387404</v>
          </cell>
          <cell r="M93">
            <v>0.94163292098921303</v>
          </cell>
          <cell r="N93">
            <v>0.72927786374983805</v>
          </cell>
          <cell r="O93">
            <v>1.1037493408228101</v>
          </cell>
          <cell r="P93">
            <v>-0.31548976675402401</v>
          </cell>
          <cell r="Q93">
            <v>-1.46332598903793</v>
          </cell>
          <cell r="R93">
            <v>0.56079310275275596</v>
          </cell>
          <cell r="S93">
            <v>0.220252851049141</v>
          </cell>
          <cell r="T93">
            <v>4.6774562632347499E-2</v>
          </cell>
          <cell r="U93">
            <v>0.33488468569289098</v>
          </cell>
          <cell r="V93">
            <v>569935</v>
          </cell>
          <cell r="W93">
            <v>539080</v>
          </cell>
          <cell r="X93">
            <v>8.9304557555369604E-6</v>
          </cell>
        </row>
        <row r="94">
          <cell r="A94" t="str">
            <v>Allentown, PA--NJ</v>
          </cell>
          <cell r="B94">
            <v>918.36147676974201</v>
          </cell>
          <cell r="C94">
            <v>2.1997761940009402</v>
          </cell>
          <cell r="D94">
            <v>0.21315023607150299</v>
          </cell>
          <cell r="E94">
            <v>0.87925678756974401</v>
          </cell>
          <cell r="F94">
            <v>0</v>
          </cell>
          <cell r="G94">
            <v>0.68531757817722105</v>
          </cell>
          <cell r="H94">
            <v>0.35084982551500599</v>
          </cell>
          <cell r="I94">
            <v>4.3283506213344198</v>
          </cell>
          <cell r="J94">
            <v>5.0881453655845403</v>
          </cell>
          <cell r="K94">
            <v>4.3283506213344198</v>
          </cell>
          <cell r="L94">
            <v>5.8637022890435198</v>
          </cell>
          <cell r="M94">
            <v>1.17553909346093</v>
          </cell>
          <cell r="N94">
            <v>1</v>
          </cell>
          <cell r="O94">
            <v>1.3547198002262899</v>
          </cell>
          <cell r="P94">
            <v>0.75979474425011595</v>
          </cell>
          <cell r="Q94">
            <v>0</v>
          </cell>
          <cell r="R94">
            <v>1.5353516677090899</v>
          </cell>
          <cell r="S94">
            <v>6.0734016628758297E-2</v>
          </cell>
          <cell r="T94">
            <v>0</v>
          </cell>
          <cell r="U94">
            <v>0.12357151934042</v>
          </cell>
          <cell r="V94">
            <v>664651</v>
          </cell>
          <cell r="W94">
            <v>576408</v>
          </cell>
          <cell r="X94">
            <v>7.6553640415564506E-6</v>
          </cell>
        </row>
        <row r="95">
          <cell r="A95" t="str">
            <v>Kingsport, TN--VA</v>
          </cell>
          <cell r="B95">
            <v>301.474593453154</v>
          </cell>
          <cell r="C95">
            <v>7.5177854561266297</v>
          </cell>
          <cell r="D95">
            <v>0.16456645354980601</v>
          </cell>
          <cell r="E95">
            <v>0.51404306329930105</v>
          </cell>
          <cell r="F95">
            <v>1.6400398663360899E-3</v>
          </cell>
          <cell r="G95">
            <v>0.57384949513629202</v>
          </cell>
          <cell r="H95">
            <v>0.38133772160213297</v>
          </cell>
          <cell r="I95">
            <v>9.1532222295804999</v>
          </cell>
          <cell r="J95">
            <v>5.02682998495417</v>
          </cell>
          <cell r="K95">
            <v>4.1280461450990602</v>
          </cell>
          <cell r="L95">
            <v>6.5696056183844904</v>
          </cell>
          <cell r="M95">
            <v>0.54918692662229296</v>
          </cell>
          <cell r="N95">
            <v>0.45099376389643803</v>
          </cell>
          <cell r="O95">
            <v>0.71773692953214596</v>
          </cell>
          <cell r="P95">
            <v>-4.1263922446263299</v>
          </cell>
          <cell r="Q95">
            <v>-5.0251760844814397</v>
          </cell>
          <cell r="R95">
            <v>-2.5836166111960099</v>
          </cell>
          <cell r="S95">
            <v>0.51601436431516601</v>
          </cell>
          <cell r="T95">
            <v>0.31058622424243398</v>
          </cell>
          <cell r="U95">
            <v>0.71677657976509801</v>
          </cell>
          <cell r="V95">
            <v>106571</v>
          </cell>
          <cell r="W95">
            <v>95766</v>
          </cell>
          <cell r="X95">
            <v>4.7168835658426503E-5</v>
          </cell>
        </row>
        <row r="96">
          <cell r="A96" t="str">
            <v>Pottstown, PA</v>
          </cell>
          <cell r="B96">
            <v>208.30198576836301</v>
          </cell>
          <cell r="C96">
            <v>1.05904314977075</v>
          </cell>
          <cell r="D96">
            <v>7.2479267489497901E-2</v>
          </cell>
          <cell r="E96">
            <v>0.62937076719927398</v>
          </cell>
          <cell r="F96">
            <v>0</v>
          </cell>
          <cell r="G96">
            <v>0.33075361860392999</v>
          </cell>
          <cell r="H96">
            <v>8.1815286766186698E-2</v>
          </cell>
          <cell r="I96">
            <v>2.17346208982964</v>
          </cell>
          <cell r="J96">
            <v>4.9649252613434101</v>
          </cell>
          <cell r="K96">
            <v>3.7791717039778301</v>
          </cell>
          <cell r="L96">
            <v>6.2881618222410802</v>
          </cell>
          <cell r="M96">
            <v>2.28433948058075</v>
          </cell>
          <cell r="N96">
            <v>1.73877967398734</v>
          </cell>
          <cell r="O96">
            <v>2.8931545903954201</v>
          </cell>
          <cell r="P96">
            <v>2.7914631715137599</v>
          </cell>
          <cell r="Q96">
            <v>1.6057096141481899</v>
          </cell>
          <cell r="R96">
            <v>4.1146997324114301</v>
          </cell>
          <cell r="S96">
            <v>0.10064542877796399</v>
          </cell>
          <cell r="T96">
            <v>-8.9645796638927093E-5</v>
          </cell>
          <cell r="U96">
            <v>0.174817020470344</v>
          </cell>
          <cell r="V96">
            <v>107682</v>
          </cell>
          <cell r="W96">
            <v>73597</v>
          </cell>
          <cell r="X96">
            <v>4.6107290553141799E-5</v>
          </cell>
        </row>
        <row r="97">
          <cell r="A97" t="str">
            <v>South Bend, IN--MI</v>
          </cell>
          <cell r="B97">
            <v>436.20656331205402</v>
          </cell>
          <cell r="C97">
            <v>2.33715156568078</v>
          </cell>
          <cell r="D97">
            <v>4.8509671891124297E-2</v>
          </cell>
          <cell r="E97">
            <v>0.24516312783046701</v>
          </cell>
          <cell r="F97">
            <v>0</v>
          </cell>
          <cell r="G97">
            <v>0.360709888709219</v>
          </cell>
          <cell r="H97">
            <v>0.28497795189166197</v>
          </cell>
          <cell r="I97">
            <v>3.2765122060032499</v>
          </cell>
          <cell r="J97">
            <v>4.9525331092853504</v>
          </cell>
          <cell r="K97">
            <v>4.46665427362601</v>
          </cell>
          <cell r="L97">
            <v>5.33550034837537</v>
          </cell>
          <cell r="M97">
            <v>1.5115259147245801</v>
          </cell>
          <cell r="N97">
            <v>1.36323443735145</v>
          </cell>
          <cell r="O97">
            <v>1.6284085066430101</v>
          </cell>
          <cell r="P97">
            <v>1.6760209032820901</v>
          </cell>
          <cell r="Q97">
            <v>1.1901420676227501</v>
          </cell>
          <cell r="R97">
            <v>2.0589881423721099</v>
          </cell>
          <cell r="S97">
            <v>0.12071947224586201</v>
          </cell>
          <cell r="T97">
            <v>5.3722622798481501E-2</v>
          </cell>
          <cell r="U97">
            <v>0.19868981330959101</v>
          </cell>
          <cell r="V97">
            <v>278165</v>
          </cell>
          <cell r="W97">
            <v>276498</v>
          </cell>
          <cell r="X97">
            <v>1.78042999992283E-5</v>
          </cell>
        </row>
        <row r="98">
          <cell r="A98" t="str">
            <v>Mission Viejo--Lake Forest--San Clemente, CA</v>
          </cell>
          <cell r="B98">
            <v>394.83068503587702</v>
          </cell>
          <cell r="C98">
            <v>4.3862886687262401</v>
          </cell>
          <cell r="D98">
            <v>0.66663011140323802</v>
          </cell>
          <cell r="E98">
            <v>0.211046208146623</v>
          </cell>
          <cell r="F98">
            <v>0</v>
          </cell>
          <cell r="G98">
            <v>0.14213334048319101</v>
          </cell>
          <cell r="H98">
            <v>0.321298400039082</v>
          </cell>
          <cell r="I98">
            <v>5.7273967287983796</v>
          </cell>
          <cell r="J98">
            <v>4.7063477412207204</v>
          </cell>
          <cell r="K98">
            <v>3.6308006552038101</v>
          </cell>
          <cell r="L98">
            <v>5.7322863814243696</v>
          </cell>
          <cell r="M98">
            <v>0.82172546517623901</v>
          </cell>
          <cell r="N98">
            <v>0.63393559537223798</v>
          </cell>
          <cell r="O98">
            <v>1.00085373038703</v>
          </cell>
          <cell r="P98">
            <v>-1.0210489875776501</v>
          </cell>
          <cell r="Q98">
            <v>-2.0965960735945699</v>
          </cell>
          <cell r="R98">
            <v>4.8896526259873899E-3</v>
          </cell>
          <cell r="S98">
            <v>0.51939428392027398</v>
          </cell>
          <cell r="T98">
            <v>0.38623056416322299</v>
          </cell>
          <cell r="U98">
            <v>0.65032116431260301</v>
          </cell>
          <cell r="V98">
            <v>583681</v>
          </cell>
          <cell r="W98">
            <v>533015</v>
          </cell>
          <cell r="X98">
            <v>8.0632190206991894E-6</v>
          </cell>
        </row>
        <row r="99">
          <cell r="A99" t="str">
            <v>Knoxville, TN</v>
          </cell>
          <cell r="B99">
            <v>1159.1657598214099</v>
          </cell>
          <cell r="C99">
            <v>1.4285081410820999</v>
          </cell>
          <cell r="D99">
            <v>0.65917684688911005</v>
          </cell>
          <cell r="E99">
            <v>0.41085221801832</v>
          </cell>
          <cell r="F99">
            <v>3.7566769542275898E-4</v>
          </cell>
          <cell r="G99">
            <v>1.26371984296537</v>
          </cell>
          <cell r="H99">
            <v>0.241407997759362</v>
          </cell>
          <cell r="I99">
            <v>4.0040407144096903</v>
          </cell>
          <cell r="J99">
            <v>4.6489031098539799</v>
          </cell>
          <cell r="K99">
            <v>3.9798246916737101</v>
          </cell>
          <cell r="L99">
            <v>5.55977230434174</v>
          </cell>
          <cell r="M99">
            <v>1.1610529066609001</v>
          </cell>
          <cell r="N99">
            <v>0.993952103771365</v>
          </cell>
          <cell r="O99">
            <v>1.3885404022824499</v>
          </cell>
          <cell r="P99">
            <v>0.64486239544429202</v>
          </cell>
          <cell r="Q99">
            <v>-2.4216022735975701E-2</v>
          </cell>
          <cell r="R99">
            <v>1.5557315899320501</v>
          </cell>
          <cell r="S99">
            <v>0.165267952748331</v>
          </cell>
          <cell r="T99">
            <v>1.1418123846837E-2</v>
          </cell>
          <cell r="U99">
            <v>0.278677471165932</v>
          </cell>
          <cell r="V99">
            <v>558696</v>
          </cell>
          <cell r="W99">
            <v>419830</v>
          </cell>
          <cell r="X99">
            <v>8.3209887127417901E-6</v>
          </cell>
        </row>
        <row r="100">
          <cell r="A100" t="str">
            <v>Columbus, GA--AL</v>
          </cell>
          <cell r="B100">
            <v>387.92173630826397</v>
          </cell>
          <cell r="C100">
            <v>1.7304278269309299</v>
          </cell>
          <cell r="D100">
            <v>0.156448049437343</v>
          </cell>
          <cell r="E100">
            <v>0.42998837215999303</v>
          </cell>
          <cell r="F100">
            <v>0</v>
          </cell>
          <cell r="G100">
            <v>9.7216974217956095E-2</v>
          </cell>
          <cell r="H100">
            <v>9.9341147827203505E-2</v>
          </cell>
          <cell r="I100">
            <v>2.5134223705734202</v>
          </cell>
          <cell r="J100">
            <v>4.6321840125519396</v>
          </cell>
          <cell r="K100">
            <v>3.7536564217805601</v>
          </cell>
          <cell r="L100">
            <v>5.7631849135588</v>
          </cell>
          <cell r="M100">
            <v>1.84297874753742</v>
          </cell>
          <cell r="N100">
            <v>1.4934443433493301</v>
          </cell>
          <cell r="O100">
            <v>2.2929631648993198</v>
          </cell>
          <cell r="P100">
            <v>2.1187616419785198</v>
          </cell>
          <cell r="Q100">
            <v>1.2402340512071299</v>
          </cell>
          <cell r="R100">
            <v>3.24976254298537</v>
          </cell>
          <cell r="S100">
            <v>0.127108860185003</v>
          </cell>
          <cell r="T100">
            <v>6.1994605892094497E-2</v>
          </cell>
          <cell r="U100">
            <v>0.20136890754422601</v>
          </cell>
          <cell r="V100">
            <v>253602</v>
          </cell>
          <cell r="W100">
            <v>242324</v>
          </cell>
          <cell r="X100">
            <v>1.8265565778471499E-5</v>
          </cell>
        </row>
        <row r="101">
          <cell r="A101" t="str">
            <v>Cedar Rapids, IA</v>
          </cell>
          <cell r="B101">
            <v>220.42423088182301</v>
          </cell>
          <cell r="C101">
            <v>1.3435244869479299</v>
          </cell>
          <cell r="D101">
            <v>6.9237624189560795E-2</v>
          </cell>
          <cell r="E101">
            <v>7.7632918055172195E-2</v>
          </cell>
          <cell r="F101">
            <v>0</v>
          </cell>
          <cell r="G101">
            <v>0.48839754058639001</v>
          </cell>
          <cell r="H101">
            <v>0.139294239536398</v>
          </cell>
          <cell r="I101">
            <v>2.1180868093154599</v>
          </cell>
          <cell r="J101">
            <v>4.4916619037367997</v>
          </cell>
          <cell r="K101">
            <v>4.0472804986339197</v>
          </cell>
          <cell r="L101">
            <v>5.1261807160384496</v>
          </cell>
          <cell r="M101">
            <v>2.1206221973444199</v>
          </cell>
          <cell r="N101">
            <v>1.9108189904369099</v>
          </cell>
          <cell r="O101">
            <v>2.4201938718910001</v>
          </cell>
          <cell r="P101">
            <v>2.3735750944213398</v>
          </cell>
          <cell r="Q101">
            <v>1.92919368931846</v>
          </cell>
          <cell r="R101">
            <v>3.0080939067229902</v>
          </cell>
          <cell r="S101">
            <v>0.16949136006802501</v>
          </cell>
          <cell r="T101">
            <v>7.9760359395843694E-2</v>
          </cell>
          <cell r="U101">
            <v>0.286283890305013</v>
          </cell>
          <cell r="V101">
            <v>177844</v>
          </cell>
          <cell r="W101">
            <v>155334</v>
          </cell>
          <cell r="X101">
            <v>2.5256190277641001E-5</v>
          </cell>
        </row>
        <row r="102">
          <cell r="A102" t="str">
            <v>McKinney, TX</v>
          </cell>
          <cell r="B102">
            <v>196.59932527413099</v>
          </cell>
          <cell r="C102">
            <v>1.4339627066296301</v>
          </cell>
          <cell r="D102">
            <v>4.6767269752818301E-2</v>
          </cell>
          <cell r="E102">
            <v>0.21187223189962001</v>
          </cell>
          <cell r="F102">
            <v>0</v>
          </cell>
          <cell r="G102">
            <v>0.301966445071781</v>
          </cell>
          <cell r="H102">
            <v>6.9782691761495E-2</v>
          </cell>
          <cell r="I102">
            <v>2.0643513451153401</v>
          </cell>
          <cell r="J102">
            <v>4.4602624678210603</v>
          </cell>
          <cell r="K102">
            <v>3.3744229643392001</v>
          </cell>
          <cell r="L102">
            <v>6.5712057808518498</v>
          </cell>
          <cell r="M102">
            <v>2.16061208687896</v>
          </cell>
          <cell r="N102">
            <v>1.63461659388734</v>
          </cell>
          <cell r="O102">
            <v>3.1831818727953398</v>
          </cell>
          <cell r="P102">
            <v>2.3959111227057099</v>
          </cell>
          <cell r="Q102">
            <v>1.31007161922386</v>
          </cell>
          <cell r="R102">
            <v>4.5068544357364999</v>
          </cell>
          <cell r="S102">
            <v>0.42319275676159002</v>
          </cell>
          <cell r="T102">
            <v>0.210135332823504</v>
          </cell>
          <cell r="U102">
            <v>0.65174919019331501</v>
          </cell>
          <cell r="V102">
            <v>170030</v>
          </cell>
          <cell r="W102">
            <v>54525</v>
          </cell>
          <cell r="X102">
            <v>2.6232208832682801E-5</v>
          </cell>
        </row>
        <row r="103">
          <cell r="A103" t="str">
            <v>Lexington-Fayette, KY</v>
          </cell>
          <cell r="B103">
            <v>230.30740732389901</v>
          </cell>
          <cell r="C103">
            <v>2.06931087533503</v>
          </cell>
          <cell r="D103">
            <v>2.4610340536533298E-2</v>
          </cell>
          <cell r="E103">
            <v>6.3898042219191306E-2</v>
          </cell>
          <cell r="F103">
            <v>0</v>
          </cell>
          <cell r="G103">
            <v>0.38640305596754598</v>
          </cell>
          <cell r="H103">
            <v>0.102272553196389</v>
          </cell>
          <cell r="I103">
            <v>2.64649486725469</v>
          </cell>
          <cell r="J103">
            <v>4.4522043234995401</v>
          </cell>
          <cell r="K103">
            <v>3.2184270561098001</v>
          </cell>
          <cell r="L103">
            <v>5.7939171492420902</v>
          </cell>
          <cell r="M103">
            <v>1.6823022702923101</v>
          </cell>
          <cell r="N103">
            <v>1.21610931346653</v>
          </cell>
          <cell r="O103">
            <v>2.1892795716064701</v>
          </cell>
          <cell r="P103">
            <v>1.8057094562448399</v>
          </cell>
          <cell r="Q103">
            <v>0.57193218885510999</v>
          </cell>
          <cell r="R103">
            <v>3.14742228198739</v>
          </cell>
          <cell r="S103">
            <v>0.370630244489625</v>
          </cell>
          <cell r="T103">
            <v>0.20665295069142001</v>
          </cell>
          <cell r="U103">
            <v>0.544778832550877</v>
          </cell>
          <cell r="V103">
            <v>290263</v>
          </cell>
          <cell r="W103">
            <v>250994</v>
          </cell>
          <cell r="X103">
            <v>1.5338518252410799E-5</v>
          </cell>
        </row>
        <row r="104">
          <cell r="A104" t="str">
            <v>McAllen, TX</v>
          </cell>
          <cell r="B104">
            <v>972.68143544495604</v>
          </cell>
          <cell r="C104">
            <v>4.8650671831844203</v>
          </cell>
          <cell r="D104">
            <v>0.43537117290792698</v>
          </cell>
          <cell r="E104">
            <v>3.8529677600529499</v>
          </cell>
          <cell r="F104">
            <v>0</v>
          </cell>
          <cell r="G104">
            <v>0.61570270572195596</v>
          </cell>
          <cell r="H104">
            <v>0.36479459383012097</v>
          </cell>
          <cell r="I104">
            <v>10.133903415697301</v>
          </cell>
          <cell r="J104">
            <v>4.1817964520828097</v>
          </cell>
          <cell r="K104">
            <v>1.7277203574269799</v>
          </cell>
          <cell r="L104">
            <v>7.8988991580250802</v>
          </cell>
          <cell r="M104">
            <v>0.41265406631024598</v>
          </cell>
          <cell r="N104">
            <v>0.17048912808373001</v>
          </cell>
          <cell r="O104">
            <v>0.77945277688256898</v>
          </cell>
          <cell r="P104">
            <v>-5.9521069636145603</v>
          </cell>
          <cell r="Q104">
            <v>-8.4061830582703898</v>
          </cell>
          <cell r="R104">
            <v>-2.2350042576722902</v>
          </cell>
          <cell r="S104">
            <v>0.32727071287734699</v>
          </cell>
          <cell r="T104">
            <v>0.18792930368070301</v>
          </cell>
          <cell r="U104">
            <v>0.49219683941324799</v>
          </cell>
          <cell r="V104">
            <v>728825</v>
          </cell>
          <cell r="W104">
            <v>523144</v>
          </cell>
          <cell r="X104">
            <v>5.73772366766071E-6</v>
          </cell>
        </row>
        <row r="105">
          <cell r="A105" t="str">
            <v>Toledo, OH--MI</v>
          </cell>
          <cell r="B105">
            <v>643.04641187747904</v>
          </cell>
          <cell r="C105">
            <v>1.82116360619647</v>
          </cell>
          <cell r="D105">
            <v>0.159052362441434</v>
          </cell>
          <cell r="E105">
            <v>0.60197823647568305</v>
          </cell>
          <cell r="F105">
            <v>0</v>
          </cell>
          <cell r="G105">
            <v>0.33728978615284899</v>
          </cell>
          <cell r="H105">
            <v>0.25206872999889002</v>
          </cell>
          <cell r="I105">
            <v>3.1715527212653298</v>
          </cell>
          <cell r="J105">
            <v>4.1109399673649403</v>
          </cell>
          <cell r="K105">
            <v>3.8714314859158701</v>
          </cell>
          <cell r="L105">
            <v>4.4749810167635502</v>
          </cell>
          <cell r="M105">
            <v>1.2961915908888999</v>
          </cell>
          <cell r="N105">
            <v>1.2206738547834399</v>
          </cell>
          <cell r="O105">
            <v>1.4109748158240201</v>
          </cell>
          <cell r="P105">
            <v>0.93938724609961399</v>
          </cell>
          <cell r="Q105">
            <v>0.699878764650538</v>
          </cell>
          <cell r="R105">
            <v>1.3034282954982199</v>
          </cell>
          <cell r="S105">
            <v>9.0575965769344499E-2</v>
          </cell>
          <cell r="T105">
            <v>0</v>
          </cell>
          <cell r="U105">
            <v>0.164242518758449</v>
          </cell>
          <cell r="V105">
            <v>507643</v>
          </cell>
          <cell r="W105">
            <v>503008</v>
          </cell>
          <cell r="X105">
            <v>8.0980924928836704E-6</v>
          </cell>
        </row>
        <row r="106">
          <cell r="A106" t="str">
            <v>Sioux Falls, SD</v>
          </cell>
          <cell r="B106">
            <v>168.89957370101899</v>
          </cell>
          <cell r="C106">
            <v>0.39706135743173598</v>
          </cell>
          <cell r="D106">
            <v>0.63836219038671105</v>
          </cell>
          <cell r="E106">
            <v>3.4870158442582497E-2</v>
          </cell>
          <cell r="F106">
            <v>0</v>
          </cell>
          <cell r="G106">
            <v>0.66799175356246598</v>
          </cell>
          <cell r="H106">
            <v>2.8306056893885701E-2</v>
          </cell>
          <cell r="I106">
            <v>1.76659151671738</v>
          </cell>
          <cell r="J106">
            <v>4.1000491033842401</v>
          </cell>
          <cell r="K106">
            <v>3.5368609360507799</v>
          </cell>
          <cell r="L106">
            <v>5.1755797968921602</v>
          </cell>
          <cell r="M106">
            <v>2.3208812363159099</v>
          </cell>
          <cell r="N106">
            <v>2.0020819202295499</v>
          </cell>
          <cell r="O106">
            <v>2.9296980925784299</v>
          </cell>
          <cell r="P106">
            <v>2.3334575866668601</v>
          </cell>
          <cell r="Q106">
            <v>1.7702694193334001</v>
          </cell>
          <cell r="R106">
            <v>3.4089882801747802</v>
          </cell>
          <cell r="S106">
            <v>0.33288565104546403</v>
          </cell>
          <cell r="T106">
            <v>0.21718248507944801</v>
          </cell>
          <cell r="U106">
            <v>0.47516109850135502</v>
          </cell>
          <cell r="V106">
            <v>156777</v>
          </cell>
          <cell r="W106">
            <v>124269</v>
          </cell>
          <cell r="X106">
            <v>2.6152108430345299E-5</v>
          </cell>
        </row>
        <row r="107">
          <cell r="A107" t="str">
            <v>Rochester, NY</v>
          </cell>
          <cell r="B107">
            <v>863.30666565947195</v>
          </cell>
          <cell r="C107">
            <v>3.4528347645759299</v>
          </cell>
          <cell r="D107">
            <v>1.59107237554916</v>
          </cell>
          <cell r="E107">
            <v>0.58244455510572302</v>
          </cell>
          <cell r="F107">
            <v>0</v>
          </cell>
          <cell r="G107">
            <v>0.93661270749005099</v>
          </cell>
          <cell r="H107">
            <v>0.26079195555151602</v>
          </cell>
          <cell r="I107">
            <v>6.8237563582723801</v>
          </cell>
          <cell r="J107">
            <v>4.0593811141330596</v>
          </cell>
          <cell r="K107">
            <v>2.96433947381297</v>
          </cell>
          <cell r="L107">
            <v>4.9632029951079799</v>
          </cell>
          <cell r="M107">
            <v>0.59488951553962</v>
          </cell>
          <cell r="N107">
            <v>0.43441461244719398</v>
          </cell>
          <cell r="O107">
            <v>0.72734176522746596</v>
          </cell>
          <cell r="P107">
            <v>-2.7643752441393201</v>
          </cell>
          <cell r="Q107">
            <v>-3.8594168844594101</v>
          </cell>
          <cell r="R107">
            <v>-1.8605533631644</v>
          </cell>
          <cell r="S107">
            <v>0.15676464569277701</v>
          </cell>
          <cell r="T107">
            <v>5.4962271490159503E-2</v>
          </cell>
          <cell r="U107">
            <v>0.26200023969666297</v>
          </cell>
          <cell r="V107">
            <v>720572</v>
          </cell>
          <cell r="W107">
            <v>694396</v>
          </cell>
          <cell r="X107">
            <v>5.6335537796820596E-6</v>
          </cell>
        </row>
        <row r="108">
          <cell r="A108" t="str">
            <v>Appleton, WI</v>
          </cell>
          <cell r="B108">
            <v>281.22827486842999</v>
          </cell>
          <cell r="C108">
            <v>1.49836097902763</v>
          </cell>
          <cell r="D108">
            <v>6.0975011799012699E-2</v>
          </cell>
          <cell r="E108">
            <v>9.1381735242777803E-2</v>
          </cell>
          <cell r="F108">
            <v>0</v>
          </cell>
          <cell r="G108">
            <v>1.1709172127402701</v>
          </cell>
          <cell r="H108">
            <v>0.15463307683712399</v>
          </cell>
          <cell r="I108">
            <v>2.9762680156468102</v>
          </cell>
          <cell r="J108">
            <v>3.97077051050106</v>
          </cell>
          <cell r="K108">
            <v>2.7493400868310598</v>
          </cell>
          <cell r="L108">
            <v>5.93335226142284</v>
          </cell>
          <cell r="M108">
            <v>1.33414413272794</v>
          </cell>
          <cell r="N108">
            <v>0.92375420236929195</v>
          </cell>
          <cell r="O108">
            <v>1.99355442125173</v>
          </cell>
          <cell r="P108">
            <v>0.99450249485424103</v>
          </cell>
          <cell r="Q108">
            <v>-0.22692792881575599</v>
          </cell>
          <cell r="R108">
            <v>2.95708424577602</v>
          </cell>
          <cell r="S108">
            <v>0.224330906959575</v>
          </cell>
          <cell r="T108">
            <v>7.7768635950030293E-2</v>
          </cell>
          <cell r="U108">
            <v>0.43392948504547701</v>
          </cell>
          <cell r="V108">
            <v>216154</v>
          </cell>
          <cell r="W108">
            <v>187683</v>
          </cell>
          <cell r="X108">
            <v>1.83700996072293E-5</v>
          </cell>
        </row>
        <row r="109">
          <cell r="A109" t="str">
            <v>Greeley, CO</v>
          </cell>
          <cell r="B109">
            <v>108.069027687605</v>
          </cell>
          <cell r="C109">
            <v>0.29282621576793899</v>
          </cell>
          <cell r="D109">
            <v>3.7709446122629302E-4</v>
          </cell>
          <cell r="E109">
            <v>1.39929726863833</v>
          </cell>
          <cell r="F109">
            <v>0</v>
          </cell>
          <cell r="G109">
            <v>0.55835586383656999</v>
          </cell>
          <cell r="H109">
            <v>2.09458993837204E-2</v>
          </cell>
          <cell r="I109">
            <v>2.27180234208778</v>
          </cell>
          <cell r="J109">
            <v>3.87309449926031</v>
          </cell>
          <cell r="K109">
            <v>2.9181208367026499</v>
          </cell>
          <cell r="L109">
            <v>5.37635801677561</v>
          </cell>
          <cell r="M109">
            <v>1.70485540379403</v>
          </cell>
          <cell r="N109">
            <v>1.2844959187870599</v>
          </cell>
          <cell r="O109">
            <v>2.3665606453397401</v>
          </cell>
          <cell r="P109">
            <v>1.60129215717252</v>
          </cell>
          <cell r="Q109">
            <v>0.64631849461487001</v>
          </cell>
          <cell r="R109">
            <v>3.1045556746878198</v>
          </cell>
          <cell r="S109">
            <v>0.57606374246015801</v>
          </cell>
          <cell r="T109">
            <v>0.357080102957618</v>
          </cell>
          <cell r="U109">
            <v>0.78535868644499396</v>
          </cell>
          <cell r="V109">
            <v>117825</v>
          </cell>
          <cell r="W109">
            <v>93879</v>
          </cell>
          <cell r="X109">
            <v>3.2871584971443298E-5</v>
          </cell>
        </row>
        <row r="110">
          <cell r="A110" t="str">
            <v>Chattanooga, TN--GA</v>
          </cell>
          <cell r="B110">
            <v>830.74216173212301</v>
          </cell>
          <cell r="C110">
            <v>2.8867253703547702</v>
          </cell>
          <cell r="D110">
            <v>0.31226245913840101</v>
          </cell>
          <cell r="E110">
            <v>0.86632262550532402</v>
          </cell>
          <cell r="F110">
            <v>5.4356114740379104E-3</v>
          </cell>
          <cell r="G110">
            <v>0.67889883700758302</v>
          </cell>
          <cell r="H110">
            <v>0.14764691856097401</v>
          </cell>
          <cell r="I110">
            <v>4.8972918220410904</v>
          </cell>
          <cell r="J110">
            <v>3.8661395331100898</v>
          </cell>
          <cell r="K110">
            <v>2.3756034556885299</v>
          </cell>
          <cell r="L110">
            <v>5.1597780284297796</v>
          </cell>
          <cell r="M110">
            <v>0.78944438550912399</v>
          </cell>
          <cell r="N110">
            <v>0.48508513317436502</v>
          </cell>
          <cell r="O110">
            <v>1.0535982367248999</v>
          </cell>
          <cell r="P110">
            <v>-1.0311522889310001</v>
          </cell>
          <cell r="Q110">
            <v>-2.52168836635256</v>
          </cell>
          <cell r="R110">
            <v>0.26248620638868297</v>
          </cell>
          <cell r="S110">
            <v>0.32994943555174999</v>
          </cell>
          <cell r="T110">
            <v>0.20532930946992201</v>
          </cell>
          <cell r="U110">
            <v>0.454043405577848</v>
          </cell>
          <cell r="V110">
            <v>381112</v>
          </cell>
          <cell r="W110">
            <v>343509</v>
          </cell>
          <cell r="X110">
            <v>1.0144365785150001E-5</v>
          </cell>
        </row>
        <row r="111">
          <cell r="A111" t="str">
            <v>Midland, TX</v>
          </cell>
          <cell r="B111">
            <v>152.755989931633</v>
          </cell>
          <cell r="C111">
            <v>4.2815527424224897E-2</v>
          </cell>
          <cell r="D111">
            <v>2.1069747193396701E-2</v>
          </cell>
          <cell r="E111">
            <v>9.3175308471128897</v>
          </cell>
          <cell r="F111">
            <v>0</v>
          </cell>
          <cell r="G111">
            <v>0.103646046072829</v>
          </cell>
          <cell r="H111">
            <v>2.73738210577813E-2</v>
          </cell>
          <cell r="I111">
            <v>9.5124359888611298</v>
          </cell>
          <cell r="J111">
            <v>3.8553539005614099</v>
          </cell>
          <cell r="K111">
            <v>-5.5692377655403398</v>
          </cell>
          <cell r="L111">
            <v>9.8854768757200997</v>
          </cell>
          <cell r="M111">
            <v>0.40529617282849001</v>
          </cell>
          <cell r="N111">
            <v>-0.58546914502886604</v>
          </cell>
          <cell r="O111">
            <v>1.0392161258478601</v>
          </cell>
          <cell r="P111">
            <v>-5.6570820882997097</v>
          </cell>
          <cell r="Q111">
            <v>-15.0816737544014</v>
          </cell>
          <cell r="R111">
            <v>0.37304088685896902</v>
          </cell>
          <cell r="S111">
            <v>0.70565887303948605</v>
          </cell>
          <cell r="T111">
            <v>0.52008940990723995</v>
          </cell>
          <cell r="U111">
            <v>0.85821493421279904</v>
          </cell>
          <cell r="V111">
            <v>117807</v>
          </cell>
          <cell r="W111">
            <v>99221</v>
          </cell>
          <cell r="X111">
            <v>3.27260171344777E-5</v>
          </cell>
        </row>
        <row r="112">
          <cell r="A112" t="str">
            <v>Albany--Schenectady, NY</v>
          </cell>
          <cell r="B112">
            <v>807.49730217964202</v>
          </cell>
          <cell r="C112">
            <v>4.1893246015404797</v>
          </cell>
          <cell r="D112">
            <v>0.51534501267752197</v>
          </cell>
          <cell r="E112">
            <v>0.64290214376969401</v>
          </cell>
          <cell r="F112">
            <v>0</v>
          </cell>
          <cell r="G112">
            <v>0.53380434116005804</v>
          </cell>
          <cell r="H112">
            <v>0.31681194706458998</v>
          </cell>
          <cell r="I112">
            <v>6.1981880462123398</v>
          </cell>
          <cell r="J112">
            <v>3.8299765660883298</v>
          </cell>
          <cell r="K112">
            <v>0.80342138683608899</v>
          </cell>
          <cell r="L112">
            <v>5.3959582221532898</v>
          </cell>
          <cell r="M112">
            <v>0.61791874295082005</v>
          </cell>
          <cell r="N112">
            <v>0.12962197675287501</v>
          </cell>
          <cell r="O112">
            <v>0.87057026697515405</v>
          </cell>
          <cell r="P112">
            <v>-2.3682114801240002</v>
          </cell>
          <cell r="Q112">
            <v>-5.39476665937626</v>
          </cell>
          <cell r="R112">
            <v>-0.80222982405904997</v>
          </cell>
          <cell r="S112">
            <v>0.12331683820925</v>
          </cell>
          <cell r="T112">
            <v>5.0738829692236101E-2</v>
          </cell>
          <cell r="U112">
            <v>0.206187356366554</v>
          </cell>
          <cell r="V112">
            <v>594962</v>
          </cell>
          <cell r="W112">
            <v>558947</v>
          </cell>
          <cell r="X112">
            <v>6.4373465298428104E-6</v>
          </cell>
        </row>
        <row r="113">
          <cell r="A113" t="str">
            <v>Huntsville, AL</v>
          </cell>
          <cell r="B113">
            <v>552.28777429118998</v>
          </cell>
          <cell r="C113">
            <v>2.4181847323725298</v>
          </cell>
          <cell r="D113">
            <v>0.63937395535476804</v>
          </cell>
          <cell r="E113">
            <v>0.24015219473181501</v>
          </cell>
          <cell r="F113">
            <v>0</v>
          </cell>
          <cell r="G113">
            <v>0.475956389970912</v>
          </cell>
          <cell r="H113">
            <v>0.18851998711982601</v>
          </cell>
          <cell r="I113">
            <v>3.96218725954986</v>
          </cell>
          <cell r="J113">
            <v>3.7856386041012899</v>
          </cell>
          <cell r="K113">
            <v>3.3275036720929099</v>
          </cell>
          <cell r="L113">
            <v>4.4845620374144799</v>
          </cell>
          <cell r="M113">
            <v>0.95544161749976697</v>
          </cell>
          <cell r="N113">
            <v>0.83981484319621702</v>
          </cell>
          <cell r="O113">
            <v>1.1318400024142099</v>
          </cell>
          <cell r="P113">
            <v>-0.17654865544857201</v>
          </cell>
          <cell r="Q113">
            <v>-0.63468358745694498</v>
          </cell>
          <cell r="R113">
            <v>0.52237477786462405</v>
          </cell>
          <cell r="S113">
            <v>0.188556704226511</v>
          </cell>
          <cell r="T113">
            <v>8.65844290977794E-2</v>
          </cell>
          <cell r="U113">
            <v>0.29035037523844098</v>
          </cell>
          <cell r="V113">
            <v>286692</v>
          </cell>
          <cell r="W113">
            <v>213253</v>
          </cell>
          <cell r="X113">
            <v>1.3204549147172801E-5</v>
          </cell>
        </row>
        <row r="114">
          <cell r="A114" t="str">
            <v>Scranton, PA</v>
          </cell>
          <cell r="B114">
            <v>456.49079295788601</v>
          </cell>
          <cell r="C114">
            <v>1.72515001487458</v>
          </cell>
          <cell r="D114">
            <v>0.132085490987285</v>
          </cell>
          <cell r="E114">
            <v>0.31156012702520097</v>
          </cell>
          <cell r="F114">
            <v>0.16563709521595599</v>
          </cell>
          <cell r="G114">
            <v>0.101699147161429</v>
          </cell>
          <cell r="H114">
            <v>0.10685694122176401</v>
          </cell>
          <cell r="I114">
            <v>2.54298881648621</v>
          </cell>
          <cell r="J114">
            <v>3.7369189151345199</v>
          </cell>
          <cell r="K114">
            <v>2.54298881648621</v>
          </cell>
          <cell r="L114">
            <v>5.1747778608419397</v>
          </cell>
          <cell r="M114">
            <v>1.4694987610279799</v>
          </cell>
          <cell r="N114">
            <v>1</v>
          </cell>
          <cell r="O114">
            <v>2.0349196297261698</v>
          </cell>
          <cell r="P114">
            <v>1.1939300986482999</v>
          </cell>
          <cell r="Q114">
            <v>0</v>
          </cell>
          <cell r="R114">
            <v>2.6317890443557199</v>
          </cell>
          <cell r="S114">
            <v>6.7054871393104495E-2</v>
          </cell>
          <cell r="T114">
            <v>0</v>
          </cell>
          <cell r="U114">
            <v>0.129026722843187</v>
          </cell>
          <cell r="V114">
            <v>381502</v>
          </cell>
          <cell r="W114">
            <v>385237</v>
          </cell>
          <cell r="X114">
            <v>9.7952800119908402E-6</v>
          </cell>
        </row>
        <row r="115">
          <cell r="A115" t="str">
            <v>Murrieta--Temecula--Menifee, CA</v>
          </cell>
          <cell r="B115">
            <v>453.89354043815001</v>
          </cell>
          <cell r="C115">
            <v>0.50907684502567696</v>
          </cell>
          <cell r="D115">
            <v>0.305588006160808</v>
          </cell>
          <cell r="E115">
            <v>0.21477875164631799</v>
          </cell>
          <cell r="F115">
            <v>0</v>
          </cell>
          <cell r="G115">
            <v>1.36323442086368</v>
          </cell>
          <cell r="H115">
            <v>0.124696023474451</v>
          </cell>
          <cell r="I115">
            <v>2.5173740471709301</v>
          </cell>
          <cell r="J115">
            <v>3.66580156865172</v>
          </cell>
          <cell r="K115">
            <v>3.2324157136263598</v>
          </cell>
          <cell r="L115">
            <v>4.0664665852628801</v>
          </cell>
          <cell r="M115">
            <v>1.45620058837557</v>
          </cell>
          <cell r="N115">
            <v>1.28404267822614</v>
          </cell>
          <cell r="O115">
            <v>1.6153604943344899</v>
          </cell>
          <cell r="P115">
            <v>1.14842752148078</v>
          </cell>
          <cell r="Q115">
            <v>0.715041666455422</v>
          </cell>
          <cell r="R115">
            <v>1.54909253809194</v>
          </cell>
          <cell r="S115">
            <v>0.20782476927115701</v>
          </cell>
          <cell r="T115">
            <v>0.144167429539797</v>
          </cell>
          <cell r="U115">
            <v>0.28781222438405202</v>
          </cell>
          <cell r="V115">
            <v>441546</v>
          </cell>
          <cell r="W115">
            <v>229810</v>
          </cell>
          <cell r="X115">
            <v>8.3021963026541392E-6</v>
          </cell>
        </row>
        <row r="116">
          <cell r="A116" t="str">
            <v>Wichita, KS</v>
          </cell>
          <cell r="B116">
            <v>572.28466137846704</v>
          </cell>
          <cell r="C116">
            <v>2.3023216567895699</v>
          </cell>
          <cell r="D116">
            <v>0.17425271716867899</v>
          </cell>
          <cell r="E116">
            <v>0.43192784384294702</v>
          </cell>
          <cell r="F116">
            <v>0</v>
          </cell>
          <cell r="G116">
            <v>0.79603656255448796</v>
          </cell>
          <cell r="H116">
            <v>0.110247222061159</v>
          </cell>
          <cell r="I116">
            <v>3.8147860024168398</v>
          </cell>
          <cell r="J116">
            <v>3.6344586599617599</v>
          </cell>
          <cell r="K116">
            <v>3.1553779081379898</v>
          </cell>
          <cell r="L116">
            <v>4.0569586713148604</v>
          </cell>
          <cell r="M116">
            <v>0.95272936874025305</v>
          </cell>
          <cell r="N116">
            <v>0.82714414547471504</v>
          </cell>
          <cell r="O116">
            <v>1.06348263539411</v>
          </cell>
          <cell r="P116">
            <v>-0.180327342455088</v>
          </cell>
          <cell r="Q116">
            <v>-0.65940809427885805</v>
          </cell>
          <cell r="R116">
            <v>0.242172668898017</v>
          </cell>
          <cell r="S116">
            <v>0.28860001198734597</v>
          </cell>
          <cell r="T116">
            <v>0.171408931921606</v>
          </cell>
          <cell r="U116">
            <v>0.42387589299091399</v>
          </cell>
          <cell r="V116">
            <v>472870</v>
          </cell>
          <cell r="W116">
            <v>422301</v>
          </cell>
          <cell r="X116">
            <v>7.6859573666372605E-6</v>
          </cell>
        </row>
        <row r="117">
          <cell r="A117" t="str">
            <v>Columbia, SC</v>
          </cell>
          <cell r="B117">
            <v>1009.49883694875</v>
          </cell>
          <cell r="C117">
            <v>1.95983585699562</v>
          </cell>
          <cell r="D117">
            <v>0.36180571973148101</v>
          </cell>
          <cell r="E117">
            <v>0.228737212225119</v>
          </cell>
          <cell r="F117">
            <v>0</v>
          </cell>
          <cell r="G117">
            <v>0.27227600925280199</v>
          </cell>
          <cell r="H117">
            <v>0.16344223244720199</v>
          </cell>
          <cell r="I117">
            <v>2.9860970306522301</v>
          </cell>
          <cell r="J117">
            <v>3.6241774288944399</v>
          </cell>
          <cell r="K117">
            <v>3.1419723416191898</v>
          </cell>
          <cell r="L117">
            <v>4.0143951485723202</v>
          </cell>
          <cell r="M117">
            <v>1.2136837456024701</v>
          </cell>
          <cell r="N117">
            <v>1.0522003502789401</v>
          </cell>
          <cell r="O117">
            <v>1.3443619237300799</v>
          </cell>
          <cell r="P117">
            <v>0.63808039824220497</v>
          </cell>
          <cell r="Q117">
            <v>0.155875310966959</v>
          </cell>
          <cell r="R117">
            <v>1.0282981179200801</v>
          </cell>
          <cell r="S117">
            <v>0.102491371417663</v>
          </cell>
          <cell r="T117">
            <v>0</v>
          </cell>
          <cell r="U117">
            <v>0.204671553773519</v>
          </cell>
          <cell r="V117">
            <v>549777</v>
          </cell>
          <cell r="W117">
            <v>420537</v>
          </cell>
          <cell r="X117">
            <v>6.5920862984345203E-6</v>
          </cell>
        </row>
        <row r="118">
          <cell r="A118" t="str">
            <v>Montgomery, AL</v>
          </cell>
          <cell r="B118">
            <v>405.86984138116998</v>
          </cell>
          <cell r="C118">
            <v>1.21209658013119</v>
          </cell>
          <cell r="D118">
            <v>0.32237047400770902</v>
          </cell>
          <cell r="E118">
            <v>0.283095530670252</v>
          </cell>
          <cell r="F118">
            <v>0</v>
          </cell>
          <cell r="G118">
            <v>0.264182399054054</v>
          </cell>
          <cell r="H118">
            <v>7.3139665904783199E-2</v>
          </cell>
          <cell r="I118">
            <v>2.1548846497679901</v>
          </cell>
          <cell r="J118">
            <v>3.5301937829604202</v>
          </cell>
          <cell r="K118">
            <v>2.96351475594069</v>
          </cell>
          <cell r="L118">
            <v>4.06925355894015</v>
          </cell>
          <cell r="M118">
            <v>1.63822865569184</v>
          </cell>
          <cell r="N118">
            <v>1.3752544741825301</v>
          </cell>
          <cell r="O118">
            <v>1.8883857933547701</v>
          </cell>
          <cell r="P118">
            <v>1.3753091331924201</v>
          </cell>
          <cell r="Q118">
            <v>0.80863010617270303</v>
          </cell>
          <cell r="R118">
            <v>1.9143689091721501</v>
          </cell>
          <cell r="S118">
            <v>0.20309151523213401</v>
          </cell>
          <cell r="T118">
            <v>9.5374506212061602E-2</v>
          </cell>
          <cell r="U118">
            <v>0.30567082989046501</v>
          </cell>
          <cell r="V118">
            <v>263907</v>
          </cell>
          <cell r="W118">
            <v>196892</v>
          </cell>
          <cell r="X118">
            <v>1.33766583795065E-5</v>
          </cell>
        </row>
        <row r="119">
          <cell r="A119" t="str">
            <v>Visalia, CA</v>
          </cell>
          <cell r="B119">
            <v>167.02824225072001</v>
          </cell>
          <cell r="C119">
            <v>0.35065800104541001</v>
          </cell>
          <cell r="D119">
            <v>2.2409607734449499E-2</v>
          </cell>
          <cell r="E119">
            <v>3.9107307218841501E-2</v>
          </cell>
          <cell r="F119">
            <v>0</v>
          </cell>
          <cell r="G119">
            <v>2.9031840721942102</v>
          </cell>
          <cell r="H119">
            <v>7.7897997741806405E-2</v>
          </cell>
          <cell r="I119">
            <v>3.3932569859347099</v>
          </cell>
          <cell r="J119">
            <v>3.5093438640866701</v>
          </cell>
          <cell r="K119">
            <v>2.6278460790026101</v>
          </cell>
          <cell r="L119">
            <v>4.0916330894045201</v>
          </cell>
          <cell r="M119">
            <v>1.03421104815613</v>
          </cell>
          <cell r="N119">
            <v>0.77443178925003697</v>
          </cell>
          <cell r="O119">
            <v>1.2058129125983099</v>
          </cell>
          <cell r="P119">
            <v>0.11608687815195499</v>
          </cell>
          <cell r="Q119">
            <v>-0.76541090693210501</v>
          </cell>
          <cell r="R119">
            <v>0.69837610346980705</v>
          </cell>
          <cell r="S119">
            <v>0.22056229657971799</v>
          </cell>
          <cell r="T119">
            <v>0.131512589566393</v>
          </cell>
          <cell r="U119">
            <v>0.33186702022233999</v>
          </cell>
          <cell r="V119">
            <v>219454</v>
          </cell>
          <cell r="W119">
            <v>120044</v>
          </cell>
          <cell r="X119">
            <v>1.5991250394555001E-5</v>
          </cell>
        </row>
        <row r="120">
          <cell r="A120" t="str">
            <v>Fort Smith, AR--OK</v>
          </cell>
          <cell r="B120">
            <v>188.901250724146</v>
          </cell>
          <cell r="C120">
            <v>0.64189244286435199</v>
          </cell>
          <cell r="D120">
            <v>3.5701563922499499E-2</v>
          </cell>
          <cell r="E120">
            <v>0.724235793921154</v>
          </cell>
          <cell r="F120">
            <v>0.40586512500829802</v>
          </cell>
          <cell r="G120">
            <v>0.28350926870592102</v>
          </cell>
          <cell r="H120">
            <v>2.74193189800792E-2</v>
          </cell>
          <cell r="I120">
            <v>2.1186235134023002</v>
          </cell>
          <cell r="J120">
            <v>3.4170088179108098</v>
          </cell>
          <cell r="K120">
            <v>3.1380583929118702</v>
          </cell>
          <cell r="L120">
            <v>3.63489992448577</v>
          </cell>
          <cell r="M120">
            <v>1.6128438093389299</v>
          </cell>
          <cell r="N120">
            <v>1.48117793135999</v>
          </cell>
          <cell r="O120">
            <v>1.71568940941681</v>
          </cell>
          <cell r="P120">
            <v>1.2983853045085001</v>
          </cell>
          <cell r="Q120">
            <v>1.01943487950957</v>
          </cell>
          <cell r="R120">
            <v>1.5162764110834599</v>
          </cell>
          <cell r="S120">
            <v>0.50380266446056499</v>
          </cell>
          <cell r="T120">
            <v>0.27284150612621799</v>
          </cell>
          <cell r="U120">
            <v>0.74507904985988305</v>
          </cell>
          <cell r="V120">
            <v>122947</v>
          </cell>
          <cell r="W120">
            <v>106470</v>
          </cell>
          <cell r="X120">
            <v>2.77925351404329E-5</v>
          </cell>
        </row>
        <row r="121">
          <cell r="A121" t="str">
            <v>New Haven, CT</v>
          </cell>
          <cell r="B121">
            <v>832.54810564496199</v>
          </cell>
          <cell r="C121">
            <v>1.39072603095947</v>
          </cell>
          <cell r="D121">
            <v>1.49418812841338</v>
          </cell>
          <cell r="E121">
            <v>0.59595316554619204</v>
          </cell>
          <cell r="F121">
            <v>0</v>
          </cell>
          <cell r="G121">
            <v>0.14753508387330599</v>
          </cell>
          <cell r="H121">
            <v>0.48479986746593801</v>
          </cell>
          <cell r="I121">
            <v>4.1132022762582903</v>
          </cell>
          <cell r="J121">
            <v>3.40796767842069</v>
          </cell>
          <cell r="K121">
            <v>3.00728660939851</v>
          </cell>
          <cell r="L121">
            <v>3.6953546402603998</v>
          </cell>
          <cell r="M121">
            <v>0.828543662462633</v>
          </cell>
          <cell r="N121">
            <v>0.73113025020840405</v>
          </cell>
          <cell r="O121">
            <v>0.89841305923374004</v>
          </cell>
          <cell r="P121">
            <v>-0.705234597837607</v>
          </cell>
          <cell r="Q121">
            <v>-1.10591566685978</v>
          </cell>
          <cell r="R121">
            <v>-0.41784763599789598</v>
          </cell>
          <cell r="S121">
            <v>0.103850654542814</v>
          </cell>
          <cell r="T121">
            <v>0</v>
          </cell>
          <cell r="U121">
            <v>0.18909842622536699</v>
          </cell>
          <cell r="V121">
            <v>562839</v>
          </cell>
          <cell r="W121">
            <v>531314</v>
          </cell>
          <cell r="X121">
            <v>6.0549600834709196E-6</v>
          </cell>
        </row>
        <row r="122">
          <cell r="A122" t="str">
            <v>Port St. Lucie, FL</v>
          </cell>
          <cell r="B122">
            <v>597.93641832215997</v>
          </cell>
          <cell r="C122">
            <v>0.85495781081289501</v>
          </cell>
          <cell r="D122">
            <v>3.3428494536534098E-2</v>
          </cell>
          <cell r="E122">
            <v>0.39404288104063601</v>
          </cell>
          <cell r="F122">
            <v>0</v>
          </cell>
          <cell r="G122">
            <v>0.27453716667338801</v>
          </cell>
          <cell r="H122">
            <v>0.209626354254808</v>
          </cell>
          <cell r="I122">
            <v>1.7665927073182599</v>
          </cell>
          <cell r="J122">
            <v>3.3122251760944899</v>
          </cell>
          <cell r="K122">
            <v>3.01260637808794</v>
          </cell>
          <cell r="L122">
            <v>3.5751948464053398</v>
          </cell>
          <cell r="M122">
            <v>1.87492293066382</v>
          </cell>
          <cell r="N122">
            <v>1.70532028441414</v>
          </cell>
          <cell r="O122">
            <v>2.0237799191600798</v>
          </cell>
          <cell r="P122">
            <v>1.54563246877622</v>
          </cell>
          <cell r="Q122">
            <v>1.2460136707696701</v>
          </cell>
          <cell r="R122">
            <v>1.8086021390870799</v>
          </cell>
          <cell r="S122">
            <v>7.3114176586631399E-2</v>
          </cell>
          <cell r="T122">
            <v>0</v>
          </cell>
          <cell r="U122">
            <v>0.23556291865103901</v>
          </cell>
          <cell r="V122">
            <v>376047</v>
          </cell>
          <cell r="W122">
            <v>270774</v>
          </cell>
          <cell r="X122">
            <v>8.8080085098258695E-6</v>
          </cell>
        </row>
        <row r="123">
          <cell r="A123" t="str">
            <v>Greensboro, NC</v>
          </cell>
          <cell r="B123">
            <v>495.589485545645</v>
          </cell>
          <cell r="C123">
            <v>2.6493468882935098</v>
          </cell>
          <cell r="D123">
            <v>6.3054104484670997E-2</v>
          </cell>
          <cell r="E123">
            <v>0.68895184842021795</v>
          </cell>
          <cell r="F123">
            <v>0</v>
          </cell>
          <cell r="G123">
            <v>0.41575359748643997</v>
          </cell>
          <cell r="H123">
            <v>0.132393461999921</v>
          </cell>
          <cell r="I123">
            <v>3.94949990068476</v>
          </cell>
          <cell r="J123">
            <v>3.28088122061994</v>
          </cell>
          <cell r="K123">
            <v>2.69286577882432</v>
          </cell>
          <cell r="L123">
            <v>4.0046965047516299</v>
          </cell>
          <cell r="M123">
            <v>0.83070801446307097</v>
          </cell>
          <cell r="N123">
            <v>0.68182449589565397</v>
          </cell>
          <cell r="O123">
            <v>1.01397559322822</v>
          </cell>
          <cell r="P123">
            <v>-0.66861868006482394</v>
          </cell>
          <cell r="Q123">
            <v>-1.25663412186043</v>
          </cell>
          <cell r="R123">
            <v>5.51966040668707E-2</v>
          </cell>
          <cell r="S123">
            <v>0.444008030775002</v>
          </cell>
          <cell r="T123">
            <v>0.30018522155645999</v>
          </cell>
          <cell r="U123">
            <v>0.57999076726833199</v>
          </cell>
          <cell r="V123">
            <v>311810</v>
          </cell>
          <cell r="W123">
            <v>267884</v>
          </cell>
          <cell r="X123">
            <v>1.05220525981204E-5</v>
          </cell>
        </row>
        <row r="124">
          <cell r="A124" t="str">
            <v>Syracuse, NY</v>
          </cell>
          <cell r="B124">
            <v>539.90193011922497</v>
          </cell>
          <cell r="C124">
            <v>0.66336767499488403</v>
          </cell>
          <cell r="D124">
            <v>0.27965301179254198</v>
          </cell>
          <cell r="E124">
            <v>0.26496915819315198</v>
          </cell>
          <cell r="F124">
            <v>0</v>
          </cell>
          <cell r="G124">
            <v>1.0735751039902499</v>
          </cell>
          <cell r="H124">
            <v>0.187149262259137</v>
          </cell>
          <cell r="I124">
            <v>2.46871421122996</v>
          </cell>
          <cell r="J124">
            <v>3.23852338122167</v>
          </cell>
          <cell r="K124">
            <v>2.5314487090444602</v>
          </cell>
          <cell r="L124">
            <v>4.13460956717317</v>
          </cell>
          <cell r="M124">
            <v>1.3118259563986401</v>
          </cell>
          <cell r="N124">
            <v>1.0254118105405301</v>
          </cell>
          <cell r="O124">
            <v>1.67480283799769</v>
          </cell>
          <cell r="P124">
            <v>0.76980916999170601</v>
          </cell>
          <cell r="Q124">
            <v>6.2734497814500495E-2</v>
          </cell>
          <cell r="R124">
            <v>1.6658953559432099</v>
          </cell>
          <cell r="S124">
            <v>0.116190485910217</v>
          </cell>
          <cell r="T124">
            <v>0</v>
          </cell>
          <cell r="U124">
            <v>0.211977039427205</v>
          </cell>
          <cell r="V124">
            <v>412317</v>
          </cell>
          <cell r="W124">
            <v>402267</v>
          </cell>
          <cell r="X124">
            <v>7.8544502924246901E-6</v>
          </cell>
        </row>
        <row r="125">
          <cell r="A125" t="str">
            <v>Laredo, TX</v>
          </cell>
          <cell r="B125">
            <v>172.464725752796</v>
          </cell>
          <cell r="C125">
            <v>1.8698800021869499</v>
          </cell>
          <cell r="D125">
            <v>0.169774794432061</v>
          </cell>
          <cell r="E125">
            <v>1.1355950914240001</v>
          </cell>
          <cell r="F125">
            <v>0</v>
          </cell>
          <cell r="G125">
            <v>6.9273547637011906E-2</v>
          </cell>
          <cell r="H125">
            <v>1.38242554432997E-2</v>
          </cell>
          <cell r="I125">
            <v>3.2583476911233298</v>
          </cell>
          <cell r="J125">
            <v>3.0754654268992501</v>
          </cell>
          <cell r="K125">
            <v>1.38133883608705</v>
          </cell>
          <cell r="L125">
            <v>3.9441849888479199</v>
          </cell>
          <cell r="M125">
            <v>0.94387269820151398</v>
          </cell>
          <cell r="N125">
            <v>0.42393843967303302</v>
          </cell>
          <cell r="O125">
            <v>1.2104862226928701</v>
          </cell>
          <cell r="P125">
            <v>-0.182882264224076</v>
          </cell>
          <cell r="Q125">
            <v>-1.87700885503627</v>
          </cell>
          <cell r="R125">
            <v>0.68583729772459101</v>
          </cell>
          <cell r="S125">
            <v>0.359183639414145</v>
          </cell>
          <cell r="T125">
            <v>0.18336503059234799</v>
          </cell>
          <cell r="U125">
            <v>0.57826998506223604</v>
          </cell>
          <cell r="V125">
            <v>235730</v>
          </cell>
          <cell r="W125">
            <v>175586</v>
          </cell>
          <cell r="X125">
            <v>1.3046559313194101E-5</v>
          </cell>
        </row>
        <row r="126">
          <cell r="A126" t="str">
            <v>Odessa, TX</v>
          </cell>
          <cell r="B126">
            <v>155.20001633836</v>
          </cell>
          <cell r="C126">
            <v>0.481880507350193</v>
          </cell>
          <cell r="D126">
            <v>4.6355433410080202E-3</v>
          </cell>
          <cell r="E126">
            <v>3.1075732718486901</v>
          </cell>
          <cell r="F126">
            <v>0</v>
          </cell>
          <cell r="G126">
            <v>4.3787445177647398E-2</v>
          </cell>
          <cell r="H126">
            <v>9.8462981541217794E-3</v>
          </cell>
          <cell r="I126">
            <v>3.6477230658716602</v>
          </cell>
          <cell r="J126">
            <v>3.0704187008488</v>
          </cell>
          <cell r="K126">
            <v>1.9074448756082201</v>
          </cell>
          <cell r="L126">
            <v>3.97467122532397</v>
          </cell>
          <cell r="M126">
            <v>0.84173569248604596</v>
          </cell>
          <cell r="N126">
            <v>0.52291383999361096</v>
          </cell>
          <cell r="O126">
            <v>1.0896307514436201</v>
          </cell>
          <cell r="P126">
            <v>-0.57730436502285198</v>
          </cell>
          <cell r="Q126">
            <v>-1.7402781902634401</v>
          </cell>
          <cell r="R126">
            <v>0.32694815945231198</v>
          </cell>
          <cell r="S126">
            <v>0.46261674824511201</v>
          </cell>
          <cell r="T126">
            <v>0.35860861912973402</v>
          </cell>
          <cell r="U126">
            <v>0.57585434561765902</v>
          </cell>
          <cell r="V126">
            <v>126405</v>
          </cell>
          <cell r="W126">
            <v>111395</v>
          </cell>
          <cell r="X126">
            <v>2.42903263387429E-5</v>
          </cell>
        </row>
        <row r="127">
          <cell r="A127" t="str">
            <v>El Paso, TX--NM</v>
          </cell>
          <cell r="B127">
            <v>658.84168743968701</v>
          </cell>
          <cell r="C127">
            <v>0.93018748804550999</v>
          </cell>
          <cell r="D127">
            <v>0.97195402938565001</v>
          </cell>
          <cell r="E127">
            <v>0.44925957710813302</v>
          </cell>
          <cell r="F127">
            <v>0</v>
          </cell>
          <cell r="G127">
            <v>0.62441803858451495</v>
          </cell>
          <cell r="H127">
            <v>0.31612507960154601</v>
          </cell>
          <cell r="I127">
            <v>3.2919442127253502</v>
          </cell>
          <cell r="J127">
            <v>3.0623566680045302</v>
          </cell>
          <cell r="K127">
            <v>2.7258572235604999</v>
          </cell>
          <cell r="L127">
            <v>3.3689853922440101</v>
          </cell>
          <cell r="M127">
            <v>0.93025776565917295</v>
          </cell>
          <cell r="N127">
            <v>0.82803870521967404</v>
          </cell>
          <cell r="O127">
            <v>1.02340294201245</v>
          </cell>
          <cell r="P127">
            <v>-0.22958754472082099</v>
          </cell>
          <cell r="Q127">
            <v>-0.56608698916485201</v>
          </cell>
          <cell r="R127">
            <v>7.7041179518657105E-2</v>
          </cell>
          <cell r="S127">
            <v>0.45277655454634702</v>
          </cell>
          <cell r="T127">
            <v>0.33305203851180099</v>
          </cell>
          <cell r="U127">
            <v>0.53383015835152303</v>
          </cell>
          <cell r="V127">
            <v>803086</v>
          </cell>
          <cell r="W127">
            <v>674801</v>
          </cell>
          <cell r="X127">
            <v>3.8132362760707201E-6</v>
          </cell>
        </row>
        <row r="128">
          <cell r="A128" t="str">
            <v>Buffalo, NY</v>
          </cell>
          <cell r="B128">
            <v>1018.69754558839</v>
          </cell>
          <cell r="C128">
            <v>2.28010328480257</v>
          </cell>
          <cell r="D128">
            <v>0.994126041802459</v>
          </cell>
          <cell r="E128">
            <v>2.1074416353641401</v>
          </cell>
          <cell r="F128">
            <v>0</v>
          </cell>
          <cell r="G128">
            <v>0.88184825924099197</v>
          </cell>
          <cell r="H128">
            <v>0.58228781431528198</v>
          </cell>
          <cell r="I128">
            <v>6.8458070355254401</v>
          </cell>
          <cell r="J128">
            <v>3.0158118057571999</v>
          </cell>
          <cell r="K128">
            <v>1.3061229020362199</v>
          </cell>
          <cell r="L128">
            <v>4.8472201549971201</v>
          </cell>
          <cell r="M128">
            <v>0.44053415325717299</v>
          </cell>
          <cell r="N128">
            <v>0.19079166199956599</v>
          </cell>
          <cell r="O128">
            <v>0.70805679006771405</v>
          </cell>
          <cell r="P128">
            <v>-3.8299952297682398</v>
          </cell>
          <cell r="Q128">
            <v>-5.53968413348922</v>
          </cell>
          <cell r="R128">
            <v>-1.99858688052832</v>
          </cell>
          <cell r="S128">
            <v>0.11302129533605799</v>
          </cell>
          <cell r="T128">
            <v>1.88780899675973E-3</v>
          </cell>
          <cell r="U128">
            <v>0.19869397815474099</v>
          </cell>
          <cell r="V128">
            <v>935906</v>
          </cell>
          <cell r="W128">
            <v>976703</v>
          </cell>
          <cell r="X128">
            <v>3.2223447715445799E-6</v>
          </cell>
        </row>
        <row r="129">
          <cell r="A129" t="str">
            <v>Antioch, CA</v>
          </cell>
          <cell r="B129">
            <v>214.24673903574401</v>
          </cell>
          <cell r="C129">
            <v>1.7681276767233101</v>
          </cell>
          <cell r="D129">
            <v>6.6607661424388107E-2</v>
          </cell>
          <cell r="E129">
            <v>0.54162365425296299</v>
          </cell>
          <cell r="F129">
            <v>0</v>
          </cell>
          <cell r="G129">
            <v>0.55751019196638496</v>
          </cell>
          <cell r="H129">
            <v>7.6060619826175402E-2</v>
          </cell>
          <cell r="I129">
            <v>3.0099298041932201</v>
          </cell>
          <cell r="J129">
            <v>3.0077208185001201</v>
          </cell>
          <cell r="K129">
            <v>1.3486813610397901</v>
          </cell>
          <cell r="L129">
            <v>4.1807028200460703</v>
          </cell>
          <cell r="M129">
            <v>0.99926610059476095</v>
          </cell>
          <cell r="N129">
            <v>0.44807734690719597</v>
          </cell>
          <cell r="O129">
            <v>1.3889702059569</v>
          </cell>
          <cell r="P129">
            <v>-2.2089856931061802E-3</v>
          </cell>
          <cell r="Q129">
            <v>-1.66124844315343</v>
          </cell>
          <cell r="R129">
            <v>1.17077301585285</v>
          </cell>
          <cell r="S129">
            <v>0.24220225866683201</v>
          </cell>
          <cell r="T129">
            <v>0.13321572986946201</v>
          </cell>
          <cell r="U129">
            <v>0.369691444765336</v>
          </cell>
          <cell r="V129">
            <v>277634</v>
          </cell>
          <cell r="W129">
            <v>217591</v>
          </cell>
          <cell r="X129">
            <v>1.0833402315639E-5</v>
          </cell>
        </row>
        <row r="130">
          <cell r="A130" t="str">
            <v>Jacksonville, NC</v>
          </cell>
          <cell r="B130">
            <v>191.94445560385699</v>
          </cell>
          <cell r="C130">
            <v>1.1294612312065</v>
          </cell>
          <cell r="D130">
            <v>4.8247680412257304E-3</v>
          </cell>
          <cell r="E130">
            <v>1.31573816285696E-2</v>
          </cell>
          <cell r="F130">
            <v>0</v>
          </cell>
          <cell r="G130">
            <v>0.66865737030990302</v>
          </cell>
          <cell r="H130">
            <v>1.68502031936799E-2</v>
          </cell>
          <cell r="I130">
            <v>1.8329509543798801</v>
          </cell>
          <cell r="J130">
            <v>2.99960444559601</v>
          </cell>
          <cell r="K130">
            <v>2.7235547987220801</v>
          </cell>
          <cell r="L130">
            <v>3.3085901915289702</v>
          </cell>
          <cell r="M130">
            <v>1.63648920252251</v>
          </cell>
          <cell r="N130">
            <v>1.4858852563480101</v>
          </cell>
          <cell r="O130">
            <v>1.8050620414163301</v>
          </cell>
          <cell r="P130">
            <v>1.1666534912161299</v>
          </cell>
          <cell r="Q130">
            <v>0.89060384434220097</v>
          </cell>
          <cell r="R130">
            <v>1.4756392371490801</v>
          </cell>
          <cell r="S130">
            <v>0.24476892339040901</v>
          </cell>
          <cell r="T130">
            <v>5.7915066868040502E-2</v>
          </cell>
          <cell r="U130">
            <v>0.52708728903381796</v>
          </cell>
          <cell r="V130">
            <v>105419</v>
          </cell>
          <cell r="W130">
            <v>95514</v>
          </cell>
          <cell r="X130">
            <v>2.8454115914550601E-5</v>
          </cell>
        </row>
        <row r="131">
          <cell r="A131" t="str">
            <v>Spartanburg, SC</v>
          </cell>
          <cell r="B131">
            <v>523.89648329023703</v>
          </cell>
          <cell r="C131">
            <v>1.9186047437906699</v>
          </cell>
          <cell r="D131">
            <v>0.32453989669720101</v>
          </cell>
          <cell r="E131">
            <v>0.141512408035607</v>
          </cell>
          <cell r="F131">
            <v>0</v>
          </cell>
          <cell r="G131">
            <v>0.23428293463503599</v>
          </cell>
          <cell r="H131">
            <v>8.4524013127642295E-2</v>
          </cell>
          <cell r="I131">
            <v>2.70346399628616</v>
          </cell>
          <cell r="J131">
            <v>2.93706549322554</v>
          </cell>
          <cell r="K131">
            <v>2.5661550646353901</v>
          </cell>
          <cell r="L131">
            <v>3.3263891572083999</v>
          </cell>
          <cell r="M131">
            <v>1.0864082145204399</v>
          </cell>
          <cell r="N131">
            <v>0.94921000174613002</v>
          </cell>
          <cell r="O131">
            <v>1.23041740588296</v>
          </cell>
          <cell r="P131">
            <v>0.23360149693938201</v>
          </cell>
          <cell r="Q131">
            <v>-0.13730893165077199</v>
          </cell>
          <cell r="R131">
            <v>0.62292516092224104</v>
          </cell>
          <cell r="S131">
            <v>0.13926091358901599</v>
          </cell>
          <cell r="T131">
            <v>7.4701006448417803E-2</v>
          </cell>
          <cell r="U131">
            <v>0.22076988377215501</v>
          </cell>
          <cell r="V131">
            <v>180786</v>
          </cell>
          <cell r="W131">
            <v>145058</v>
          </cell>
          <cell r="X131">
            <v>1.6246089261477899E-5</v>
          </cell>
        </row>
        <row r="132">
          <cell r="A132" t="str">
            <v>Santa Rosa, CA</v>
          </cell>
          <cell r="B132">
            <v>257.69036710117598</v>
          </cell>
          <cell r="C132">
            <v>0.80854698269713099</v>
          </cell>
          <cell r="D132">
            <v>2.09401983151365E-2</v>
          </cell>
          <cell r="E132">
            <v>7.4933834582434605E-2</v>
          </cell>
          <cell r="F132">
            <v>0</v>
          </cell>
          <cell r="G132">
            <v>0.91920099824966595</v>
          </cell>
          <cell r="H132">
            <v>0.120764193754498</v>
          </cell>
          <cell r="I132">
            <v>1.9443862075988601</v>
          </cell>
          <cell r="J132">
            <v>2.8800373347238102</v>
          </cell>
          <cell r="K132">
            <v>2.2429967487337699</v>
          </cell>
          <cell r="L132">
            <v>3.6314930611854801</v>
          </cell>
          <cell r="M132">
            <v>1.4812064205497399</v>
          </cell>
          <cell r="N132">
            <v>1.1535757350920799</v>
          </cell>
          <cell r="O132">
            <v>1.8676809406450301</v>
          </cell>
          <cell r="P132">
            <v>0.93565112712494802</v>
          </cell>
          <cell r="Q132">
            <v>0.29861054113490598</v>
          </cell>
          <cell r="R132">
            <v>1.6871068535866101</v>
          </cell>
          <cell r="S132">
            <v>0.189011317593647</v>
          </cell>
          <cell r="T132">
            <v>0.105885458665841</v>
          </cell>
          <cell r="U132">
            <v>0.26298245731019898</v>
          </cell>
          <cell r="V132">
            <v>308231</v>
          </cell>
          <cell r="W132">
            <v>285408</v>
          </cell>
          <cell r="X132">
            <v>9.3437627452261901E-6</v>
          </cell>
        </row>
        <row r="133">
          <cell r="A133" t="str">
            <v>Round Lake Beach--McHenry--Grayslake, IL--WI</v>
          </cell>
          <cell r="B133">
            <v>481.92479756491002</v>
          </cell>
          <cell r="C133">
            <v>2.2102501672333301</v>
          </cell>
          <cell r="D133">
            <v>5.2596675884646497E-2</v>
          </cell>
          <cell r="E133">
            <v>0.32810390130217998</v>
          </cell>
          <cell r="F133">
            <v>0</v>
          </cell>
          <cell r="G133">
            <v>0.50825937634349805</v>
          </cell>
          <cell r="H133">
            <v>0.14411934523116901</v>
          </cell>
          <cell r="I133">
            <v>3.24332946599483</v>
          </cell>
          <cell r="J133">
            <v>2.8663803155085601</v>
          </cell>
          <cell r="K133">
            <v>2.2450277826409999</v>
          </cell>
          <cell r="L133">
            <v>3.3848337430934299</v>
          </cell>
          <cell r="M133">
            <v>0.88377710175964397</v>
          </cell>
          <cell r="N133">
            <v>0.69219849730942595</v>
          </cell>
          <cell r="O133">
            <v>1.0436293255379101</v>
          </cell>
          <cell r="P133">
            <v>-0.37694915048626498</v>
          </cell>
          <cell r="Q133">
            <v>-0.99830168335382397</v>
          </cell>
          <cell r="R133">
            <v>0.141504277098605</v>
          </cell>
          <cell r="S133">
            <v>9.64140744631619E-2</v>
          </cell>
          <cell r="T133">
            <v>0</v>
          </cell>
          <cell r="U133">
            <v>0.164023400559699</v>
          </cell>
          <cell r="V133">
            <v>290373</v>
          </cell>
          <cell r="W133">
            <v>226848</v>
          </cell>
          <cell r="X133">
            <v>9.8713734249002692E-6</v>
          </cell>
        </row>
        <row r="134">
          <cell r="A134" t="str">
            <v>Kalamazoo, MI</v>
          </cell>
          <cell r="B134">
            <v>358.98278976061601</v>
          </cell>
          <cell r="C134">
            <v>1.1362589957554401</v>
          </cell>
          <cell r="D134">
            <v>8.4211634788855697E-2</v>
          </cell>
          <cell r="E134">
            <v>0.21581496700053801</v>
          </cell>
          <cell r="F134">
            <v>0</v>
          </cell>
          <cell r="G134">
            <v>0.51376528522190701</v>
          </cell>
          <cell r="H134">
            <v>0.124894949304737</v>
          </cell>
          <cell r="I134">
            <v>2.0749458320714802</v>
          </cell>
          <cell r="J134">
            <v>2.8660021266269999</v>
          </cell>
          <cell r="K134">
            <v>2.5994389947288798</v>
          </cell>
          <cell r="L134">
            <v>3.1279274679384299</v>
          </cell>
          <cell r="M134">
            <v>1.3812419015130499</v>
          </cell>
          <cell r="N134">
            <v>1.25277438791439</v>
          </cell>
          <cell r="O134">
            <v>1.50747427696255</v>
          </cell>
          <cell r="P134">
            <v>0.79105629455552096</v>
          </cell>
          <cell r="Q134">
            <v>0.52449316265739898</v>
          </cell>
          <cell r="R134">
            <v>1.0529816358669399</v>
          </cell>
          <cell r="S134">
            <v>9.2869096400836904E-2</v>
          </cell>
          <cell r="T134">
            <v>1.56315167266008E-7</v>
          </cell>
          <cell r="U134">
            <v>0.16780431684518901</v>
          </cell>
          <cell r="V134">
            <v>209703</v>
          </cell>
          <cell r="W134">
            <v>187961</v>
          </cell>
          <cell r="X134">
            <v>1.3666958158095E-5</v>
          </cell>
        </row>
        <row r="135">
          <cell r="A135" t="str">
            <v>Bloomington--Normal, IL</v>
          </cell>
          <cell r="B135">
            <v>128.77843564534899</v>
          </cell>
          <cell r="C135">
            <v>0.40057497082568999</v>
          </cell>
          <cell r="D135">
            <v>2.1704253384776599E-2</v>
          </cell>
          <cell r="E135">
            <v>0.47787034373987503</v>
          </cell>
          <cell r="F135">
            <v>0</v>
          </cell>
          <cell r="G135">
            <v>0.149065281483862</v>
          </cell>
          <cell r="H135">
            <v>1.8539180726581901E-2</v>
          </cell>
          <cell r="I135">
            <v>1.06775403016078</v>
          </cell>
          <cell r="J135">
            <v>2.8006676446040202</v>
          </cell>
          <cell r="K135">
            <v>2.16020356580285</v>
          </cell>
          <cell r="L135">
            <v>3.4484941506130502</v>
          </cell>
          <cell r="M135">
            <v>2.6229520708831102</v>
          </cell>
          <cell r="N135">
            <v>2.0231284591616601</v>
          </cell>
          <cell r="O135">
            <v>3.22967092907508</v>
          </cell>
          <cell r="P135">
            <v>1.73291361444323</v>
          </cell>
          <cell r="Q135">
            <v>1.09244953564206</v>
          </cell>
          <cell r="R135">
            <v>2.38074012045226</v>
          </cell>
          <cell r="S135">
            <v>0.15707472590287899</v>
          </cell>
          <cell r="T135">
            <v>7.7330966820248995E-2</v>
          </cell>
          <cell r="U135">
            <v>0.25695294931472301</v>
          </cell>
          <cell r="V135">
            <v>132600</v>
          </cell>
          <cell r="W135">
            <v>112415</v>
          </cell>
          <cell r="X135">
            <v>2.11211737903772E-5</v>
          </cell>
        </row>
        <row r="136">
          <cell r="A136" t="str">
            <v>Worcester, MA--CT</v>
          </cell>
          <cell r="B136">
            <v>831.00070206515898</v>
          </cell>
          <cell r="C136">
            <v>1.49744044550293</v>
          </cell>
          <cell r="D136">
            <v>6.8419469761398302E-2</v>
          </cell>
          <cell r="E136">
            <v>0.93368011065567402</v>
          </cell>
          <cell r="F136">
            <v>0</v>
          </cell>
          <cell r="G136">
            <v>0.24613335671876699</v>
          </cell>
          <cell r="H136">
            <v>0.34266060797330899</v>
          </cell>
          <cell r="I136">
            <v>3.0883339906120799</v>
          </cell>
          <cell r="J136">
            <v>2.76172739516681</v>
          </cell>
          <cell r="K136">
            <v>2.1530282497448199</v>
          </cell>
          <cell r="L136">
            <v>3.1342856472360299</v>
          </cell>
          <cell r="M136">
            <v>0.89424505366385698</v>
          </cell>
          <cell r="N136">
            <v>0.697148772214923</v>
          </cell>
          <cell r="O136">
            <v>1.01487910853024</v>
          </cell>
          <cell r="P136">
            <v>-0.32660659544526599</v>
          </cell>
          <cell r="Q136">
            <v>-0.93530574086725604</v>
          </cell>
          <cell r="R136">
            <v>4.5951656623954298E-2</v>
          </cell>
          <cell r="S136">
            <v>7.2459768374583094E-2</v>
          </cell>
          <cell r="T136">
            <v>2.2614461540773302E-3</v>
          </cell>
          <cell r="U136">
            <v>0.18082055689474599</v>
          </cell>
          <cell r="V136">
            <v>486514</v>
          </cell>
          <cell r="W136">
            <v>429882</v>
          </cell>
          <cell r="X136">
            <v>5.67656304888824E-6</v>
          </cell>
        </row>
        <row r="137">
          <cell r="A137" t="str">
            <v>Waterloo, IA</v>
          </cell>
          <cell r="B137">
            <v>167.874560488909</v>
          </cell>
          <cell r="C137">
            <v>0.65069570676539701</v>
          </cell>
          <cell r="D137">
            <v>1.95107196845694E-2</v>
          </cell>
          <cell r="E137">
            <v>0.14545403691610501</v>
          </cell>
          <cell r="F137">
            <v>0</v>
          </cell>
          <cell r="G137">
            <v>0.652554524673984</v>
          </cell>
          <cell r="H137">
            <v>2.6033956814969401E-2</v>
          </cell>
          <cell r="I137">
            <v>1.49424894485502</v>
          </cell>
          <cell r="J137">
            <v>2.7504900659454701</v>
          </cell>
          <cell r="K137">
            <v>2.28231283080008</v>
          </cell>
          <cell r="L137">
            <v>3.2285561384147399</v>
          </cell>
          <cell r="M137">
            <v>1.84071742223136</v>
          </cell>
          <cell r="N137">
            <v>1.52739798723533</v>
          </cell>
          <cell r="O137">
            <v>2.1606547888363998</v>
          </cell>
          <cell r="P137">
            <v>1.2562411210904501</v>
          </cell>
          <cell r="Q137">
            <v>0.78806388594505605</v>
          </cell>
          <cell r="R137">
            <v>1.7343071935597201</v>
          </cell>
          <cell r="S137">
            <v>0.194989749391171</v>
          </cell>
          <cell r="T137">
            <v>0.100805584089801</v>
          </cell>
          <cell r="U137">
            <v>0.31276683553596502</v>
          </cell>
          <cell r="V137">
            <v>113418</v>
          </cell>
          <cell r="W137">
            <v>108298</v>
          </cell>
          <cell r="X137">
            <v>2.42509131350004E-5</v>
          </cell>
        </row>
        <row r="138">
          <cell r="A138" t="str">
            <v>Burlington, NC</v>
          </cell>
          <cell r="B138">
            <v>258.34577170902799</v>
          </cell>
          <cell r="C138">
            <v>1.5384616475598201</v>
          </cell>
          <cell r="D138">
            <v>4.9176062826309597E-2</v>
          </cell>
          <cell r="E138">
            <v>3.3280824582594903E-2</v>
          </cell>
          <cell r="F138">
            <v>0</v>
          </cell>
          <cell r="G138">
            <v>0.29672909934845298</v>
          </cell>
          <cell r="H138">
            <v>3.6117454055372103E-2</v>
          </cell>
          <cell r="I138">
            <v>1.9537650883725499</v>
          </cell>
          <cell r="J138">
            <v>2.7188860298794402</v>
          </cell>
          <cell r="K138">
            <v>2.41742171057914</v>
          </cell>
          <cell r="L138">
            <v>2.94099650615312</v>
          </cell>
          <cell r="M138">
            <v>1.39161358039426</v>
          </cell>
          <cell r="N138">
            <v>1.23731441664402</v>
          </cell>
          <cell r="O138">
            <v>1.50529688735655</v>
          </cell>
          <cell r="P138">
            <v>0.76512094150688903</v>
          </cell>
          <cell r="Q138">
            <v>0.46365662220658899</v>
          </cell>
          <cell r="R138">
            <v>0.987231417780567</v>
          </cell>
          <cell r="S138">
            <v>0.16976790875297099</v>
          </cell>
          <cell r="T138">
            <v>8.5514217757369101E-2</v>
          </cell>
          <cell r="U138">
            <v>0.26371717727226901</v>
          </cell>
          <cell r="V138">
            <v>119911</v>
          </cell>
          <cell r="W138">
            <v>94248</v>
          </cell>
          <cell r="X138">
            <v>2.2674200280870302E-5</v>
          </cell>
        </row>
        <row r="139">
          <cell r="A139" t="str">
            <v>Gastonia, NC--SC</v>
          </cell>
          <cell r="B139">
            <v>365.66502135049302</v>
          </cell>
          <cell r="C139">
            <v>0.60628461010267998</v>
          </cell>
          <cell r="D139">
            <v>4.1613220274112399E-2</v>
          </cell>
          <cell r="E139">
            <v>1.0139727613418601</v>
          </cell>
          <cell r="F139">
            <v>0</v>
          </cell>
          <cell r="G139">
            <v>0.25941321537844902</v>
          </cell>
          <cell r="H139">
            <v>0.119606939196402</v>
          </cell>
          <cell r="I139">
            <v>2.0408907462935102</v>
          </cell>
          <cell r="J139">
            <v>2.64916690674454</v>
          </cell>
          <cell r="K139">
            <v>2.3425604594508802</v>
          </cell>
          <cell r="L139">
            <v>3.0166423893613499</v>
          </cell>
          <cell r="M139">
            <v>1.29804445022631</v>
          </cell>
          <cell r="N139">
            <v>1.1478127693533999</v>
          </cell>
          <cell r="O139">
            <v>1.4781008708280501</v>
          </cell>
          <cell r="P139">
            <v>0.60827616045102895</v>
          </cell>
          <cell r="Q139">
            <v>0.30166971315737301</v>
          </cell>
          <cell r="R139">
            <v>0.97575164306784701</v>
          </cell>
          <cell r="S139">
            <v>0.148390799525803</v>
          </cell>
          <cell r="T139">
            <v>7.0179077809076298E-2</v>
          </cell>
          <cell r="U139">
            <v>0.23219497003574199</v>
          </cell>
          <cell r="V139">
            <v>169495</v>
          </cell>
          <cell r="W139">
            <v>141407</v>
          </cell>
          <cell r="X139">
            <v>1.5629764339623798E-5</v>
          </cell>
        </row>
        <row r="140">
          <cell r="A140" t="str">
            <v>Gainesville, GA</v>
          </cell>
          <cell r="B140">
            <v>375.42281800292199</v>
          </cell>
          <cell r="C140">
            <v>1.8744466806332101</v>
          </cell>
          <cell r="D140">
            <v>2.43041983705471E-4</v>
          </cell>
          <cell r="E140">
            <v>5.4954122762089101E-2</v>
          </cell>
          <cell r="F140">
            <v>0</v>
          </cell>
          <cell r="G140">
            <v>0.80232011314237595</v>
          </cell>
          <cell r="H140">
            <v>5.6891878556244301E-2</v>
          </cell>
          <cell r="I140">
            <v>2.7888558370776302</v>
          </cell>
          <cell r="J140">
            <v>2.60194990071381</v>
          </cell>
          <cell r="K140">
            <v>1.1182596773293301</v>
          </cell>
          <cell r="L140">
            <v>3.58269508001435</v>
          </cell>
          <cell r="M140">
            <v>0.93298114091129303</v>
          </cell>
          <cell r="N140">
            <v>0.40097435746306997</v>
          </cell>
          <cell r="O140">
            <v>1.28464692666529</v>
          </cell>
          <cell r="P140">
            <v>-0.186905936363821</v>
          </cell>
          <cell r="Q140">
            <v>-1.6705961597482899</v>
          </cell>
          <cell r="R140">
            <v>0.79383924293672403</v>
          </cell>
          <cell r="S140">
            <v>0.20732103539706101</v>
          </cell>
          <cell r="T140">
            <v>0.100521754998924</v>
          </cell>
          <cell r="U140">
            <v>0.33221005423162198</v>
          </cell>
          <cell r="V140">
            <v>130846</v>
          </cell>
          <cell r="W140">
            <v>88680</v>
          </cell>
          <cell r="X140">
            <v>1.98855899356022E-5</v>
          </cell>
        </row>
        <row r="141">
          <cell r="A141" t="str">
            <v>Hagerstown, MD--WV--PA</v>
          </cell>
          <cell r="B141">
            <v>351.13860831875098</v>
          </cell>
          <cell r="C141">
            <v>0.96879162486306403</v>
          </cell>
          <cell r="D141">
            <v>5.6432984411100902E-2</v>
          </cell>
          <cell r="E141">
            <v>0.39972522217913597</v>
          </cell>
          <cell r="F141">
            <v>0</v>
          </cell>
          <cell r="G141">
            <v>1.2275248532327101</v>
          </cell>
          <cell r="H141">
            <v>9.0318887586545799E-2</v>
          </cell>
          <cell r="I141">
            <v>2.7427935722725598</v>
          </cell>
          <cell r="J141">
            <v>2.5370429962649701</v>
          </cell>
          <cell r="K141">
            <v>2.35322907684515</v>
          </cell>
          <cell r="L141">
            <v>2.7255022647605101</v>
          </cell>
          <cell r="M141">
            <v>0.924985030558784</v>
          </cell>
          <cell r="N141">
            <v>0.85796798586462997</v>
          </cell>
          <cell r="O141">
            <v>0.993695731356944</v>
          </cell>
          <cell r="P141">
            <v>-0.205750576007588</v>
          </cell>
          <cell r="Q141">
            <v>-0.389564495427417</v>
          </cell>
          <cell r="R141">
            <v>-1.7291307512052399E-2</v>
          </cell>
          <cell r="S141">
            <v>0.18190580839363801</v>
          </cell>
          <cell r="T141">
            <v>5.7567758866461601E-2</v>
          </cell>
          <cell r="U141">
            <v>0.29168441803858097</v>
          </cell>
          <cell r="V141">
            <v>182696</v>
          </cell>
          <cell r="W141">
            <v>120326</v>
          </cell>
          <cell r="X141">
            <v>1.38866915327373E-5</v>
          </cell>
        </row>
        <row r="142">
          <cell r="A142" t="str">
            <v>Waco, TX</v>
          </cell>
          <cell r="B142">
            <v>238.39403498979701</v>
          </cell>
          <cell r="C142">
            <v>1.11616659109973</v>
          </cell>
          <cell r="D142">
            <v>2.95248738669757E-2</v>
          </cell>
          <cell r="E142">
            <v>0.15270783499824001</v>
          </cell>
          <cell r="F142">
            <v>0</v>
          </cell>
          <cell r="G142">
            <v>0.55207582705092895</v>
          </cell>
          <cell r="H142">
            <v>2.2542250400979999E-2</v>
          </cell>
          <cell r="I142">
            <v>1.8730173774168599</v>
          </cell>
          <cell r="J142">
            <v>2.5212243671278198</v>
          </cell>
          <cell r="K142">
            <v>2.1166547089971002</v>
          </cell>
          <cell r="L142">
            <v>3.1977609372468798</v>
          </cell>
          <cell r="M142">
            <v>1.3460763351832401</v>
          </cell>
          <cell r="N142">
            <v>1.1300774539082199</v>
          </cell>
          <cell r="O142">
            <v>1.7072777731816999</v>
          </cell>
          <cell r="P142">
            <v>0.64820698971096702</v>
          </cell>
          <cell r="Q142">
            <v>0.243637331580246</v>
          </cell>
          <cell r="R142">
            <v>1.3247435598300199</v>
          </cell>
          <cell r="S142">
            <v>0.201698906138014</v>
          </cell>
          <cell r="T142">
            <v>9.7704907220039897E-2</v>
          </cell>
          <cell r="U142">
            <v>0.32153826160801302</v>
          </cell>
          <cell r="V142">
            <v>172378</v>
          </cell>
          <cell r="W142">
            <v>153198</v>
          </cell>
          <cell r="X142">
            <v>1.4626137715531101E-5</v>
          </cell>
        </row>
        <row r="143">
          <cell r="A143" t="str">
            <v>Victorville--Hesperia, CA</v>
          </cell>
          <cell r="B143">
            <v>439.74364892078</v>
          </cell>
          <cell r="C143">
            <v>0.90943788030901496</v>
          </cell>
          <cell r="D143">
            <v>3.4581685838041602E-2</v>
          </cell>
          <cell r="E143">
            <v>0.11999738022628401</v>
          </cell>
          <cell r="F143">
            <v>0</v>
          </cell>
          <cell r="G143">
            <v>1.30479977339958</v>
          </cell>
          <cell r="H143">
            <v>0.103704479571761</v>
          </cell>
          <cell r="I143">
            <v>2.4725211993446901</v>
          </cell>
          <cell r="J143">
            <v>2.4982366399162301</v>
          </cell>
          <cell r="K143">
            <v>1.72880284190515</v>
          </cell>
          <cell r="L143">
            <v>3.6450580819243701</v>
          </cell>
          <cell r="M143">
            <v>1.01040049346325</v>
          </cell>
          <cell r="N143">
            <v>0.69920647894276899</v>
          </cell>
          <cell r="O143">
            <v>1.47422723125304</v>
          </cell>
          <cell r="P143">
            <v>2.5715440571542E-2</v>
          </cell>
          <cell r="Q143">
            <v>-0.74371835743953496</v>
          </cell>
          <cell r="R143">
            <v>1.17253688257968</v>
          </cell>
          <cell r="S143">
            <v>0.21533953521327401</v>
          </cell>
          <cell r="T143">
            <v>0.12941892449208101</v>
          </cell>
          <cell r="U143">
            <v>0.31254241263468302</v>
          </cell>
          <cell r="V143">
            <v>328454</v>
          </cell>
          <cell r="W143">
            <v>200436</v>
          </cell>
          <cell r="X143">
            <v>7.6060472392366403E-6</v>
          </cell>
        </row>
        <row r="144">
          <cell r="A144" t="str">
            <v>Tucson, AZ</v>
          </cell>
          <cell r="B144">
            <v>923.35051470959195</v>
          </cell>
          <cell r="C144">
            <v>3.3578010159581102</v>
          </cell>
          <cell r="D144">
            <v>0.106550067591017</v>
          </cell>
          <cell r="E144">
            <v>0.49210221159894302</v>
          </cell>
          <cell r="F144">
            <v>0</v>
          </cell>
          <cell r="G144">
            <v>0.24293252108678801</v>
          </cell>
          <cell r="H144">
            <v>0.17602937155114701</v>
          </cell>
          <cell r="I144">
            <v>4.3754151877860101</v>
          </cell>
          <cell r="J144">
            <v>2.4661687571718498</v>
          </cell>
          <cell r="K144">
            <v>1.1729752209217099</v>
          </cell>
          <cell r="L144">
            <v>3.7433800687442802</v>
          </cell>
          <cell r="M144">
            <v>0.56364222624087701</v>
          </cell>
          <cell r="N144">
            <v>0.26808318081357901</v>
          </cell>
          <cell r="O144">
            <v>0.85554853838647005</v>
          </cell>
          <cell r="P144">
            <v>-1.9092464306141499</v>
          </cell>
          <cell r="Q144">
            <v>-3.20243996686429</v>
          </cell>
          <cell r="R144">
            <v>-0.63203511904172605</v>
          </cell>
          <cell r="S144">
            <v>0.242123547067427</v>
          </cell>
          <cell r="T144">
            <v>0.161034012943197</v>
          </cell>
          <cell r="U144">
            <v>0.33549442456367901</v>
          </cell>
          <cell r="V144">
            <v>843168</v>
          </cell>
          <cell r="W144">
            <v>720425</v>
          </cell>
          <cell r="X144">
            <v>2.9248841952871201E-6</v>
          </cell>
        </row>
        <row r="145">
          <cell r="A145" t="str">
            <v>Norman, OK</v>
          </cell>
          <cell r="B145">
            <v>119.595700605131</v>
          </cell>
          <cell r="C145">
            <v>0.73469759108625099</v>
          </cell>
          <cell r="D145">
            <v>1.23577042314858E-2</v>
          </cell>
          <cell r="E145">
            <v>0.47371467081283702</v>
          </cell>
          <cell r="F145">
            <v>0</v>
          </cell>
          <cell r="G145">
            <v>0.16458934035286299</v>
          </cell>
          <cell r="H145">
            <v>3.4848606095764102E-2</v>
          </cell>
          <cell r="I145">
            <v>1.4202079125792</v>
          </cell>
          <cell r="J145">
            <v>2.4161684465082098</v>
          </cell>
          <cell r="K145">
            <v>2.29508778853261</v>
          </cell>
          <cell r="L145">
            <v>2.5021536634296</v>
          </cell>
          <cell r="M145">
            <v>1.7012779784618099</v>
          </cell>
          <cell r="N145">
            <v>1.61602239235842</v>
          </cell>
          <cell r="O145">
            <v>1.7618220834198199</v>
          </cell>
          <cell r="P145">
            <v>0.99596053392901596</v>
          </cell>
          <cell r="Q145">
            <v>0.87487987595340799</v>
          </cell>
          <cell r="R145">
            <v>1.0819457508504</v>
          </cell>
          <cell r="S145">
            <v>0.23420940836893001</v>
          </cell>
          <cell r="T145">
            <v>0.122936229472314</v>
          </cell>
          <cell r="U145">
            <v>0.36657243778912302</v>
          </cell>
          <cell r="V145">
            <v>103898</v>
          </cell>
          <cell r="W145">
            <v>86478</v>
          </cell>
          <cell r="X145">
            <v>2.3255196890298299E-5</v>
          </cell>
        </row>
        <row r="146">
          <cell r="A146" t="str">
            <v>Tyler, TX</v>
          </cell>
          <cell r="B146">
            <v>253.88038805072799</v>
          </cell>
          <cell r="C146">
            <v>0.252008509010339</v>
          </cell>
          <cell r="D146">
            <v>1.9463486408454699E-2</v>
          </cell>
          <cell r="E146">
            <v>0.86941689082041196</v>
          </cell>
          <cell r="F146">
            <v>0</v>
          </cell>
          <cell r="G146">
            <v>0.34053253126523902</v>
          </cell>
          <cell r="H146">
            <v>6.3974306104645398E-2</v>
          </cell>
          <cell r="I146">
            <v>1.5453957236090901</v>
          </cell>
          <cell r="J146">
            <v>2.3571831595865498</v>
          </cell>
          <cell r="K146">
            <v>2.0077953880774801</v>
          </cell>
          <cell r="L146">
            <v>2.6937432130726302</v>
          </cell>
          <cell r="M146">
            <v>1.5252942166046799</v>
          </cell>
          <cell r="N146">
            <v>1.2992111712257799</v>
          </cell>
          <cell r="O146">
            <v>1.74307665792015</v>
          </cell>
          <cell r="P146">
            <v>0.81178743597746095</v>
          </cell>
          <cell r="Q146">
            <v>0.46239966446839498</v>
          </cell>
          <cell r="R146">
            <v>1.1483474894635399</v>
          </cell>
          <cell r="S146">
            <v>0.12860619098871501</v>
          </cell>
          <cell r="T146">
            <v>7.0922582582276803E-3</v>
          </cell>
          <cell r="U146">
            <v>0.21451910197858601</v>
          </cell>
          <cell r="V146">
            <v>130247</v>
          </cell>
          <cell r="W146">
            <v>101494</v>
          </cell>
          <cell r="X146">
            <v>1.8097792345209798E-5</v>
          </cell>
        </row>
        <row r="147">
          <cell r="A147" t="str">
            <v>Myrtle Beach--Socastee, SC--NC</v>
          </cell>
          <cell r="B147">
            <v>510.06691925126501</v>
          </cell>
          <cell r="C147">
            <v>1.30642414400333</v>
          </cell>
          <cell r="D147">
            <v>0.35287045093161901</v>
          </cell>
          <cell r="E147">
            <v>4.1725563887016703E-2</v>
          </cell>
          <cell r="F147">
            <v>0</v>
          </cell>
          <cell r="G147">
            <v>0.22998057634880401</v>
          </cell>
          <cell r="H147">
            <v>4.1785315587895902E-2</v>
          </cell>
          <cell r="I147">
            <v>1.9727860507586701</v>
          </cell>
          <cell r="J147">
            <v>2.31788747655821</v>
          </cell>
          <cell r="K147">
            <v>1.79809477328045</v>
          </cell>
          <cell r="L147">
            <v>3.0874227648041299</v>
          </cell>
          <cell r="M147">
            <v>1.1749309945023301</v>
          </cell>
          <cell r="N147">
            <v>0.91144945625956897</v>
          </cell>
          <cell r="O147">
            <v>1.5650063845579201</v>
          </cell>
          <cell r="P147">
            <v>0.34510142579954201</v>
          </cell>
          <cell r="Q147">
            <v>-0.174691277478217</v>
          </cell>
          <cell r="R147">
            <v>1.1146367140454601</v>
          </cell>
          <cell r="S147">
            <v>0.105129159005347</v>
          </cell>
          <cell r="T147">
            <v>0</v>
          </cell>
          <cell r="U147">
            <v>0.186811563847391</v>
          </cell>
          <cell r="V147">
            <v>215304</v>
          </cell>
          <cell r="W147">
            <v>122984</v>
          </cell>
          <cell r="X147">
            <v>1.0765649855823401E-5</v>
          </cell>
        </row>
        <row r="148">
          <cell r="A148" t="str">
            <v>College Station--Bryan, TX</v>
          </cell>
          <cell r="B148">
            <v>187.542790943075</v>
          </cell>
          <cell r="C148">
            <v>0.44568469481551498</v>
          </cell>
          <cell r="D148">
            <v>8.5395126946569404E-3</v>
          </cell>
          <cell r="E148">
            <v>0.47182317776008698</v>
          </cell>
          <cell r="F148">
            <v>0</v>
          </cell>
          <cell r="G148">
            <v>0.51879120884666197</v>
          </cell>
          <cell r="H148">
            <v>1.9592898903600501E-2</v>
          </cell>
          <cell r="I148">
            <v>1.46443149302052</v>
          </cell>
          <cell r="J148">
            <v>2.30018328144557</v>
          </cell>
          <cell r="K148">
            <v>2.11569300471968</v>
          </cell>
          <cell r="L148">
            <v>2.4733006335366001</v>
          </cell>
          <cell r="M148">
            <v>1.57070050214587</v>
          </cell>
          <cell r="N148">
            <v>1.44471968460325</v>
          </cell>
          <cell r="O148">
            <v>1.6889152174918001</v>
          </cell>
          <cell r="P148">
            <v>0.83575178842505105</v>
          </cell>
          <cell r="Q148">
            <v>0.65126151169916402</v>
          </cell>
          <cell r="R148">
            <v>1.0088691405160799</v>
          </cell>
          <cell r="S148">
            <v>0.21632158451230399</v>
          </cell>
          <cell r="T148">
            <v>0.117571563617261</v>
          </cell>
          <cell r="U148">
            <v>0.33673365431352298</v>
          </cell>
          <cell r="V148">
            <v>171345</v>
          </cell>
          <cell r="W148">
            <v>132500</v>
          </cell>
          <cell r="X148">
            <v>1.3424280145003201E-5</v>
          </cell>
        </row>
        <row r="149">
          <cell r="A149" t="str">
            <v>Winston-Salem, NC</v>
          </cell>
          <cell r="B149">
            <v>850.13788305670903</v>
          </cell>
          <cell r="C149">
            <v>1.5919933964249999</v>
          </cell>
          <cell r="D149">
            <v>0.191088213408135</v>
          </cell>
          <cell r="E149">
            <v>0.63776096843166696</v>
          </cell>
          <cell r="F149">
            <v>0</v>
          </cell>
          <cell r="G149">
            <v>0.57596415806950496</v>
          </cell>
          <cell r="H149">
            <v>0.20024313847370301</v>
          </cell>
          <cell r="I149">
            <v>3.1970498748080201</v>
          </cell>
          <cell r="J149">
            <v>2.2490360686608701</v>
          </cell>
          <cell r="K149">
            <v>1.4678205593320599</v>
          </cell>
          <cell r="L149">
            <v>3.05228886946706</v>
          </cell>
          <cell r="M149">
            <v>0.703472312516215</v>
          </cell>
          <cell r="N149">
            <v>0.45911719141391399</v>
          </cell>
          <cell r="O149">
            <v>0.95472044196693995</v>
          </cell>
          <cell r="P149">
            <v>-0.94801380614714603</v>
          </cell>
          <cell r="Q149">
            <v>-1.7292293154759499</v>
          </cell>
          <cell r="R149">
            <v>-0.14476100534095501</v>
          </cell>
          <cell r="S149">
            <v>7.41112358681945E-2</v>
          </cell>
          <cell r="T149">
            <v>8.58139215522985E-3</v>
          </cell>
          <cell r="U149">
            <v>0.13663603139519701</v>
          </cell>
          <cell r="V149">
            <v>391024</v>
          </cell>
          <cell r="W149">
            <v>299290</v>
          </cell>
          <cell r="X149">
            <v>5.7516573628750999E-6</v>
          </cell>
        </row>
        <row r="150">
          <cell r="A150" t="str">
            <v>Saginaw, MI</v>
          </cell>
          <cell r="B150">
            <v>188.46109268729299</v>
          </cell>
          <cell r="C150">
            <v>1.23879801452378</v>
          </cell>
          <cell r="D150">
            <v>4.8304940051667203E-2</v>
          </cell>
          <cell r="E150">
            <v>0.124192588957955</v>
          </cell>
          <cell r="F150">
            <v>0</v>
          </cell>
          <cell r="G150">
            <v>7.7630531399274505E-2</v>
          </cell>
          <cell r="H150">
            <v>4.8442819469308999E-2</v>
          </cell>
          <cell r="I150">
            <v>1.5373688944019801</v>
          </cell>
          <cell r="J150">
            <v>2.2220595140567601</v>
          </cell>
          <cell r="K150">
            <v>1.84542790058865</v>
          </cell>
          <cell r="L150">
            <v>2.6492250868923901</v>
          </cell>
          <cell r="M150">
            <v>1.44536520944838</v>
          </cell>
          <cell r="N150">
            <v>1.20038066810666</v>
          </cell>
          <cell r="O150">
            <v>1.72322016956307</v>
          </cell>
          <cell r="P150">
            <v>0.68469061965477496</v>
          </cell>
          <cell r="Q150">
            <v>0.30805900618666898</v>
          </cell>
          <cell r="R150">
            <v>1.1118561924904</v>
          </cell>
          <cell r="S150">
            <v>0.11162653951090799</v>
          </cell>
          <cell r="T150">
            <v>7.5701809580725095E-4</v>
          </cell>
          <cell r="U150">
            <v>0.191215575313779</v>
          </cell>
          <cell r="V150">
            <v>126265</v>
          </cell>
          <cell r="W150">
            <v>140985</v>
          </cell>
          <cell r="X150">
            <v>1.75983805017761E-5</v>
          </cell>
        </row>
        <row r="151">
          <cell r="A151" t="str">
            <v>Huntington, WV--KY--OH</v>
          </cell>
          <cell r="B151">
            <v>368.57066089011602</v>
          </cell>
          <cell r="C151">
            <v>0.82208100030544895</v>
          </cell>
          <cell r="D151">
            <v>0.127420721958104</v>
          </cell>
          <cell r="E151">
            <v>0.77636257225963001</v>
          </cell>
          <cell r="F151">
            <v>8.1376943435374702E-2</v>
          </cell>
          <cell r="G151">
            <v>0.15977409150635399</v>
          </cell>
          <cell r="H151">
            <v>0.113892729629355</v>
          </cell>
          <cell r="I151">
            <v>2.0809080590942601</v>
          </cell>
          <cell r="J151">
            <v>2.1805462605824499</v>
          </cell>
          <cell r="K151">
            <v>1.8659140514358801</v>
          </cell>
          <cell r="L151">
            <v>2.4491627164977099</v>
          </cell>
          <cell r="M151">
            <v>1.04788207775578</v>
          </cell>
          <cell r="N151">
            <v>0.89668260127169697</v>
          </cell>
          <cell r="O151">
            <v>1.17696824989169</v>
          </cell>
          <cell r="P151">
            <v>9.9638201488188999E-2</v>
          </cell>
          <cell r="Q151">
            <v>-0.214994007658381</v>
          </cell>
          <cell r="R151">
            <v>0.36825465740344199</v>
          </cell>
          <cell r="S151">
            <v>0.17447595014453701</v>
          </cell>
          <cell r="T151">
            <v>7.6979874169699897E-2</v>
          </cell>
          <cell r="U151">
            <v>0.25366843243866699</v>
          </cell>
          <cell r="V151">
            <v>202637</v>
          </cell>
          <cell r="W151">
            <v>177550</v>
          </cell>
          <cell r="X151">
            <v>1.07608495022254E-5</v>
          </cell>
        </row>
        <row r="152">
          <cell r="A152" t="str">
            <v>Waterbury, CT</v>
          </cell>
          <cell r="B152">
            <v>239.14332878294201</v>
          </cell>
          <cell r="C152">
            <v>0.49843845899774603</v>
          </cell>
          <cell r="D152">
            <v>0.414785005638382</v>
          </cell>
          <cell r="E152">
            <v>0.14749650712308601</v>
          </cell>
          <cell r="F152">
            <v>0</v>
          </cell>
          <cell r="G152">
            <v>8.2630663962045006E-2</v>
          </cell>
          <cell r="H152">
            <v>0.102540573143061</v>
          </cell>
          <cell r="I152">
            <v>1.2458912088643199</v>
          </cell>
          <cell r="J152">
            <v>2.1625445577504401</v>
          </cell>
          <cell r="K152">
            <v>1.40817607251707</v>
          </cell>
          <cell r="L152">
            <v>3.4645658911238302</v>
          </cell>
          <cell r="M152">
            <v>1.73574108426504</v>
          </cell>
          <cell r="N152">
            <v>1.1302560468346801</v>
          </cell>
          <cell r="O152">
            <v>2.7807932718956399</v>
          </cell>
          <cell r="P152">
            <v>0.91665334888611805</v>
          </cell>
          <cell r="Q152">
            <v>0.16228486365275299</v>
          </cell>
          <cell r="R152">
            <v>2.2186746822595098</v>
          </cell>
          <cell r="S152">
            <v>0.120595092108653</v>
          </cell>
          <cell r="T152">
            <v>0</v>
          </cell>
          <cell r="U152">
            <v>0.26991337714276398</v>
          </cell>
          <cell r="V152">
            <v>194535</v>
          </cell>
          <cell r="W152">
            <v>189026</v>
          </cell>
          <cell r="X152">
            <v>1.1116480621741201E-5</v>
          </cell>
        </row>
        <row r="153">
          <cell r="A153" t="str">
            <v>Greenville, NC</v>
          </cell>
          <cell r="B153">
            <v>172.55345673446001</v>
          </cell>
          <cell r="C153">
            <v>0.313504779360678</v>
          </cell>
          <cell r="D153">
            <v>8.7506268489060905E-3</v>
          </cell>
          <cell r="E153">
            <v>1.1553661605113799E-2</v>
          </cell>
          <cell r="F153">
            <v>0</v>
          </cell>
          <cell r="G153">
            <v>0.877666000254956</v>
          </cell>
          <cell r="H153">
            <v>1.4195529126011099E-2</v>
          </cell>
          <cell r="I153">
            <v>1.2256705971956601</v>
          </cell>
          <cell r="J153">
            <v>2.1602892288681299</v>
          </cell>
          <cell r="K153">
            <v>1.9496205301969201</v>
          </cell>
          <cell r="L153">
            <v>2.33635175711228</v>
          </cell>
          <cell r="M153">
            <v>1.7625365524887899</v>
          </cell>
          <cell r="N153">
            <v>1.59065619641823</v>
          </cell>
          <cell r="O153">
            <v>1.90618242981258</v>
          </cell>
          <cell r="P153">
            <v>0.93461863167247095</v>
          </cell>
          <cell r="Q153">
            <v>0.72394993300126098</v>
          </cell>
          <cell r="R153">
            <v>1.11068115991661</v>
          </cell>
          <cell r="S153">
            <v>0.15429957476107201</v>
          </cell>
          <cell r="T153">
            <v>6.8986786047888105E-2</v>
          </cell>
          <cell r="U153">
            <v>0.24583552022320801</v>
          </cell>
          <cell r="V153">
            <v>117798</v>
          </cell>
          <cell r="W153">
            <v>84059</v>
          </cell>
          <cell r="X153">
            <v>1.8338929598703999E-5</v>
          </cell>
        </row>
        <row r="154">
          <cell r="A154" t="str">
            <v>Hickory, NC</v>
          </cell>
          <cell r="B154">
            <v>694.65877204958497</v>
          </cell>
          <cell r="C154">
            <v>1.3351289313202599</v>
          </cell>
          <cell r="D154">
            <v>0.12795731798968199</v>
          </cell>
          <cell r="E154">
            <v>6.3931405966970195E-2</v>
          </cell>
          <cell r="F154">
            <v>0</v>
          </cell>
          <cell r="G154">
            <v>0.79916512823659602</v>
          </cell>
          <cell r="H154">
            <v>8.9932830809710096E-2</v>
          </cell>
          <cell r="I154">
            <v>2.4161156143232199</v>
          </cell>
          <cell r="J154">
            <v>2.1419976613426299</v>
          </cell>
          <cell r="K154">
            <v>1.6541746504116901</v>
          </cell>
          <cell r="L154">
            <v>2.4294626364262202</v>
          </cell>
          <cell r="M154">
            <v>0.88654601155856905</v>
          </cell>
          <cell r="N154">
            <v>0.68464217548424</v>
          </cell>
          <cell r="O154">
            <v>1.0055241653271301</v>
          </cell>
          <cell r="P154">
            <v>-0.274117952980586</v>
          </cell>
          <cell r="Q154">
            <v>-0.76194096391152999</v>
          </cell>
          <cell r="R154">
            <v>1.3347022103001999E-2</v>
          </cell>
          <cell r="S154">
            <v>7.5228967265607294E-2</v>
          </cell>
          <cell r="T154">
            <v>3.9503041967622599E-6</v>
          </cell>
          <cell r="U154">
            <v>0.13718664985841</v>
          </cell>
          <cell r="V154">
            <v>212195</v>
          </cell>
          <cell r="W154">
            <v>187808</v>
          </cell>
          <cell r="X154">
            <v>1.0094477538785699E-5</v>
          </cell>
        </row>
        <row r="155">
          <cell r="A155" t="str">
            <v>Elkhart, IN--MI</v>
          </cell>
          <cell r="B155">
            <v>248.00826745992799</v>
          </cell>
          <cell r="C155">
            <v>0.61109880719727505</v>
          </cell>
          <cell r="D155">
            <v>1.2388438246101601E-2</v>
          </cell>
          <cell r="E155">
            <v>9.7758171296540505E-2</v>
          </cell>
          <cell r="F155">
            <v>0</v>
          </cell>
          <cell r="G155">
            <v>0.60074680721131002</v>
          </cell>
          <cell r="H155">
            <v>5.0906348819328998E-2</v>
          </cell>
          <cell r="I155">
            <v>1.3728985727705501</v>
          </cell>
          <cell r="J155">
            <v>2.1323394691914599</v>
          </cell>
          <cell r="K155">
            <v>1.9947793199838599</v>
          </cell>
          <cell r="L155">
            <v>2.2649886099439001</v>
          </cell>
          <cell r="M155">
            <v>1.55316606156005</v>
          </cell>
          <cell r="N155">
            <v>1.45296918472158</v>
          </cell>
          <cell r="O155">
            <v>1.6497858289509899</v>
          </cell>
          <cell r="P155">
            <v>0.75944089642090895</v>
          </cell>
          <cell r="Q155">
            <v>0.62188074721331099</v>
          </cell>
          <cell r="R155">
            <v>0.892090037173348</v>
          </cell>
          <cell r="S155">
            <v>0.105172793738329</v>
          </cell>
          <cell r="T155">
            <v>0</v>
          </cell>
          <cell r="U155">
            <v>0.181616799569815</v>
          </cell>
          <cell r="V155">
            <v>143592</v>
          </cell>
          <cell r="W155">
            <v>131226</v>
          </cell>
          <cell r="X155">
            <v>1.4849987946344201E-5</v>
          </cell>
        </row>
        <row r="156">
          <cell r="A156" t="str">
            <v>Lake Charles, LA</v>
          </cell>
          <cell r="B156">
            <v>342.603872464983</v>
          </cell>
          <cell r="C156">
            <v>0.648546926466254</v>
          </cell>
          <cell r="D156">
            <v>2.33648947664368E-2</v>
          </cell>
          <cell r="E156">
            <v>0.59723802585422403</v>
          </cell>
          <cell r="F156">
            <v>0</v>
          </cell>
          <cell r="G156">
            <v>0.34972772140860597</v>
          </cell>
          <cell r="H156">
            <v>0.72879127150819001</v>
          </cell>
          <cell r="I156">
            <v>2.3476688400037098</v>
          </cell>
          <cell r="J156">
            <v>2.0585828935899499</v>
          </cell>
          <cell r="K156">
            <v>0.32567531768819102</v>
          </cell>
          <cell r="L156">
            <v>3.1953146262824301</v>
          </cell>
          <cell r="M156">
            <v>0.87686255340284802</v>
          </cell>
          <cell r="N156">
            <v>0.13872285227744299</v>
          </cell>
          <cell r="O156">
            <v>1.36105849847092</v>
          </cell>
          <cell r="P156">
            <v>-0.28908594641375301</v>
          </cell>
          <cell r="Q156">
            <v>-2.0219935223155199</v>
          </cell>
          <cell r="R156">
            <v>0.847645786278719</v>
          </cell>
          <cell r="S156">
            <v>0.186231259063245</v>
          </cell>
          <cell r="T156">
            <v>2.3120474741077299E-2</v>
          </cell>
          <cell r="U156">
            <v>0.38000414306335401</v>
          </cell>
          <cell r="V156">
            <v>143440</v>
          </cell>
          <cell r="W156">
            <v>132977</v>
          </cell>
          <cell r="X156">
            <v>1.43515260289316E-5</v>
          </cell>
        </row>
        <row r="157">
          <cell r="A157" t="str">
            <v>Lorain--Elyria, OH</v>
          </cell>
          <cell r="B157">
            <v>264.40734225020202</v>
          </cell>
          <cell r="C157">
            <v>1.2129537015243801</v>
          </cell>
          <cell r="D157">
            <v>0.20975885559169299</v>
          </cell>
          <cell r="E157">
            <v>0.15045359183347201</v>
          </cell>
          <cell r="F157">
            <v>0</v>
          </cell>
          <cell r="G157">
            <v>0.122360986756057</v>
          </cell>
          <cell r="H157">
            <v>0.103281425745611</v>
          </cell>
          <cell r="I157">
            <v>1.7988085614512099</v>
          </cell>
          <cell r="J157">
            <v>1.9779475739279799</v>
          </cell>
          <cell r="K157">
            <v>1.8789240657417301</v>
          </cell>
          <cell r="L157">
            <v>2.1672950639030399</v>
          </cell>
          <cell r="M157">
            <v>1.09958759165135</v>
          </cell>
          <cell r="N157">
            <v>1.0445380937179201</v>
          </cell>
          <cell r="O157">
            <v>1.2048503161195401</v>
          </cell>
          <cell r="P157">
            <v>0.179139012476767</v>
          </cell>
          <cell r="Q157">
            <v>8.0115504290515005E-2</v>
          </cell>
          <cell r="R157">
            <v>0.36848650245182402</v>
          </cell>
          <cell r="S157">
            <v>0.10084858940408301</v>
          </cell>
          <cell r="T157">
            <v>1.62336671448431E-2</v>
          </cell>
          <cell r="U157">
            <v>0.18857406028708901</v>
          </cell>
          <cell r="V157">
            <v>180956</v>
          </cell>
          <cell r="W157">
            <v>193586</v>
          </cell>
          <cell r="X157">
            <v>1.09305442976634E-5</v>
          </cell>
        </row>
        <row r="158">
          <cell r="A158" t="str">
            <v>Avondale--Goodyear, AZ</v>
          </cell>
          <cell r="B158">
            <v>231.219401338811</v>
          </cell>
          <cell r="C158">
            <v>0.733544800988705</v>
          </cell>
          <cell r="D158">
            <v>0.13823496439522501</v>
          </cell>
          <cell r="E158">
            <v>7.1101569377232901E-2</v>
          </cell>
          <cell r="F158">
            <v>0</v>
          </cell>
          <cell r="G158">
            <v>0.86860445911755202</v>
          </cell>
          <cell r="H158">
            <v>5.24922541344457E-2</v>
          </cell>
          <cell r="I158">
            <v>1.86397804801316</v>
          </cell>
          <cell r="J158">
            <v>1.97024299588648</v>
          </cell>
          <cell r="K158">
            <v>1.8033563070304</v>
          </cell>
          <cell r="L158">
            <v>2.1030639116257102</v>
          </cell>
          <cell r="M158">
            <v>1.05700976360027</v>
          </cell>
          <cell r="N158">
            <v>0.96747722375412404</v>
          </cell>
          <cell r="O158">
            <v>1.1282664588606</v>
          </cell>
          <cell r="P158">
            <v>0.10626494787332399</v>
          </cell>
          <cell r="Q158">
            <v>-6.0621740982756502E-2</v>
          </cell>
          <cell r="R158">
            <v>0.23908586361255699</v>
          </cell>
          <cell r="S158">
            <v>0.41962456363795297</v>
          </cell>
          <cell r="T158">
            <v>0.27393193660319798</v>
          </cell>
          <cell r="U158">
            <v>0.57215850327995799</v>
          </cell>
          <cell r="V158">
            <v>197041</v>
          </cell>
          <cell r="W158">
            <v>67875</v>
          </cell>
          <cell r="X158">
            <v>9.9991524397789602E-6</v>
          </cell>
        </row>
        <row r="159">
          <cell r="A159" t="str">
            <v>Charleston, WV</v>
          </cell>
          <cell r="B159">
            <v>279.60981329275103</v>
          </cell>
          <cell r="C159">
            <v>0.71544459942558902</v>
          </cell>
          <cell r="D159">
            <v>3.2410075482103298E-2</v>
          </cell>
          <cell r="E159">
            <v>1.65945662880158</v>
          </cell>
          <cell r="F159">
            <v>4.3978540444718304</v>
          </cell>
          <cell r="G159">
            <v>5.0919503471612899E-2</v>
          </cell>
          <cell r="H159">
            <v>0.114475898813215</v>
          </cell>
          <cell r="I159">
            <v>6.9705607504659302</v>
          </cell>
          <cell r="J159">
            <v>1.8968459419556201</v>
          </cell>
          <cell r="K159">
            <v>1.0937974391490699</v>
          </cell>
          <cell r="L159">
            <v>2.6171521147565402</v>
          </cell>
          <cell r="M159">
            <v>0.27212243173245898</v>
          </cell>
          <cell r="N159">
            <v>0.15691670703478999</v>
          </cell>
          <cell r="O159">
            <v>0.37545790194592299</v>
          </cell>
          <cell r="P159">
            <v>-5.0737148085103101</v>
          </cell>
          <cell r="Q159">
            <v>-5.8767633113168598</v>
          </cell>
          <cell r="R159">
            <v>-4.35340863570939</v>
          </cell>
          <cell r="S159">
            <v>0.51900258655485199</v>
          </cell>
          <cell r="T159">
            <v>0.28591508094596901</v>
          </cell>
          <cell r="U159">
            <v>0.75823182652820498</v>
          </cell>
          <cell r="V159">
            <v>153199</v>
          </cell>
          <cell r="W159">
            <v>182991</v>
          </cell>
          <cell r="X159">
            <v>1.2381581746327499E-5</v>
          </cell>
        </row>
        <row r="160">
          <cell r="A160" t="str">
            <v>Johnson City, TN</v>
          </cell>
          <cell r="B160">
            <v>290.59266117768101</v>
          </cell>
          <cell r="C160">
            <v>1.7792749030578301</v>
          </cell>
          <cell r="D160">
            <v>3.8487455812806798E-2</v>
          </cell>
          <cell r="E160">
            <v>0.113143197218945</v>
          </cell>
          <cell r="F160">
            <v>0</v>
          </cell>
          <cell r="G160">
            <v>0.57838764885224303</v>
          </cell>
          <cell r="H160">
            <v>8.7718203013547102E-2</v>
          </cell>
          <cell r="I160">
            <v>2.5970114079553701</v>
          </cell>
          <cell r="J160">
            <v>1.8855387539726001</v>
          </cell>
          <cell r="K160">
            <v>1.7034381990251499</v>
          </cell>
          <cell r="L160">
            <v>2.1570642583770301</v>
          </cell>
          <cell r="M160">
            <v>0.72604176793242603</v>
          </cell>
          <cell r="N160">
            <v>0.65592249375841705</v>
          </cell>
          <cell r="O160">
            <v>0.83059483364968401</v>
          </cell>
          <cell r="P160">
            <v>-0.71147265398277404</v>
          </cell>
          <cell r="Q160">
            <v>-0.89357320893022596</v>
          </cell>
          <cell r="R160">
            <v>-0.43994714957834802</v>
          </cell>
          <cell r="S160">
            <v>8.46749396700653E-2</v>
          </cell>
          <cell r="T160">
            <v>-8.4315416662199597E-4</v>
          </cell>
          <cell r="U160">
            <v>0.16479567735276701</v>
          </cell>
          <cell r="V160">
            <v>120415</v>
          </cell>
          <cell r="W160">
            <v>102456</v>
          </cell>
          <cell r="X160">
            <v>1.56586700491849E-5</v>
          </cell>
        </row>
        <row r="161">
          <cell r="A161" t="str">
            <v>Leesburg--Eustis--Tavares, FL</v>
          </cell>
          <cell r="B161">
            <v>276.761613291917</v>
          </cell>
          <cell r="C161">
            <v>0.62070665241221401</v>
          </cell>
          <cell r="D161">
            <v>3.0261886012212299E-3</v>
          </cell>
          <cell r="E161">
            <v>2.69161177957048E-2</v>
          </cell>
          <cell r="F161">
            <v>0</v>
          </cell>
          <cell r="G161">
            <v>0.22391968410972199</v>
          </cell>
          <cell r="H161">
            <v>0.107041230539748</v>
          </cell>
          <cell r="I161">
            <v>0.98160987345861095</v>
          </cell>
          <cell r="J161">
            <v>1.80409163001115</v>
          </cell>
          <cell r="K161">
            <v>1.4502089180081199</v>
          </cell>
          <cell r="L161">
            <v>2.2430390517532199</v>
          </cell>
          <cell r="M161">
            <v>1.8378906720391901</v>
          </cell>
          <cell r="N161">
            <v>1.47737808799583</v>
          </cell>
          <cell r="O161">
            <v>2.2850616241766999</v>
          </cell>
          <cell r="P161">
            <v>0.82248175655254496</v>
          </cell>
          <cell r="Q161">
            <v>0.46859904454950801</v>
          </cell>
          <cell r="R161">
            <v>1.2614291782946101</v>
          </cell>
          <cell r="S161">
            <v>5.6590017747380997E-2</v>
          </cell>
          <cell r="T161">
            <v>0</v>
          </cell>
          <cell r="U161">
            <v>0.15587541955648501</v>
          </cell>
          <cell r="V161">
            <v>131337</v>
          </cell>
          <cell r="W161">
            <v>97497</v>
          </cell>
          <cell r="X161">
            <v>1.3736354797286E-5</v>
          </cell>
        </row>
        <row r="162">
          <cell r="A162" t="str">
            <v>Macon, GA</v>
          </cell>
          <cell r="B162">
            <v>259.32676521575399</v>
          </cell>
          <cell r="C162">
            <v>0.62659255775822698</v>
          </cell>
          <cell r="D162">
            <v>4.6582285807312898E-2</v>
          </cell>
          <cell r="E162">
            <v>0.34818575315150302</v>
          </cell>
          <cell r="F162">
            <v>0</v>
          </cell>
          <cell r="G162">
            <v>0.105954461264989</v>
          </cell>
          <cell r="H162">
            <v>8.3151386816345194E-2</v>
          </cell>
          <cell r="I162">
            <v>1.21046644479837</v>
          </cell>
          <cell r="J162">
            <v>1.7896620247164099</v>
          </cell>
          <cell r="K162">
            <v>1.4046563772823999</v>
          </cell>
          <cell r="L162">
            <v>2.3761520950550299</v>
          </cell>
          <cell r="M162">
            <v>1.4784895792914801</v>
          </cell>
          <cell r="N162">
            <v>1.1604257047508399</v>
          </cell>
          <cell r="O162">
            <v>1.96300534002065</v>
          </cell>
          <cell r="P162">
            <v>0.57919557991802995</v>
          </cell>
          <cell r="Q162">
            <v>0.19418993248402699</v>
          </cell>
          <cell r="R162">
            <v>1.1656856502566599</v>
          </cell>
          <cell r="S162">
            <v>7.7331569214712001E-2</v>
          </cell>
          <cell r="T162">
            <v>1.9328798396349298E-2</v>
          </cell>
          <cell r="U162">
            <v>0.14949847174164099</v>
          </cell>
          <cell r="V162">
            <v>137570</v>
          </cell>
          <cell r="W162">
            <v>135170</v>
          </cell>
          <cell r="X162">
            <v>1.30091010010642E-5</v>
          </cell>
        </row>
        <row r="163">
          <cell r="A163" t="str">
            <v>Fairfield, CA</v>
          </cell>
          <cell r="B163">
            <v>104.08690889296101</v>
          </cell>
          <cell r="C163">
            <v>0.90601081420738805</v>
          </cell>
          <cell r="D163">
            <v>6.0988529944935602E-2</v>
          </cell>
          <cell r="E163">
            <v>0.104338580247911</v>
          </cell>
          <cell r="F163">
            <v>0</v>
          </cell>
          <cell r="G163">
            <v>0.20279196907032901</v>
          </cell>
          <cell r="H163">
            <v>2.9002651031069901E-2</v>
          </cell>
          <cell r="I163">
            <v>1.30313254450163</v>
          </cell>
          <cell r="J163">
            <v>1.7272208516713801</v>
          </cell>
          <cell r="K163">
            <v>1.5786897082657101</v>
          </cell>
          <cell r="L163">
            <v>1.8589546601543501</v>
          </cell>
          <cell r="M163">
            <v>1.32543758419595</v>
          </cell>
          <cell r="N163">
            <v>1.21145751054008</v>
          </cell>
          <cell r="O163">
            <v>1.4265276912912099</v>
          </cell>
          <cell r="P163">
            <v>0.42408830716974499</v>
          </cell>
          <cell r="Q163">
            <v>0.27555716376408002</v>
          </cell>
          <cell r="R163">
            <v>0.55582211565272199</v>
          </cell>
          <cell r="S163">
            <v>0.242710745957989</v>
          </cell>
          <cell r="T163">
            <v>0.109415901595809</v>
          </cell>
          <cell r="U163">
            <v>0.37762040962000698</v>
          </cell>
          <cell r="V163">
            <v>133683</v>
          </cell>
          <cell r="W163">
            <v>112446</v>
          </cell>
          <cell r="X163">
            <v>1.29202729716671E-5</v>
          </cell>
        </row>
        <row r="164">
          <cell r="A164" t="str">
            <v>Albuquerque, NM</v>
          </cell>
          <cell r="B164">
            <v>664.02731805702001</v>
          </cell>
          <cell r="C164">
            <v>3.9875138257194198</v>
          </cell>
          <cell r="D164">
            <v>0.10470511935646799</v>
          </cell>
          <cell r="E164">
            <v>0.30387596810807699</v>
          </cell>
          <cell r="F164">
            <v>0</v>
          </cell>
          <cell r="G164">
            <v>0.19057892203826199</v>
          </cell>
          <cell r="H164">
            <v>0.32725046053644402</v>
          </cell>
          <cell r="I164">
            <v>4.9139242957586697</v>
          </cell>
          <cell r="J164">
            <v>1.7252986663501999</v>
          </cell>
          <cell r="K164">
            <v>0.25842268964515502</v>
          </cell>
          <cell r="L164">
            <v>2.84572999645424</v>
          </cell>
          <cell r="M164">
            <v>0.35110403874950802</v>
          </cell>
          <cell r="N164">
            <v>5.2589880122533801E-2</v>
          </cell>
          <cell r="O164">
            <v>0.57911555514000501</v>
          </cell>
          <cell r="P164">
            <v>-3.1886256294084601</v>
          </cell>
          <cell r="Q164">
            <v>-4.6555016061135097</v>
          </cell>
          <cell r="R164">
            <v>-2.06819429930442</v>
          </cell>
          <cell r="S164">
            <v>0.106898800930051</v>
          </cell>
          <cell r="T164">
            <v>5.8491289625120201E-2</v>
          </cell>
          <cell r="U164">
            <v>0.18000364633844901</v>
          </cell>
          <cell r="V164">
            <v>741318</v>
          </cell>
          <cell r="W164">
            <v>598191</v>
          </cell>
          <cell r="X164">
            <v>2.3273395038973899E-6</v>
          </cell>
        </row>
        <row r="165">
          <cell r="A165" t="str">
            <v>Vallejo, CA</v>
          </cell>
          <cell r="B165">
            <v>113.3130486156</v>
          </cell>
          <cell r="C165">
            <v>0.48827860368852999</v>
          </cell>
          <cell r="D165">
            <v>0.110868118200459</v>
          </cell>
          <cell r="E165">
            <v>0.27267120309829002</v>
          </cell>
          <cell r="F165">
            <v>0</v>
          </cell>
          <cell r="G165">
            <v>0.112353174679602</v>
          </cell>
          <cell r="H165">
            <v>9.6402660303784193E-2</v>
          </cell>
          <cell r="I165">
            <v>1.08057375997066</v>
          </cell>
          <cell r="J165">
            <v>1.70912006126492</v>
          </cell>
          <cell r="K165">
            <v>1.4181245509471501</v>
          </cell>
          <cell r="L165">
            <v>2.0431101916421901</v>
          </cell>
          <cell r="M165">
            <v>1.5816782940493701</v>
          </cell>
          <cell r="N165">
            <v>1.3123810733527701</v>
          </cell>
          <cell r="O165">
            <v>1.89076421002269</v>
          </cell>
          <cell r="P165">
            <v>0.62854630129425304</v>
          </cell>
          <cell r="Q165">
            <v>0.33755079097648499</v>
          </cell>
          <cell r="R165">
            <v>0.96253643167152902</v>
          </cell>
          <cell r="S165">
            <v>0.14509997906267399</v>
          </cell>
          <cell r="T165">
            <v>5.1510589736266398E-2</v>
          </cell>
          <cell r="U165">
            <v>0.25709283827595802</v>
          </cell>
          <cell r="V165">
            <v>165074</v>
          </cell>
          <cell r="W165">
            <v>158967</v>
          </cell>
          <cell r="X165">
            <v>1.03536599419952E-5</v>
          </cell>
        </row>
        <row r="166">
          <cell r="A166" t="str">
            <v>Des Moines, IA</v>
          </cell>
          <cell r="B166">
            <v>527.79170335007598</v>
          </cell>
          <cell r="C166">
            <v>0.50701042372810801</v>
          </cell>
          <cell r="D166">
            <v>3.0458644211001602E-2</v>
          </cell>
          <cell r="E166">
            <v>0.34173476647606499</v>
          </cell>
          <cell r="F166">
            <v>0</v>
          </cell>
          <cell r="G166">
            <v>0.62105815309866097</v>
          </cell>
          <cell r="H166">
            <v>0.122935567123031</v>
          </cell>
          <cell r="I166">
            <v>1.62319755463686</v>
          </cell>
          <cell r="J166">
            <v>1.7054115700446</v>
          </cell>
          <cell r="K166">
            <v>1.65377477005121</v>
          </cell>
          <cell r="L166">
            <v>1.81610261027935</v>
          </cell>
          <cell r="M166">
            <v>1.0506494204435399</v>
          </cell>
          <cell r="N166">
            <v>1.0188376426067101</v>
          </cell>
          <cell r="O166">
            <v>1.11884262337102</v>
          </cell>
          <cell r="P166">
            <v>8.2214015407740704E-2</v>
          </cell>
          <cell r="Q166">
            <v>3.0577215414345101E-2</v>
          </cell>
          <cell r="R166">
            <v>0.192905055642485</v>
          </cell>
          <cell r="S166">
            <v>6.12305752991915E-2</v>
          </cell>
          <cell r="T166">
            <v>1.8936600383006999E-2</v>
          </cell>
          <cell r="U166">
            <v>0.127073392385712</v>
          </cell>
          <cell r="V166">
            <v>450070</v>
          </cell>
          <cell r="W166">
            <v>370505</v>
          </cell>
          <cell r="X166">
            <v>3.7892140556904601E-6</v>
          </cell>
        </row>
        <row r="167">
          <cell r="A167" t="str">
            <v>Yuba City, CA</v>
          </cell>
          <cell r="B167">
            <v>102.353392276102</v>
          </cell>
          <cell r="C167">
            <v>0.29325565801289899</v>
          </cell>
          <cell r="D167">
            <v>8.1874217390488103E-3</v>
          </cell>
          <cell r="E167">
            <v>2.54449163743551E-2</v>
          </cell>
          <cell r="F167">
            <v>0</v>
          </cell>
          <cell r="G167">
            <v>6.3510038182316098E-2</v>
          </cell>
          <cell r="H167">
            <v>0.96596770741113203</v>
          </cell>
          <cell r="I167">
            <v>1.3563657417197501</v>
          </cell>
          <cell r="J167">
            <v>1.6150242089387401</v>
          </cell>
          <cell r="K167">
            <v>1.38631672018444</v>
          </cell>
          <cell r="L167">
            <v>1.8309805771596901</v>
          </cell>
          <cell r="M167">
            <v>1.1906996463144499</v>
          </cell>
          <cell r="N167">
            <v>1.0220817863084</v>
          </cell>
          <cell r="O167">
            <v>1.3499165607339501</v>
          </cell>
          <cell r="P167">
            <v>0.25865846721899599</v>
          </cell>
          <cell r="Q167">
            <v>2.9950978464697402E-2</v>
          </cell>
          <cell r="R167">
            <v>0.47461483543994099</v>
          </cell>
          <cell r="S167">
            <v>0.41177469493838298</v>
          </cell>
          <cell r="T167">
            <v>0.24924438222117701</v>
          </cell>
          <cell r="U167">
            <v>0.58269049639661996</v>
          </cell>
          <cell r="V167">
            <v>116719</v>
          </cell>
          <cell r="W167">
            <v>97645</v>
          </cell>
          <cell r="X167">
            <v>1.3836857828963101E-5</v>
          </cell>
        </row>
        <row r="168">
          <cell r="A168" t="str">
            <v>Durham, NC</v>
          </cell>
          <cell r="B168">
            <v>479.31567996675699</v>
          </cell>
          <cell r="C168">
            <v>0.84533991220843097</v>
          </cell>
          <cell r="D168">
            <v>4.7902250419721702E-2</v>
          </cell>
          <cell r="E168">
            <v>0.12993474692117199</v>
          </cell>
          <cell r="F168">
            <v>0</v>
          </cell>
          <cell r="G168">
            <v>0.22853444512738599</v>
          </cell>
          <cell r="H168">
            <v>0.132462803272171</v>
          </cell>
          <cell r="I168">
            <v>1.38417415794888</v>
          </cell>
          <cell r="J168">
            <v>1.5836115131816699</v>
          </cell>
          <cell r="K168">
            <v>1.38721912392005</v>
          </cell>
          <cell r="L168">
            <v>1.97849736662561</v>
          </cell>
          <cell r="M168">
            <v>1.14408400423276</v>
          </cell>
          <cell r="N168">
            <v>1.00219984310044</v>
          </cell>
          <cell r="O168">
            <v>1.4293702532038399</v>
          </cell>
          <cell r="P168">
            <v>0.19943735523279399</v>
          </cell>
          <cell r="Q168">
            <v>3.0449659711773102E-3</v>
          </cell>
          <cell r="R168">
            <v>0.59432320867672805</v>
          </cell>
          <cell r="S168">
            <v>5.2568464343555298E-2</v>
          </cell>
          <cell r="T168">
            <v>-1.00779892401996E-5</v>
          </cell>
          <cell r="U168">
            <v>0.105522655188066</v>
          </cell>
          <cell r="V168">
            <v>347602</v>
          </cell>
          <cell r="W168">
            <v>287796</v>
          </cell>
          <cell r="X168">
            <v>4.5558181862638196E-6</v>
          </cell>
        </row>
        <row r="169">
          <cell r="A169" t="str">
            <v>Houma, LA</v>
          </cell>
          <cell r="B169">
            <v>245.07759242849599</v>
          </cell>
          <cell r="C169">
            <v>9.2586063774297497E-2</v>
          </cell>
          <cell r="D169">
            <v>0.105205393809541</v>
          </cell>
          <cell r="E169">
            <v>0.82788976274104198</v>
          </cell>
          <cell r="F169">
            <v>0</v>
          </cell>
          <cell r="G169">
            <v>9.2306090263836293E-2</v>
          </cell>
          <cell r="H169">
            <v>8.7744250679139199E-3</v>
          </cell>
          <cell r="I169">
            <v>1.12676173565663</v>
          </cell>
          <cell r="J169">
            <v>1.5631935272805599</v>
          </cell>
          <cell r="K169">
            <v>1.3404124719791799</v>
          </cell>
          <cell r="L169">
            <v>1.88795609213282</v>
          </cell>
          <cell r="M169">
            <v>1.3873328120870101</v>
          </cell>
          <cell r="N169">
            <v>1.1896148312118899</v>
          </cell>
          <cell r="O169">
            <v>1.6755592885239401</v>
          </cell>
          <cell r="P169">
            <v>0.43643179162393098</v>
          </cell>
          <cell r="Q169">
            <v>0.21365073632255199</v>
          </cell>
          <cell r="R169">
            <v>0.76119435647619604</v>
          </cell>
          <cell r="S169">
            <v>0.12653830218871101</v>
          </cell>
          <cell r="T169">
            <v>0</v>
          </cell>
          <cell r="U169">
            <v>0.25903713505701897</v>
          </cell>
          <cell r="V169">
            <v>144875</v>
          </cell>
          <cell r="W169">
            <v>125929</v>
          </cell>
          <cell r="X169">
            <v>1.07899466939124E-5</v>
          </cell>
        </row>
        <row r="170">
          <cell r="A170" t="str">
            <v>Tallahassee, FL</v>
          </cell>
          <cell r="B170">
            <v>342.65383457524501</v>
          </cell>
          <cell r="C170">
            <v>0.378809295832022</v>
          </cell>
          <cell r="D170">
            <v>6.0954251074974196E-3</v>
          </cell>
          <cell r="E170">
            <v>5.1107169661197598E-2</v>
          </cell>
          <cell r="F170">
            <v>0</v>
          </cell>
          <cell r="G170">
            <v>0.21814093091768999</v>
          </cell>
          <cell r="H170">
            <v>5.3406550450066002E-2</v>
          </cell>
          <cell r="I170">
            <v>0.70755937196847296</v>
          </cell>
          <cell r="J170">
            <v>1.5531895077401301</v>
          </cell>
          <cell r="K170">
            <v>1.3444172871325399</v>
          </cell>
          <cell r="L170">
            <v>1.74111479030765</v>
          </cell>
          <cell r="M170">
            <v>2.1951366475707399</v>
          </cell>
          <cell r="N170">
            <v>1.90007699762677</v>
          </cell>
          <cell r="O170">
            <v>2.4607331331980902</v>
          </cell>
          <cell r="P170">
            <v>0.84563013577166501</v>
          </cell>
          <cell r="Q170">
            <v>0.63685791516407297</v>
          </cell>
          <cell r="R170">
            <v>1.03355541833918</v>
          </cell>
          <cell r="S170">
            <v>0.22656324146239301</v>
          </cell>
          <cell r="T170">
            <v>5.30508286872272E-2</v>
          </cell>
          <cell r="U170">
            <v>0.44059514034748698</v>
          </cell>
          <cell r="V170">
            <v>240223</v>
          </cell>
          <cell r="W170">
            <v>204260</v>
          </cell>
          <cell r="X170">
            <v>6.4656153146873501E-6</v>
          </cell>
        </row>
        <row r="171">
          <cell r="A171" t="str">
            <v>Asheville, NC</v>
          </cell>
          <cell r="B171">
            <v>704.03080354540998</v>
          </cell>
          <cell r="C171">
            <v>0.88187296796793802</v>
          </cell>
          <cell r="D171">
            <v>4.72029566556421E-2</v>
          </cell>
          <cell r="E171">
            <v>7.8782706864701499E-2</v>
          </cell>
          <cell r="F171">
            <v>0</v>
          </cell>
          <cell r="G171">
            <v>0.40816828457075199</v>
          </cell>
          <cell r="H171">
            <v>0.133830947313966</v>
          </cell>
          <cell r="I171">
            <v>1.549857863373</v>
          </cell>
          <cell r="J171">
            <v>1.53404742464578</v>
          </cell>
          <cell r="K171">
            <v>1.4560500063134301</v>
          </cell>
          <cell r="L171">
            <v>1.7034626147387599</v>
          </cell>
          <cell r="M171">
            <v>0.98979878148773603</v>
          </cell>
          <cell r="N171">
            <v>0.93947325153068795</v>
          </cell>
          <cell r="O171">
            <v>1.09910892798354</v>
          </cell>
          <cell r="P171">
            <v>-1.5810438727218299E-2</v>
          </cell>
          <cell r="Q171">
            <v>-9.3807857059561503E-2</v>
          </cell>
          <cell r="R171">
            <v>0.15360475136576901</v>
          </cell>
          <cell r="S171">
            <v>9.5651950944198399E-2</v>
          </cell>
          <cell r="T171">
            <v>4.62092283817215E-2</v>
          </cell>
          <cell r="U171">
            <v>0.160750545666728</v>
          </cell>
          <cell r="V171">
            <v>280648</v>
          </cell>
          <cell r="W171">
            <v>221570</v>
          </cell>
          <cell r="X171">
            <v>5.4660907066709204E-6</v>
          </cell>
        </row>
        <row r="172">
          <cell r="A172" t="str">
            <v>Pensacola, FL--AL</v>
          </cell>
          <cell r="B172">
            <v>626.27179868759299</v>
          </cell>
          <cell r="C172">
            <v>4.04151053249341</v>
          </cell>
          <cell r="D172">
            <v>5.4303054063453697E-2</v>
          </cell>
          <cell r="E172">
            <v>7.9425180423939201E-2</v>
          </cell>
          <cell r="F172">
            <v>0</v>
          </cell>
          <cell r="G172">
            <v>6.2125333158190299E-2</v>
          </cell>
          <cell r="H172">
            <v>0.15651771338545301</v>
          </cell>
          <cell r="I172">
            <v>4.39388181352445</v>
          </cell>
          <cell r="J172">
            <v>1.421428655608</v>
          </cell>
          <cell r="K172">
            <v>-1.4640994963593399</v>
          </cell>
          <cell r="L172">
            <v>4.39388181352445</v>
          </cell>
          <cell r="M172">
            <v>0.32350179543583002</v>
          </cell>
          <cell r="N172">
            <v>-0.33321321749092397</v>
          </cell>
          <cell r="O172">
            <v>1</v>
          </cell>
          <cell r="P172">
            <v>-2.9724531579164402</v>
          </cell>
          <cell r="Q172">
            <v>-5.8579813098837903</v>
          </cell>
          <cell r="R172">
            <v>0</v>
          </cell>
          <cell r="S172">
            <v>7.3318778561778E-2</v>
          </cell>
          <cell r="T172">
            <v>0</v>
          </cell>
          <cell r="U172">
            <v>0.14622673709974399</v>
          </cell>
          <cell r="V172">
            <v>340067</v>
          </cell>
          <cell r="W172">
            <v>323783</v>
          </cell>
          <cell r="X172">
            <v>4.1798488403991002E-6</v>
          </cell>
        </row>
        <row r="173">
          <cell r="A173" t="str">
            <v>Texas City, TX</v>
          </cell>
          <cell r="B173">
            <v>203.18648283337001</v>
          </cell>
          <cell r="C173">
            <v>1.51312340715875</v>
          </cell>
          <cell r="D173">
            <v>6.7672234813640694E-2</v>
          </cell>
          <cell r="E173">
            <v>0.47239240184839199</v>
          </cell>
          <cell r="F173">
            <v>0</v>
          </cell>
          <cell r="G173">
            <v>0.119487112411694</v>
          </cell>
          <cell r="H173">
            <v>0.14358929857864799</v>
          </cell>
          <cell r="I173">
            <v>2.31626445481113</v>
          </cell>
          <cell r="J173">
            <v>1.4017602014085999</v>
          </cell>
          <cell r="K173">
            <v>-0.634605463671429</v>
          </cell>
          <cell r="L173">
            <v>2.5808004882123701</v>
          </cell>
          <cell r="M173">
            <v>0.60518141548863302</v>
          </cell>
          <cell r="N173">
            <v>-0.273977983106931</v>
          </cell>
          <cell r="O173">
            <v>1.11420804427222</v>
          </cell>
          <cell r="P173">
            <v>-0.91450425340252095</v>
          </cell>
          <cell r="Q173">
            <v>-2.9508699184825602</v>
          </cell>
          <cell r="R173">
            <v>0.26453603340124099</v>
          </cell>
          <cell r="S173">
            <v>0.117026415066628</v>
          </cell>
          <cell r="T173">
            <v>4.4578616013004002E-2</v>
          </cell>
          <cell r="U173">
            <v>0.20761444360742501</v>
          </cell>
          <cell r="V173">
            <v>106383</v>
          </cell>
          <cell r="W173">
            <v>96417</v>
          </cell>
          <cell r="X173">
            <v>1.3176543257932199E-5</v>
          </cell>
        </row>
        <row r="174">
          <cell r="A174" t="str">
            <v>Indio--Cathedral City, CA</v>
          </cell>
          <cell r="B174">
            <v>380.00285893200203</v>
          </cell>
          <cell r="C174">
            <v>0.17132421223116601</v>
          </cell>
          <cell r="D174">
            <v>0.124133986683115</v>
          </cell>
          <cell r="E174">
            <v>0.44200705822152597</v>
          </cell>
          <cell r="F174">
            <v>0</v>
          </cell>
          <cell r="G174">
            <v>0.67755548835260204</v>
          </cell>
          <cell r="H174">
            <v>8.3927155368244896E-2</v>
          </cell>
          <cell r="I174">
            <v>1.49894790085665</v>
          </cell>
          <cell r="J174">
            <v>1.3905121118250701</v>
          </cell>
          <cell r="K174">
            <v>0.84643876148767805</v>
          </cell>
          <cell r="L174">
            <v>1.6861327447983501</v>
          </cell>
          <cell r="M174">
            <v>0.92765873385618902</v>
          </cell>
          <cell r="N174">
            <v>0.56468857990590204</v>
          </cell>
          <cell r="O174">
            <v>1.1248774849577601</v>
          </cell>
          <cell r="P174">
            <v>-0.108435789031577</v>
          </cell>
          <cell r="Q174">
            <v>-0.65250913936897603</v>
          </cell>
          <cell r="R174">
            <v>0.18718484394170301</v>
          </cell>
          <cell r="S174">
            <v>0.135351597981681</v>
          </cell>
          <cell r="T174">
            <v>7.5115773370374603E-2</v>
          </cell>
          <cell r="U174">
            <v>0.20948267833877299</v>
          </cell>
          <cell r="V174">
            <v>345580</v>
          </cell>
          <cell r="W174">
            <v>254856</v>
          </cell>
          <cell r="X174">
            <v>4.0237053991118599E-6</v>
          </cell>
        </row>
        <row r="175">
          <cell r="A175" t="str">
            <v>High Point, NC</v>
          </cell>
          <cell r="B175">
            <v>300.07483163517298</v>
          </cell>
          <cell r="C175">
            <v>1.47087906550296</v>
          </cell>
          <cell r="D175">
            <v>2.80648339444187E-2</v>
          </cell>
          <cell r="E175">
            <v>5.9101652660421999E-2</v>
          </cell>
          <cell r="F175">
            <v>0</v>
          </cell>
          <cell r="G175">
            <v>0.23436208291227101</v>
          </cell>
          <cell r="H175">
            <v>8.8411654684562205E-2</v>
          </cell>
          <cell r="I175">
            <v>1.8808192897046301</v>
          </cell>
          <cell r="J175">
            <v>1.3453420482228</v>
          </cell>
          <cell r="K175">
            <v>0.97612976062623502</v>
          </cell>
          <cell r="L175">
            <v>1.75689900903232</v>
          </cell>
          <cell r="M175">
            <v>0.71529575200925999</v>
          </cell>
          <cell r="N175">
            <v>0.51899178510633404</v>
          </cell>
          <cell r="O175">
            <v>0.93411366985087996</v>
          </cell>
          <cell r="P175">
            <v>-0.53547724148183495</v>
          </cell>
          <cell r="Q175">
            <v>-0.90468952907839895</v>
          </cell>
          <cell r="R175">
            <v>-0.12392028067231201</v>
          </cell>
          <cell r="S175">
            <v>9.8109994333826694E-2</v>
          </cell>
          <cell r="T175">
            <v>3.2829596359587702E-2</v>
          </cell>
          <cell r="U175">
            <v>0.183748945038164</v>
          </cell>
          <cell r="V175">
            <v>166485</v>
          </cell>
          <cell r="W175">
            <v>132844</v>
          </cell>
          <cell r="X175">
            <v>8.0808604272024507E-6</v>
          </cell>
        </row>
        <row r="176">
          <cell r="A176" t="str">
            <v>Yakima, WA</v>
          </cell>
          <cell r="B176">
            <v>158.027704315242</v>
          </cell>
          <cell r="C176">
            <v>0.17312098181816599</v>
          </cell>
          <cell r="D176">
            <v>4.3448187860276799E-3</v>
          </cell>
          <cell r="E176">
            <v>1.6466410283393899E-2</v>
          </cell>
          <cell r="F176">
            <v>0</v>
          </cell>
          <cell r="G176">
            <v>1.0928790828305699</v>
          </cell>
          <cell r="H176">
            <v>1.8498702448498099E-2</v>
          </cell>
          <cell r="I176">
            <v>1.3053099961666601</v>
          </cell>
          <cell r="J176">
            <v>1.31080340234913</v>
          </cell>
          <cell r="K176">
            <v>0.50443879235511901</v>
          </cell>
          <cell r="L176">
            <v>1.8664859363203501</v>
          </cell>
          <cell r="M176">
            <v>1.0042085069436399</v>
          </cell>
          <cell r="N176">
            <v>0.386451336338891</v>
          </cell>
          <cell r="O176">
            <v>1.4299177527190501</v>
          </cell>
          <cell r="P176">
            <v>5.4934061824701902E-3</v>
          </cell>
          <cell r="Q176">
            <v>-0.80087120381154098</v>
          </cell>
          <cell r="R176">
            <v>0.56117594015369299</v>
          </cell>
          <cell r="S176">
            <v>9.9635311104528598E-2</v>
          </cell>
          <cell r="T176">
            <v>1.9195416539958901E-3</v>
          </cell>
          <cell r="U176">
            <v>0.181221608652016</v>
          </cell>
          <cell r="V176">
            <v>129534</v>
          </cell>
          <cell r="W176">
            <v>112816</v>
          </cell>
          <cell r="X176">
            <v>1.01193771700799E-5</v>
          </cell>
        </row>
        <row r="177">
          <cell r="A177" t="str">
            <v>Rochester, MN</v>
          </cell>
          <cell r="B177">
            <v>133.14298876151699</v>
          </cell>
          <cell r="C177">
            <v>0.215264384487346</v>
          </cell>
          <cell r="D177">
            <v>1.4377618563877001E-4</v>
          </cell>
          <cell r="E177">
            <v>3.5535467498353297E-2</v>
          </cell>
          <cell r="F177">
            <v>0</v>
          </cell>
          <cell r="G177">
            <v>0.33946253746100602</v>
          </cell>
          <cell r="H177">
            <v>3.4628120956870803E-2</v>
          </cell>
          <cell r="I177">
            <v>0.625034286589216</v>
          </cell>
          <cell r="J177">
            <v>1.25088870726853</v>
          </cell>
          <cell r="K177">
            <v>0.625034286589216</v>
          </cell>
          <cell r="L177">
            <v>1.81194888264871</v>
          </cell>
          <cell r="M177">
            <v>2.0013121425619298</v>
          </cell>
          <cell r="N177">
            <v>1</v>
          </cell>
          <cell r="O177">
            <v>2.8989591795618699</v>
          </cell>
          <cell r="P177">
            <v>0.62585442067932096</v>
          </cell>
          <cell r="Q177">
            <v>0</v>
          </cell>
          <cell r="R177">
            <v>1.18691459605949</v>
          </cell>
          <cell r="S177">
            <v>8.6663433357905703E-2</v>
          </cell>
          <cell r="T177">
            <v>0</v>
          </cell>
          <cell r="U177">
            <v>0.161490761820794</v>
          </cell>
          <cell r="V177">
            <v>107677</v>
          </cell>
          <cell r="W177">
            <v>91271</v>
          </cell>
          <cell r="X177">
            <v>1.16170464190917E-5</v>
          </cell>
        </row>
        <row r="178">
          <cell r="A178" t="str">
            <v>Brownsville, TX</v>
          </cell>
          <cell r="B178">
            <v>223.34429966511499</v>
          </cell>
          <cell r="C178">
            <v>0.46259510733505299</v>
          </cell>
          <cell r="D178">
            <v>0.135399724393376</v>
          </cell>
          <cell r="E178">
            <v>0.208040005831087</v>
          </cell>
          <cell r="F178">
            <v>0</v>
          </cell>
          <cell r="G178">
            <v>0.148651042448918</v>
          </cell>
          <cell r="H178">
            <v>2.38869665224383E-2</v>
          </cell>
          <cell r="I178">
            <v>0.97857284653087395</v>
          </cell>
          <cell r="J178">
            <v>1.1324645531583699</v>
          </cell>
          <cell r="K178">
            <v>0.87914044983446604</v>
          </cell>
          <cell r="L178">
            <v>1.48192110824621</v>
          </cell>
          <cell r="M178">
            <v>1.1572613701402601</v>
          </cell>
          <cell r="N178">
            <v>0.89839039878440796</v>
          </cell>
          <cell r="O178">
            <v>1.5143697410977099</v>
          </cell>
          <cell r="P178">
            <v>0.15389170662750301</v>
          </cell>
          <cell r="Q178">
            <v>-9.9432396696408201E-2</v>
          </cell>
          <cell r="R178">
            <v>0.50334826171533598</v>
          </cell>
          <cell r="S178">
            <v>7.2657782179502195E-2</v>
          </cell>
          <cell r="T178">
            <v>0</v>
          </cell>
          <cell r="U178">
            <v>0.14165193979443999</v>
          </cell>
          <cell r="V178">
            <v>217585</v>
          </cell>
          <cell r="W178">
            <v>165776</v>
          </cell>
          <cell r="X178">
            <v>5.2046995572230503E-6</v>
          </cell>
        </row>
        <row r="179">
          <cell r="A179" t="str">
            <v>Fredericksburg, VA</v>
          </cell>
          <cell r="B179">
            <v>205.74165729133301</v>
          </cell>
          <cell r="C179">
            <v>1.4140632219707401</v>
          </cell>
          <cell r="D179">
            <v>0.14278536980817999</v>
          </cell>
          <cell r="E179">
            <v>3.9293902082597698E-2</v>
          </cell>
          <cell r="F179">
            <v>0</v>
          </cell>
          <cell r="G179">
            <v>9.3345054198485905E-2</v>
          </cell>
          <cell r="H179">
            <v>4.8961235443416101E-2</v>
          </cell>
          <cell r="I179">
            <v>1.7384487835034199</v>
          </cell>
          <cell r="J179">
            <v>1.0951628620406599</v>
          </cell>
          <cell r="K179">
            <v>2.05811746354315E-2</v>
          </cell>
          <cell r="L179">
            <v>2.0660640692383199</v>
          </cell>
          <cell r="M179">
            <v>0.62996556035066398</v>
          </cell>
          <cell r="N179">
            <v>1.18388156330697E-2</v>
          </cell>
          <cell r="O179">
            <v>1.1884526532180399</v>
          </cell>
          <cell r="P179">
            <v>-0.64328592146275998</v>
          </cell>
          <cell r="Q179">
            <v>-1.7178676088679901</v>
          </cell>
          <cell r="R179">
            <v>0.32761528573490001</v>
          </cell>
          <cell r="S179">
            <v>0.135408164231345</v>
          </cell>
          <cell r="T179">
            <v>5.4557223844713398E-2</v>
          </cell>
          <cell r="U179">
            <v>0.23351855671737501</v>
          </cell>
          <cell r="V179">
            <v>141238</v>
          </cell>
          <cell r="W179">
            <v>97102</v>
          </cell>
          <cell r="X179">
            <v>7.7540241439319902E-6</v>
          </cell>
        </row>
        <row r="180">
          <cell r="A180" t="str">
            <v>Oxnard, CA</v>
          </cell>
          <cell r="B180">
            <v>225.88322904382099</v>
          </cell>
          <cell r="C180">
            <v>0.76500638258963105</v>
          </cell>
          <cell r="D180">
            <v>0.15143770778671001</v>
          </cell>
          <cell r="E180">
            <v>0.367899807829904</v>
          </cell>
          <cell r="F180">
            <v>0</v>
          </cell>
          <cell r="G180">
            <v>3.5626277225494003E-2</v>
          </cell>
          <cell r="H180">
            <v>9.5141069989223795E-2</v>
          </cell>
          <cell r="I180">
            <v>1.41511124542096</v>
          </cell>
          <cell r="J180">
            <v>1.0789987117125199</v>
          </cell>
          <cell r="K180">
            <v>0.80063394710628499</v>
          </cell>
          <cell r="L180">
            <v>1.35829640627667</v>
          </cell>
          <cell r="M180">
            <v>0.76248331373519995</v>
          </cell>
          <cell r="N180">
            <v>0.56577456344650401</v>
          </cell>
          <cell r="O180">
            <v>0.95985132665143502</v>
          </cell>
          <cell r="P180">
            <v>-0.33611253370844102</v>
          </cell>
          <cell r="Q180">
            <v>-0.61447729831467901</v>
          </cell>
          <cell r="R180">
            <v>-5.6814839144286998E-2</v>
          </cell>
          <cell r="S180">
            <v>0.18658807138693501</v>
          </cell>
          <cell r="T180">
            <v>0.108123867352763</v>
          </cell>
          <cell r="U180">
            <v>0.28575819309815398</v>
          </cell>
          <cell r="V180">
            <v>367260</v>
          </cell>
          <cell r="W180">
            <v>337591</v>
          </cell>
          <cell r="X180">
            <v>2.9379695902426602E-6</v>
          </cell>
        </row>
        <row r="181">
          <cell r="A181" t="str">
            <v>Utica, NY</v>
          </cell>
          <cell r="B181">
            <v>165.23467025495501</v>
          </cell>
          <cell r="C181">
            <v>0.106961058768742</v>
          </cell>
          <cell r="D181">
            <v>0.197445509317519</v>
          </cell>
          <cell r="E181">
            <v>6.2577101278426098E-2</v>
          </cell>
          <cell r="F181">
            <v>0</v>
          </cell>
          <cell r="G181">
            <v>0.34972555254148702</v>
          </cell>
          <cell r="H181">
            <v>2.84614241929282E-2</v>
          </cell>
          <cell r="I181">
            <v>0.745170646099103</v>
          </cell>
          <cell r="J181">
            <v>1.0770387862353601</v>
          </cell>
          <cell r="K181">
            <v>0.745170646099103</v>
          </cell>
          <cell r="L181">
            <v>1.5405554757001001</v>
          </cell>
          <cell r="M181">
            <v>1.4453585791033901</v>
          </cell>
          <cell r="N181">
            <v>1</v>
          </cell>
          <cell r="O181">
            <v>2.0673861534465399</v>
          </cell>
          <cell r="P181">
            <v>0.33186814013625898</v>
          </cell>
          <cell r="Q181">
            <v>0</v>
          </cell>
          <cell r="R181">
            <v>0.79538482960099999</v>
          </cell>
          <cell r="S181">
            <v>7.4773667632742805E-2</v>
          </cell>
          <cell r="T181">
            <v>0</v>
          </cell>
          <cell r="U181">
            <v>0.140270872068645</v>
          </cell>
          <cell r="V181">
            <v>117328</v>
          </cell>
          <cell r="W181">
            <v>113409</v>
          </cell>
          <cell r="X181">
            <v>9.1797250974648994E-6</v>
          </cell>
        </row>
        <row r="182">
          <cell r="A182" t="str">
            <v>Evansville, IN--KY</v>
          </cell>
          <cell r="B182">
            <v>313.90149477173202</v>
          </cell>
          <cell r="C182">
            <v>0.44357834119802497</v>
          </cell>
          <cell r="D182">
            <v>7.5485834041901401E-2</v>
          </cell>
          <cell r="E182">
            <v>0.202757186713104</v>
          </cell>
          <cell r="F182">
            <v>0.32904323545958097</v>
          </cell>
          <cell r="G182">
            <v>0.14082597150298601</v>
          </cell>
          <cell r="H182">
            <v>9.5055444604014799E-2</v>
          </cell>
          <cell r="I182">
            <v>1.28674601351961</v>
          </cell>
          <cell r="J182">
            <v>1.04216427875291</v>
          </cell>
          <cell r="K182">
            <v>0.64457710814790004</v>
          </cell>
          <cell r="L182">
            <v>1.28674601351961</v>
          </cell>
          <cell r="M182">
            <v>0.80992229064871601</v>
          </cell>
          <cell r="N182">
            <v>0.50093577238665699</v>
          </cell>
          <cell r="O182">
            <v>1</v>
          </cell>
          <cell r="P182">
            <v>-0.244581734766703</v>
          </cell>
          <cell r="Q182">
            <v>-0.64216890537171301</v>
          </cell>
          <cell r="R182">
            <v>0</v>
          </cell>
          <cell r="S182">
            <v>6.1857182694656697E-2</v>
          </cell>
          <cell r="T182">
            <v>0</v>
          </cell>
          <cell r="U182">
            <v>0.119315708735887</v>
          </cell>
          <cell r="V182">
            <v>229351</v>
          </cell>
          <cell r="W182">
            <v>211989</v>
          </cell>
          <cell r="X182">
            <v>4.5439709386613102E-6</v>
          </cell>
        </row>
        <row r="183">
          <cell r="A183" t="str">
            <v>Murfreesboro, TN</v>
          </cell>
          <cell r="B183">
            <v>203.33949233498899</v>
          </cell>
          <cell r="C183">
            <v>0.29699612246842799</v>
          </cell>
          <cell r="D183">
            <v>1.15781032107105E-2</v>
          </cell>
          <cell r="E183">
            <v>2.4029938762483102E-2</v>
          </cell>
          <cell r="F183">
            <v>0</v>
          </cell>
          <cell r="G183">
            <v>0.36611412852415598</v>
          </cell>
          <cell r="H183">
            <v>1.5438216725908199E-2</v>
          </cell>
          <cell r="I183">
            <v>0.71415650969168598</v>
          </cell>
          <cell r="J183">
            <v>1.010387371772</v>
          </cell>
          <cell r="K183">
            <v>0.77574365103657195</v>
          </cell>
          <cell r="L183">
            <v>1.3174378291172599</v>
          </cell>
          <cell r="M183">
            <v>1.4147982382856199</v>
          </cell>
          <cell r="N183">
            <v>1.0862375970940501</v>
          </cell>
          <cell r="O183">
            <v>1.8447466504030401</v>
          </cell>
          <cell r="P183">
            <v>0.29623086208032101</v>
          </cell>
          <cell r="Q183">
            <v>6.1587141344886097E-2</v>
          </cell>
          <cell r="R183">
            <v>0.60328131942558005</v>
          </cell>
          <cell r="S183">
            <v>0.18107582890439999</v>
          </cell>
          <cell r="T183">
            <v>7.6063348715078402E-2</v>
          </cell>
          <cell r="U183">
            <v>0.28911812670105402</v>
          </cell>
          <cell r="V183">
            <v>133228</v>
          </cell>
          <cell r="W183">
            <v>135855</v>
          </cell>
          <cell r="X183">
            <v>7.58389656657764E-6</v>
          </cell>
        </row>
        <row r="184">
          <cell r="A184" t="str">
            <v>Santa Clarita, CA</v>
          </cell>
          <cell r="B184">
            <v>200.68588602678199</v>
          </cell>
          <cell r="C184">
            <v>1.0522142651839199</v>
          </cell>
          <cell r="D184">
            <v>0.131682453624962</v>
          </cell>
          <cell r="E184">
            <v>0.65916468308974396</v>
          </cell>
          <cell r="F184">
            <v>0</v>
          </cell>
          <cell r="G184">
            <v>5.3834352452994401E-2</v>
          </cell>
          <cell r="H184">
            <v>6.3355463156510403E-2</v>
          </cell>
          <cell r="I184">
            <v>1.9602512175081399</v>
          </cell>
          <cell r="J184">
            <v>0.95500968812521703</v>
          </cell>
          <cell r="K184">
            <v>0.76576693895485204</v>
          </cell>
          <cell r="L184">
            <v>1.1959598329138399</v>
          </cell>
          <cell r="M184">
            <v>0.48718739700068597</v>
          </cell>
          <cell r="N184">
            <v>0.39064734770489801</v>
          </cell>
          <cell r="O184">
            <v>0.61010538967252503</v>
          </cell>
          <cell r="P184">
            <v>-1.00524152938292</v>
          </cell>
          <cell r="Q184">
            <v>-1.1944842785532801</v>
          </cell>
          <cell r="R184">
            <v>-0.76429138459429302</v>
          </cell>
          <cell r="S184">
            <v>0.27292682207203101</v>
          </cell>
          <cell r="T184">
            <v>0.19016169712605599</v>
          </cell>
          <cell r="U184">
            <v>0.35894442880945099</v>
          </cell>
          <cell r="V184">
            <v>258653</v>
          </cell>
          <cell r="W184">
            <v>170481</v>
          </cell>
          <cell r="X184">
            <v>3.69224284321163E-6</v>
          </cell>
        </row>
        <row r="185">
          <cell r="A185" t="str">
            <v>Abilene, TX</v>
          </cell>
          <cell r="B185">
            <v>144.581043645579</v>
          </cell>
          <cell r="C185">
            <v>0.45818630642443597</v>
          </cell>
          <cell r="D185">
            <v>9.2980766698577799E-2</v>
          </cell>
          <cell r="E185">
            <v>0.16506167366966101</v>
          </cell>
          <cell r="F185">
            <v>0</v>
          </cell>
          <cell r="G185">
            <v>0.16735418267463301</v>
          </cell>
          <cell r="H185">
            <v>2.1304326883014299E-2</v>
          </cell>
          <cell r="I185">
            <v>0.90488725635032397</v>
          </cell>
          <cell r="J185">
            <v>0.947361678985707</v>
          </cell>
          <cell r="K185">
            <v>0.77143172495240397</v>
          </cell>
          <cell r="L185">
            <v>1.1480720329857199</v>
          </cell>
          <cell r="M185">
            <v>1.0469389112702201</v>
          </cell>
          <cell r="N185">
            <v>0.85251695118772597</v>
          </cell>
          <cell r="O185">
            <v>1.2687459403685699</v>
          </cell>
          <cell r="P185">
            <v>4.2474422635383098E-2</v>
          </cell>
          <cell r="Q185">
            <v>-0.13345553139791899</v>
          </cell>
          <cell r="R185">
            <v>0.243184776635405</v>
          </cell>
          <cell r="S185">
            <v>0.20457275376835801</v>
          </cell>
          <cell r="T185">
            <v>9.8056772889844102E-2</v>
          </cell>
          <cell r="U185">
            <v>0.33738374472391902</v>
          </cell>
          <cell r="V185">
            <v>110421</v>
          </cell>
          <cell r="W185">
            <v>107041</v>
          </cell>
          <cell r="X185">
            <v>8.5795426502721992E-6</v>
          </cell>
        </row>
        <row r="186">
          <cell r="A186" t="str">
            <v>Lincoln, NE</v>
          </cell>
          <cell r="B186">
            <v>233.54163682118499</v>
          </cell>
          <cell r="C186">
            <v>0.86301167023696701</v>
          </cell>
          <cell r="D186">
            <v>3.3082882774809703E-2</v>
          </cell>
          <cell r="E186">
            <v>0.111973781677564</v>
          </cell>
          <cell r="F186">
            <v>0</v>
          </cell>
          <cell r="G186">
            <v>0.34781155254680901</v>
          </cell>
          <cell r="H186">
            <v>5.9144046778274402E-2</v>
          </cell>
          <cell r="I186">
            <v>1.4150239340144199</v>
          </cell>
          <cell r="J186">
            <v>0.83432130069038801</v>
          </cell>
          <cell r="K186">
            <v>0.11207848252677199</v>
          </cell>
          <cell r="L186">
            <v>1.2335506790363899</v>
          </cell>
          <cell r="M186">
            <v>0.58961638784682302</v>
          </cell>
          <cell r="N186">
            <v>7.92060684152565E-2</v>
          </cell>
          <cell r="O186">
            <v>0.87175251908058504</v>
          </cell>
          <cell r="P186">
            <v>-0.58070263332403804</v>
          </cell>
          <cell r="Q186">
            <v>-1.30294545148765</v>
          </cell>
          <cell r="R186">
            <v>-0.18147325497802999</v>
          </cell>
          <cell r="S186">
            <v>0.20490720382764999</v>
          </cell>
          <cell r="T186">
            <v>0.10495917106703299</v>
          </cell>
          <cell r="U186">
            <v>0.328565273236264</v>
          </cell>
          <cell r="V186">
            <v>258719</v>
          </cell>
          <cell r="W186">
            <v>226582</v>
          </cell>
          <cell r="X186">
            <v>3.22481650242304E-6</v>
          </cell>
        </row>
        <row r="187">
          <cell r="A187" t="str">
            <v>Iowa City, IA</v>
          </cell>
          <cell r="B187">
            <v>119.603243364566</v>
          </cell>
          <cell r="C187">
            <v>9.7516385571821504E-2</v>
          </cell>
          <cell r="D187">
            <v>9.0690785181317003E-3</v>
          </cell>
          <cell r="E187">
            <v>3.1507655736036803E-2</v>
          </cell>
          <cell r="F187">
            <v>0</v>
          </cell>
          <cell r="G187">
            <v>0.40486296370303299</v>
          </cell>
          <cell r="H187">
            <v>2.3916970009284701E-2</v>
          </cell>
          <cell r="I187">
            <v>0.56687305353830797</v>
          </cell>
          <cell r="J187">
            <v>0.83314507760788103</v>
          </cell>
          <cell r="K187">
            <v>0.73446263483348995</v>
          </cell>
          <cell r="L187">
            <v>1.0047109339371001</v>
          </cell>
          <cell r="M187">
            <v>1.46972072919599</v>
          </cell>
          <cell r="N187">
            <v>1.29563864475321</v>
          </cell>
          <cell r="O187">
            <v>1.77237377516164</v>
          </cell>
          <cell r="P187">
            <v>0.26627202406957201</v>
          </cell>
          <cell r="Q187">
            <v>0.16758958129518101</v>
          </cell>
          <cell r="R187">
            <v>0.43783788039879501</v>
          </cell>
          <cell r="S187">
            <v>0.137075954010938</v>
          </cell>
          <cell r="T187">
            <v>6.4534102192774598E-2</v>
          </cell>
          <cell r="U187">
            <v>0.222763099939943</v>
          </cell>
          <cell r="V187">
            <v>106621</v>
          </cell>
          <cell r="W187">
            <v>85247</v>
          </cell>
          <cell r="X187">
            <v>7.8140805057904293E-6</v>
          </cell>
        </row>
        <row r="188">
          <cell r="A188" t="str">
            <v>El Centro--Calexico, CA</v>
          </cell>
          <cell r="B188">
            <v>79.369478564924904</v>
          </cell>
          <cell r="C188">
            <v>0.25950228833993999</v>
          </cell>
          <cell r="D188">
            <v>2.1653754173157399E-2</v>
          </cell>
          <cell r="E188">
            <v>1.07510466632915E-2</v>
          </cell>
          <cell r="F188">
            <v>0</v>
          </cell>
          <cell r="G188">
            <v>0.28528009643635299</v>
          </cell>
          <cell r="H188">
            <v>8.0684806043492107E-3</v>
          </cell>
          <cell r="I188">
            <v>0.58525566621709102</v>
          </cell>
          <cell r="J188">
            <v>0.825819451366402</v>
          </cell>
          <cell r="K188">
            <v>0.60832775786959004</v>
          </cell>
          <cell r="L188">
            <v>1.12015388789569</v>
          </cell>
          <cell r="M188">
            <v>1.4110405059454401</v>
          </cell>
          <cell r="N188">
            <v>1.0394222439598499</v>
          </cell>
          <cell r="O188">
            <v>1.91395650235394</v>
          </cell>
          <cell r="P188">
            <v>0.24056378514931001</v>
          </cell>
          <cell r="Q188">
            <v>2.30720916524981E-2</v>
          </cell>
          <cell r="R188">
            <v>0.53489822167860102</v>
          </cell>
          <cell r="S188">
            <v>0.29423886260545801</v>
          </cell>
          <cell r="T188">
            <v>0.17253637138092401</v>
          </cell>
          <cell r="U188">
            <v>0.43625596238674103</v>
          </cell>
          <cell r="V188">
            <v>107672</v>
          </cell>
          <cell r="W188">
            <v>52954</v>
          </cell>
          <cell r="X188">
            <v>7.6697697764172902E-6</v>
          </cell>
        </row>
        <row r="189">
          <cell r="A189" t="str">
            <v>Danbury, CT--NY</v>
          </cell>
          <cell r="B189">
            <v>354.51619760168097</v>
          </cell>
          <cell r="C189">
            <v>8.5271357116129695E-2</v>
          </cell>
          <cell r="D189">
            <v>0.189570514826155</v>
          </cell>
          <cell r="E189">
            <v>0.21462989805580299</v>
          </cell>
          <cell r="F189">
            <v>0</v>
          </cell>
          <cell r="G189">
            <v>0.100684182852376</v>
          </cell>
          <cell r="H189">
            <v>0.119771156743768</v>
          </cell>
          <cell r="I189">
            <v>0.709927109594232</v>
          </cell>
          <cell r="J189">
            <v>0.81686435674749402</v>
          </cell>
          <cell r="K189">
            <v>0.62576035841870203</v>
          </cell>
          <cell r="L189">
            <v>1.0335408150915699</v>
          </cell>
          <cell r="M189">
            <v>1.15063130525383</v>
          </cell>
          <cell r="N189">
            <v>0.881443108682472</v>
          </cell>
          <cell r="O189">
            <v>1.45584074917537</v>
          </cell>
          <cell r="P189">
            <v>0.106937247153261</v>
          </cell>
          <cell r="Q189">
            <v>-8.4166751175530102E-2</v>
          </cell>
          <cell r="R189">
            <v>0.32361370549734098</v>
          </cell>
          <cell r="S189">
            <v>8.0699741933477606E-2</v>
          </cell>
          <cell r="T189">
            <v>-2.63519939454643E-5</v>
          </cell>
          <cell r="U189">
            <v>0.23350232822650699</v>
          </cell>
          <cell r="V189">
            <v>168136</v>
          </cell>
          <cell r="W189">
            <v>154455</v>
          </cell>
          <cell r="X189">
            <v>4.8583548838291198E-6</v>
          </cell>
        </row>
        <row r="190">
          <cell r="A190" t="str">
            <v>Mobile, AL</v>
          </cell>
          <cell r="B190">
            <v>593.33791022338403</v>
          </cell>
          <cell r="C190">
            <v>1.50196889714448</v>
          </cell>
          <cell r="D190">
            <v>0.79556990079009504</v>
          </cell>
          <cell r="E190">
            <v>0.58400637902947605</v>
          </cell>
          <cell r="F190">
            <v>0</v>
          </cell>
          <cell r="G190">
            <v>0.22711577028551</v>
          </cell>
          <cell r="H190">
            <v>0.247708303887544</v>
          </cell>
          <cell r="I190">
            <v>3.3563692511371102</v>
          </cell>
          <cell r="J190">
            <v>0.77529983099862698</v>
          </cell>
          <cell r="K190">
            <v>-0.180026336813535</v>
          </cell>
          <cell r="L190">
            <v>1.90627356439377</v>
          </cell>
          <cell r="M190">
            <v>0.23099360439437899</v>
          </cell>
          <cell r="N190">
            <v>-5.3637226223706903E-2</v>
          </cell>
          <cell r="O190">
            <v>0.56795704577139305</v>
          </cell>
          <cell r="P190">
            <v>-2.5810694201384798</v>
          </cell>
          <cell r="Q190">
            <v>-3.5363955879506501</v>
          </cell>
          <cell r="R190">
            <v>-1.4500956867433299</v>
          </cell>
          <cell r="S190">
            <v>9.8866405242039004E-2</v>
          </cell>
          <cell r="T190">
            <v>6.9907473664845798E-6</v>
          </cell>
          <cell r="U190">
            <v>0.19773128201828999</v>
          </cell>
          <cell r="V190">
            <v>326183</v>
          </cell>
          <cell r="W190">
            <v>317605</v>
          </cell>
          <cell r="X190">
            <v>2.3768860762168002E-6</v>
          </cell>
        </row>
        <row r="191">
          <cell r="A191" t="str">
            <v>Sioux City, IA--NE--SD</v>
          </cell>
          <cell r="B191">
            <v>144.699888626979</v>
          </cell>
          <cell r="C191">
            <v>0.368802486528574</v>
          </cell>
          <cell r="D191">
            <v>1.6220373712724199E-2</v>
          </cell>
          <cell r="E191">
            <v>2.5052042496089801E-2</v>
          </cell>
          <cell r="F191">
            <v>0</v>
          </cell>
          <cell r="G191">
            <v>0.46326203869513299</v>
          </cell>
          <cell r="H191">
            <v>1.48906678611276E-2</v>
          </cell>
          <cell r="I191">
            <v>0.88822760929364897</v>
          </cell>
          <cell r="J191">
            <v>0.76528018170723799</v>
          </cell>
          <cell r="K191">
            <v>0.372872335367608</v>
          </cell>
          <cell r="L191">
            <v>1.09491863566536</v>
          </cell>
          <cell r="M191">
            <v>0.86158116872297696</v>
          </cell>
          <cell r="N191">
            <v>0.41979367840651799</v>
          </cell>
          <cell r="O191">
            <v>1.2327005197869101</v>
          </cell>
          <cell r="P191">
            <v>-0.12294742758641</v>
          </cell>
          <cell r="Q191">
            <v>-0.51535527392603997</v>
          </cell>
          <cell r="R191">
            <v>0.20669102637171799</v>
          </cell>
          <cell r="S191">
            <v>0.188041447657088</v>
          </cell>
          <cell r="T191">
            <v>9.5579152857350594E-2</v>
          </cell>
          <cell r="U191">
            <v>0.30100667755663602</v>
          </cell>
          <cell r="V191">
            <v>106494</v>
          </cell>
          <cell r="W191">
            <v>106119</v>
          </cell>
          <cell r="X191">
            <v>7.1861342583360401E-6</v>
          </cell>
        </row>
        <row r="192">
          <cell r="A192" t="str">
            <v>Duluth, MN--WI</v>
          </cell>
          <cell r="B192">
            <v>207.258012047992</v>
          </cell>
          <cell r="C192">
            <v>0.29296866361539398</v>
          </cell>
          <cell r="D192">
            <v>0.11027786167855599</v>
          </cell>
          <cell r="E192">
            <v>0.65257081075530099</v>
          </cell>
          <cell r="F192">
            <v>0</v>
          </cell>
          <cell r="G192">
            <v>1.9720253702980899E-2</v>
          </cell>
          <cell r="H192">
            <v>6.2066407054512801E-2</v>
          </cell>
          <cell r="I192">
            <v>1.13760399680674</v>
          </cell>
          <cell r="J192">
            <v>0.72621278289871005</v>
          </cell>
          <cell r="K192">
            <v>0.22458084349842</v>
          </cell>
          <cell r="L192">
            <v>1.0203104856965399</v>
          </cell>
          <cell r="M192">
            <v>0.63837045662391201</v>
          </cell>
          <cell r="N192">
            <v>0.197415659692493</v>
          </cell>
          <cell r="O192">
            <v>0.89689425191942895</v>
          </cell>
          <cell r="P192">
            <v>-0.41139121390803501</v>
          </cell>
          <cell r="Q192">
            <v>-0.91302315330832495</v>
          </cell>
          <cell r="R192">
            <v>-0.117293511110206</v>
          </cell>
          <cell r="S192">
            <v>5.6021645301932002E-2</v>
          </cell>
          <cell r="T192">
            <v>0</v>
          </cell>
          <cell r="U192">
            <v>0.13384649480029501</v>
          </cell>
          <cell r="V192">
            <v>120378</v>
          </cell>
          <cell r="W192">
            <v>118265</v>
          </cell>
          <cell r="X192">
            <v>6.0327699654314704E-6</v>
          </cell>
        </row>
        <row r="193">
          <cell r="A193" t="str">
            <v>Frederick, MD</v>
          </cell>
          <cell r="B193">
            <v>194.233523108051</v>
          </cell>
          <cell r="C193">
            <v>0.151319022252736</v>
          </cell>
          <cell r="D193">
            <v>9.88813562352997E-3</v>
          </cell>
          <cell r="E193">
            <v>4.29352184949943E-2</v>
          </cell>
          <cell r="F193">
            <v>0</v>
          </cell>
          <cell r="G193">
            <v>0.52462653033334905</v>
          </cell>
          <cell r="H193">
            <v>3.8154128214965902E-2</v>
          </cell>
          <cell r="I193">
            <v>0.76692303491957603</v>
          </cell>
          <cell r="J193">
            <v>0.70443241815617996</v>
          </cell>
          <cell r="K193">
            <v>0.60472822742887</v>
          </cell>
          <cell r="L193">
            <v>0.76692303491957603</v>
          </cell>
          <cell r="M193">
            <v>0.91851774699928102</v>
          </cell>
          <cell r="N193">
            <v>0.78851227554051095</v>
          </cell>
          <cell r="O193">
            <v>1</v>
          </cell>
          <cell r="P193">
            <v>-6.2490616763395603E-2</v>
          </cell>
          <cell r="Q193">
            <v>-0.162194807490705</v>
          </cell>
          <cell r="R193">
            <v>0</v>
          </cell>
          <cell r="S193">
            <v>7.3707705852273903E-2</v>
          </cell>
          <cell r="T193">
            <v>0</v>
          </cell>
          <cell r="U193">
            <v>0.14114209192472399</v>
          </cell>
          <cell r="V193">
            <v>141576</v>
          </cell>
          <cell r="W193">
            <v>119144</v>
          </cell>
          <cell r="X193">
            <v>4.9756485432289402E-6</v>
          </cell>
        </row>
        <row r="194">
          <cell r="A194" t="str">
            <v>Redding, CA</v>
          </cell>
          <cell r="B194">
            <v>189.88003615959499</v>
          </cell>
          <cell r="C194">
            <v>0.44602979720954999</v>
          </cell>
          <cell r="D194">
            <v>4.7823798207115298E-2</v>
          </cell>
          <cell r="E194">
            <v>1.8518590013470702E-2</v>
          </cell>
          <cell r="F194">
            <v>0</v>
          </cell>
          <cell r="G194">
            <v>6.0757424144936401E-2</v>
          </cell>
          <cell r="H194">
            <v>2.35023774408749E-2</v>
          </cell>
          <cell r="I194">
            <v>0.596631987015948</v>
          </cell>
          <cell r="J194">
            <v>0.66335239593506801</v>
          </cell>
          <cell r="K194">
            <v>0.58107262673251303</v>
          </cell>
          <cell r="L194">
            <v>0.76154921440646195</v>
          </cell>
          <cell r="M194">
            <v>1.1118284141164101</v>
          </cell>
          <cell r="N194">
            <v>0.97392134410818998</v>
          </cell>
          <cell r="O194">
            <v>1.2764136536080499</v>
          </cell>
          <cell r="P194">
            <v>6.6720408919120303E-2</v>
          </cell>
          <cell r="Q194">
            <v>-1.55593602834352E-2</v>
          </cell>
          <cell r="R194">
            <v>0.16491722739051301</v>
          </cell>
          <cell r="S194">
            <v>0.53393377480047399</v>
          </cell>
          <cell r="T194">
            <v>0.35870952404777601</v>
          </cell>
          <cell r="U194">
            <v>0.66306270709720305</v>
          </cell>
          <cell r="V194">
            <v>117731</v>
          </cell>
          <cell r="W194">
            <v>105267</v>
          </cell>
          <cell r="X194">
            <v>5.6344751674161297E-6</v>
          </cell>
        </row>
        <row r="195">
          <cell r="A195" t="str">
            <v>Athens-Clarke County, GA</v>
          </cell>
          <cell r="B195">
            <v>260.16035759435499</v>
          </cell>
          <cell r="C195">
            <v>0.15003799750862401</v>
          </cell>
          <cell r="D195">
            <v>2.6224960292445299E-2</v>
          </cell>
          <cell r="E195">
            <v>4.9541618564486398E-2</v>
          </cell>
          <cell r="F195">
            <v>0</v>
          </cell>
          <cell r="G195">
            <v>0.30279725400377999</v>
          </cell>
          <cell r="H195">
            <v>4.8244183927307602E-2</v>
          </cell>
          <cell r="I195">
            <v>0.57684601429664395</v>
          </cell>
          <cell r="J195">
            <v>0.63317961758221597</v>
          </cell>
          <cell r="K195">
            <v>0.49177040985429898</v>
          </cell>
          <cell r="L195">
            <v>0.72103857481929301</v>
          </cell>
          <cell r="M195">
            <v>1.0976579570446701</v>
          </cell>
          <cell r="N195">
            <v>0.85251591874812804</v>
          </cell>
          <cell r="O195">
            <v>1.2499671609909</v>
          </cell>
          <cell r="P195">
            <v>5.6333603285572402E-2</v>
          </cell>
          <cell r="Q195">
            <v>-8.5075604442344493E-2</v>
          </cell>
          <cell r="R195">
            <v>0.144192560522649</v>
          </cell>
          <cell r="S195">
            <v>9.34586750489243E-2</v>
          </cell>
          <cell r="T195">
            <v>2.61312677749287E-5</v>
          </cell>
          <cell r="U195">
            <v>0.16411474662758199</v>
          </cell>
          <cell r="V195">
            <v>128754</v>
          </cell>
          <cell r="W195">
            <v>106482</v>
          </cell>
          <cell r="X195">
            <v>4.9177471580084201E-6</v>
          </cell>
        </row>
        <row r="196">
          <cell r="A196" t="str">
            <v>Killeen, TX</v>
          </cell>
          <cell r="B196">
            <v>223.02253508436399</v>
          </cell>
          <cell r="C196">
            <v>0.132948369067237</v>
          </cell>
          <cell r="D196">
            <v>6.6269090579578499E-2</v>
          </cell>
          <cell r="E196">
            <v>8.0324644258803105E-2</v>
          </cell>
          <cell r="F196">
            <v>0</v>
          </cell>
          <cell r="G196">
            <v>0.31237977516896398</v>
          </cell>
          <cell r="H196">
            <v>6.1355959802700498E-2</v>
          </cell>
          <cell r="I196">
            <v>0.65327783887728397</v>
          </cell>
          <cell r="J196">
            <v>0.62042281028199497</v>
          </cell>
          <cell r="K196">
            <v>0.54980421307424499</v>
          </cell>
          <cell r="L196">
            <v>0.67235034609222699</v>
          </cell>
          <cell r="M196">
            <v>0.94970741904890998</v>
          </cell>
          <cell r="N196">
            <v>0.84160854747366298</v>
          </cell>
          <cell r="O196">
            <v>1.02919509292971</v>
          </cell>
          <cell r="P196">
            <v>-3.2855028595288799E-2</v>
          </cell>
          <cell r="Q196">
            <v>-0.103473625803038</v>
          </cell>
          <cell r="R196">
            <v>1.9072507214943399E-2</v>
          </cell>
          <cell r="S196">
            <v>0.11502428959050701</v>
          </cell>
          <cell r="T196">
            <v>1.2796518208637401E-2</v>
          </cell>
          <cell r="U196">
            <v>0.180700203056854</v>
          </cell>
          <cell r="V196">
            <v>217630</v>
          </cell>
          <cell r="W196">
            <v>167976</v>
          </cell>
          <cell r="X196">
            <v>2.8508147327206501E-6</v>
          </cell>
        </row>
        <row r="197">
          <cell r="A197" t="str">
            <v>St. Cloud, MN</v>
          </cell>
          <cell r="B197">
            <v>135.329660656139</v>
          </cell>
          <cell r="C197">
            <v>4.0238768576104297E-2</v>
          </cell>
          <cell r="D197">
            <v>2.1750658607697199E-4</v>
          </cell>
          <cell r="E197">
            <v>2.5917470227438E-2</v>
          </cell>
          <cell r="F197">
            <v>0</v>
          </cell>
          <cell r="G197">
            <v>0.58622892546764405</v>
          </cell>
          <cell r="H197">
            <v>1.7555801217472002E-2</v>
          </cell>
          <cell r="I197">
            <v>0.670158472074735</v>
          </cell>
          <cell r="J197">
            <v>0.61900361001760795</v>
          </cell>
          <cell r="K197">
            <v>0.362917766710944</v>
          </cell>
          <cell r="L197">
            <v>0.79560812849220397</v>
          </cell>
          <cell r="M197">
            <v>0.92366751419442905</v>
          </cell>
          <cell r="N197">
            <v>0.54154022046067896</v>
          </cell>
          <cell r="O197">
            <v>1.1871940170047901</v>
          </cell>
          <cell r="P197">
            <v>-5.1154862057127798E-2</v>
          </cell>
          <cell r="Q197">
            <v>-0.307240705363791</v>
          </cell>
          <cell r="R197">
            <v>0.125449656417468</v>
          </cell>
          <cell r="S197">
            <v>0.17632788613565101</v>
          </cell>
          <cell r="T197">
            <v>8.8372303517465306E-2</v>
          </cell>
          <cell r="U197">
            <v>0.26098419896945801</v>
          </cell>
          <cell r="V197">
            <v>110621</v>
          </cell>
          <cell r="W197">
            <v>91305</v>
          </cell>
          <cell r="X197">
            <v>5.59571518986094E-6</v>
          </cell>
        </row>
        <row r="198">
          <cell r="A198" t="str">
            <v>Santa Cruz, CA</v>
          </cell>
          <cell r="B198">
            <v>154.55691616752799</v>
          </cell>
          <cell r="C198">
            <v>0.34075043912474101</v>
          </cell>
          <cell r="D198">
            <v>8.7328989475662006E-2</v>
          </cell>
          <cell r="E198">
            <v>3.11135922551375E-2</v>
          </cell>
          <cell r="F198">
            <v>0</v>
          </cell>
          <cell r="G198">
            <v>2.9138345150722299E-2</v>
          </cell>
          <cell r="H198">
            <v>3.5227766501658798E-2</v>
          </cell>
          <cell r="I198">
            <v>0.52355913250792196</v>
          </cell>
          <cell r="J198">
            <v>0.60617310654504997</v>
          </cell>
          <cell r="K198">
            <v>0.52355913250792196</v>
          </cell>
          <cell r="L198">
            <v>0.77464936426739195</v>
          </cell>
          <cell r="M198">
            <v>1.15779301497692</v>
          </cell>
          <cell r="N198">
            <v>1</v>
          </cell>
          <cell r="O198">
            <v>1.47958332912026</v>
          </cell>
          <cell r="P198">
            <v>8.2613974037127794E-2</v>
          </cell>
          <cell r="Q198">
            <v>0</v>
          </cell>
          <cell r="R198">
            <v>0.25109023175946898</v>
          </cell>
          <cell r="S198">
            <v>6.6128532195204801E-2</v>
          </cell>
          <cell r="T198">
            <v>0</v>
          </cell>
          <cell r="U198">
            <v>0.125269898410165</v>
          </cell>
          <cell r="V198">
            <v>163703</v>
          </cell>
          <cell r="W198">
            <v>157348</v>
          </cell>
          <cell r="X198">
            <v>3.7028833102939399E-6</v>
          </cell>
        </row>
        <row r="199">
          <cell r="A199" t="str">
            <v>Las Cruces, NM</v>
          </cell>
          <cell r="B199">
            <v>170.472879820928</v>
          </cell>
          <cell r="C199">
            <v>0.11834183276430101</v>
          </cell>
          <cell r="D199">
            <v>4.0830470242196701E-2</v>
          </cell>
          <cell r="E199">
            <v>0.15970370450105401</v>
          </cell>
          <cell r="F199">
            <v>0</v>
          </cell>
          <cell r="G199">
            <v>0.481555350701379</v>
          </cell>
          <cell r="H199">
            <v>1.9709048746328402E-2</v>
          </cell>
          <cell r="I199">
            <v>0.82014040695526003</v>
          </cell>
          <cell r="J199">
            <v>0.60205117307830103</v>
          </cell>
          <cell r="K199">
            <v>0.16696481630333801</v>
          </cell>
          <cell r="L199">
            <v>0.94184998735641001</v>
          </cell>
          <cell r="M199">
            <v>0.73408305208786495</v>
          </cell>
          <cell r="N199">
            <v>0.20358077091115301</v>
          </cell>
          <cell r="O199">
            <v>1.1484009071726999</v>
          </cell>
          <cell r="P199">
            <v>-0.218089233876959</v>
          </cell>
          <cell r="Q199">
            <v>-0.65317559065192099</v>
          </cell>
          <cell r="R199">
            <v>0.121709580401149</v>
          </cell>
          <cell r="S199">
            <v>0.205794487353509</v>
          </cell>
          <cell r="T199">
            <v>0.132188756488444</v>
          </cell>
          <cell r="U199">
            <v>0.295283386067552</v>
          </cell>
          <cell r="V199">
            <v>128600</v>
          </cell>
          <cell r="W199">
            <v>104186</v>
          </cell>
          <cell r="X199">
            <v>4.6815798839681199E-6</v>
          </cell>
        </row>
        <row r="200">
          <cell r="A200" t="str">
            <v>New Bedford, MA</v>
          </cell>
          <cell r="B200">
            <v>159.62012205811999</v>
          </cell>
          <cell r="C200">
            <v>0.86431252259221003</v>
          </cell>
          <cell r="D200">
            <v>1.8593840019213499E-2</v>
          </cell>
          <cell r="E200">
            <v>7.54378453674035E-2</v>
          </cell>
          <cell r="F200">
            <v>0</v>
          </cell>
          <cell r="G200">
            <v>3.79530053468548E-2</v>
          </cell>
          <cell r="H200">
            <v>5.0289436788244303E-2</v>
          </cell>
          <cell r="I200">
            <v>1.04658665011392</v>
          </cell>
          <cell r="J200">
            <v>0.59290384945226005</v>
          </cell>
          <cell r="K200">
            <v>-0.167908728749705</v>
          </cell>
          <cell r="L200">
            <v>1.04658665011392</v>
          </cell>
          <cell r="M200">
            <v>0.566511955209556</v>
          </cell>
          <cell r="N200">
            <v>-0.16043461736438899</v>
          </cell>
          <cell r="O200">
            <v>1</v>
          </cell>
          <cell r="P200">
            <v>-0.453682800661666</v>
          </cell>
          <cell r="Q200">
            <v>-1.2144953788636299</v>
          </cell>
          <cell r="R200">
            <v>0</v>
          </cell>
          <cell r="S200">
            <v>5.3228264297263003E-2</v>
          </cell>
          <cell r="T200">
            <v>0</v>
          </cell>
          <cell r="U200">
            <v>0.12235835725356101</v>
          </cell>
          <cell r="V200">
            <v>149443</v>
          </cell>
          <cell r="W200">
            <v>146730</v>
          </cell>
          <cell r="X200">
            <v>3.9674247000679902E-6</v>
          </cell>
        </row>
        <row r="201">
          <cell r="A201" t="str">
            <v>La Crosse, WI--MN</v>
          </cell>
          <cell r="B201">
            <v>137.28293840904399</v>
          </cell>
          <cell r="C201">
            <v>0.17349000471999401</v>
          </cell>
          <cell r="D201">
            <v>8.2588175091738106E-3</v>
          </cell>
          <cell r="E201">
            <v>1.5744445734644098E-2</v>
          </cell>
          <cell r="F201">
            <v>0</v>
          </cell>
          <cell r="G201">
            <v>0.26628454710768401</v>
          </cell>
          <cell r="H201">
            <v>3.3744169679643797E-2</v>
          </cell>
          <cell r="I201">
            <v>0.49752198475114101</v>
          </cell>
          <cell r="J201">
            <v>0.581740799289722</v>
          </cell>
          <cell r="K201">
            <v>0.52017064370190302</v>
          </cell>
          <cell r="L201">
            <v>0.64067833867755997</v>
          </cell>
          <cell r="M201">
            <v>1.16927656891525</v>
          </cell>
          <cell r="N201">
            <v>1.04552293093558</v>
          </cell>
          <cell r="O201">
            <v>1.2877387498725801</v>
          </cell>
          <cell r="P201">
            <v>8.4218814538581196E-2</v>
          </cell>
          <cell r="Q201">
            <v>2.26486589507622E-2</v>
          </cell>
          <cell r="R201">
            <v>0.14315635392641901</v>
          </cell>
          <cell r="S201">
            <v>9.2322414251123794E-2</v>
          </cell>
          <cell r="T201">
            <v>0</v>
          </cell>
          <cell r="U201">
            <v>0.193728199540635</v>
          </cell>
          <cell r="V201">
            <v>100868</v>
          </cell>
          <cell r="W201">
            <v>89966</v>
          </cell>
          <cell r="X201">
            <v>5.7673474173149296E-6</v>
          </cell>
        </row>
        <row r="202">
          <cell r="A202" t="str">
            <v>Binghamton, NY--PA</v>
          </cell>
          <cell r="B202">
            <v>204.318716949368</v>
          </cell>
          <cell r="C202">
            <v>0.19709333515969199</v>
          </cell>
          <cell r="D202">
            <v>3.2153064533568698E-2</v>
          </cell>
          <cell r="E202">
            <v>0.188396823446007</v>
          </cell>
          <cell r="F202">
            <v>0</v>
          </cell>
          <cell r="G202">
            <v>0.166763037995769</v>
          </cell>
          <cell r="H202">
            <v>2.64518441096105E-2</v>
          </cell>
          <cell r="I202">
            <v>0.61085810524464801</v>
          </cell>
          <cell r="J202">
            <v>0.56227596657859402</v>
          </cell>
          <cell r="K202">
            <v>0.38748546135539402</v>
          </cell>
          <cell r="L202">
            <v>0.62445189828202696</v>
          </cell>
          <cell r="M202">
            <v>0.92046902832434896</v>
          </cell>
          <cell r="N202">
            <v>0.63432973718210095</v>
          </cell>
          <cell r="O202">
            <v>1.0222536018113899</v>
          </cell>
          <cell r="P202">
            <v>-4.8582138666053799E-2</v>
          </cell>
          <cell r="Q202">
            <v>-0.22337264388925401</v>
          </cell>
          <cell r="R202">
            <v>1.35937930373786E-2</v>
          </cell>
          <cell r="S202">
            <v>5.8956974750902502E-2</v>
          </cell>
          <cell r="T202">
            <v>0</v>
          </cell>
          <cell r="U202">
            <v>0.124962297832877</v>
          </cell>
          <cell r="V202">
            <v>158084</v>
          </cell>
          <cell r="W202">
            <v>158884</v>
          </cell>
          <cell r="X202">
            <v>3.5568176828685598E-6</v>
          </cell>
        </row>
        <row r="203">
          <cell r="A203" t="str">
            <v>Lancaster--Palmdale, CA</v>
          </cell>
          <cell r="B203">
            <v>302.12682219134302</v>
          </cell>
          <cell r="C203">
            <v>0.45544269918833802</v>
          </cell>
          <cell r="D203">
            <v>1.09244536764001E-2</v>
          </cell>
          <cell r="E203">
            <v>6.9620843575647406E-2</v>
          </cell>
          <cell r="F203">
            <v>0</v>
          </cell>
          <cell r="G203">
            <v>0.164448744174849</v>
          </cell>
          <cell r="H203">
            <v>3.7870781707575303E-2</v>
          </cell>
          <cell r="I203">
            <v>0.73830752232281105</v>
          </cell>
          <cell r="J203">
            <v>0.51175134121398902</v>
          </cell>
          <cell r="K203">
            <v>0.41137351681089501</v>
          </cell>
          <cell r="L203">
            <v>0.59344808575459695</v>
          </cell>
          <cell r="M203">
            <v>0.69314117185742896</v>
          </cell>
          <cell r="N203">
            <v>0.55718451237861</v>
          </cell>
          <cell r="O203">
            <v>0.80379525849544697</v>
          </cell>
          <cell r="P203">
            <v>-0.226556181108822</v>
          </cell>
          <cell r="Q203">
            <v>-0.32693400551191498</v>
          </cell>
          <cell r="R203">
            <v>-0.14485943656821301</v>
          </cell>
          <cell r="S203">
            <v>0.119433585826446</v>
          </cell>
          <cell r="T203">
            <v>7.0987958369385998E-2</v>
          </cell>
          <cell r="U203">
            <v>0.17671777850214199</v>
          </cell>
          <cell r="V203">
            <v>341219</v>
          </cell>
          <cell r="W203">
            <v>263532</v>
          </cell>
          <cell r="X203">
            <v>1.4997738731254299E-6</v>
          </cell>
        </row>
        <row r="204">
          <cell r="A204" t="str">
            <v>Rock Hill, SC</v>
          </cell>
          <cell r="B204">
            <v>252.06654258683301</v>
          </cell>
          <cell r="C204">
            <v>0.12890328699515499</v>
          </cell>
          <cell r="D204">
            <v>0.210547982431039</v>
          </cell>
          <cell r="E204">
            <v>0.11859788207080101</v>
          </cell>
          <cell r="F204">
            <v>0</v>
          </cell>
          <cell r="G204">
            <v>0.123015444465136</v>
          </cell>
          <cell r="H204">
            <v>6.7795088582984095E-2</v>
          </cell>
          <cell r="I204">
            <v>0.648859684545116</v>
          </cell>
          <cell r="J204">
            <v>0.46399072730873098</v>
          </cell>
          <cell r="K204">
            <v>8.2452719601038602E-2</v>
          </cell>
          <cell r="L204">
            <v>0.71402202933214498</v>
          </cell>
          <cell r="M204">
            <v>0.71508638671858904</v>
          </cell>
          <cell r="N204">
            <v>0.12707326647800901</v>
          </cell>
          <cell r="O204">
            <v>1.10042594160047</v>
          </cell>
          <cell r="P204">
            <v>-0.184868957236385</v>
          </cell>
          <cell r="Q204">
            <v>-0.56640696494407805</v>
          </cell>
          <cell r="R204">
            <v>6.5162344787028606E-2</v>
          </cell>
          <cell r="S204">
            <v>5.1588453478927397E-2</v>
          </cell>
          <cell r="T204">
            <v>1.1559734125042799E-2</v>
          </cell>
          <cell r="U204">
            <v>0.111509424843571</v>
          </cell>
          <cell r="V204">
            <v>104996</v>
          </cell>
          <cell r="W204">
            <v>70007</v>
          </cell>
          <cell r="X204">
            <v>4.4191276554224101E-6</v>
          </cell>
        </row>
        <row r="205">
          <cell r="A205" t="str">
            <v>Waldorf, MD</v>
          </cell>
          <cell r="B205">
            <v>179.259225344519</v>
          </cell>
          <cell r="C205">
            <v>0.50320630334167205</v>
          </cell>
          <cell r="D205">
            <v>0.15312307240352699</v>
          </cell>
          <cell r="E205">
            <v>0.124501062179203</v>
          </cell>
          <cell r="F205">
            <v>0</v>
          </cell>
          <cell r="G205">
            <v>3.6470205449453397E-2</v>
          </cell>
          <cell r="H205">
            <v>7.9258872455908902E-2</v>
          </cell>
          <cell r="I205">
            <v>0.89655951582976501</v>
          </cell>
          <cell r="J205">
            <v>0.457405061280309</v>
          </cell>
          <cell r="K205">
            <v>8.4045616952722904E-2</v>
          </cell>
          <cell r="L205">
            <v>0.76778704576263801</v>
          </cell>
          <cell r="M205">
            <v>0.51017813452906202</v>
          </cell>
          <cell r="N205">
            <v>9.3742373449618402E-2</v>
          </cell>
          <cell r="O205">
            <v>0.85637041624844201</v>
          </cell>
          <cell r="P205">
            <v>-0.43915445454945601</v>
          </cell>
          <cell r="Q205">
            <v>-0.81251389887704195</v>
          </cell>
          <cell r="R205">
            <v>-0.128772470067127</v>
          </cell>
          <cell r="S205">
            <v>8.7078503565309995E-2</v>
          </cell>
          <cell r="T205">
            <v>-1.07555752438948E-3</v>
          </cell>
          <cell r="U205">
            <v>0.192120669005063</v>
          </cell>
          <cell r="V205">
            <v>109919</v>
          </cell>
          <cell r="W205">
            <v>74765</v>
          </cell>
          <cell r="X205">
            <v>4.1612920539698198E-6</v>
          </cell>
        </row>
        <row r="206">
          <cell r="A206" t="str">
            <v>Topeka, KS</v>
          </cell>
          <cell r="B206">
            <v>211.863196426863</v>
          </cell>
          <cell r="C206">
            <v>0.18370994239895899</v>
          </cell>
          <cell r="D206">
            <v>0.13259845116737101</v>
          </cell>
          <cell r="E206">
            <v>7.4734158032119802E-2</v>
          </cell>
          <cell r="F206">
            <v>0</v>
          </cell>
          <cell r="G206">
            <v>0.22411736258904999</v>
          </cell>
          <cell r="H206">
            <v>3.8553560685324499E-2</v>
          </cell>
          <cell r="I206">
            <v>0.65371347487282505</v>
          </cell>
          <cell r="J206">
            <v>0.450494870792288</v>
          </cell>
          <cell r="K206">
            <v>0.39105449566856298</v>
          </cell>
          <cell r="L206">
            <v>0.50549268123689395</v>
          </cell>
          <cell r="M206">
            <v>0.68913199453312102</v>
          </cell>
          <cell r="N206">
            <v>0.598204734489586</v>
          </cell>
          <cell r="O206">
            <v>0.77326336486368596</v>
          </cell>
          <cell r="P206">
            <v>-0.20321860408053699</v>
          </cell>
          <cell r="Q206">
            <v>-0.26265897920426201</v>
          </cell>
          <cell r="R206">
            <v>-0.14822079363593099</v>
          </cell>
          <cell r="S206">
            <v>9.4364051635747195E-2</v>
          </cell>
          <cell r="T206">
            <v>1.0167818538965E-3</v>
          </cell>
          <cell r="U206">
            <v>0.149118771525487</v>
          </cell>
          <cell r="V206">
            <v>150003</v>
          </cell>
          <cell r="W206">
            <v>142411</v>
          </cell>
          <cell r="X206">
            <v>3.0032390738337702E-6</v>
          </cell>
        </row>
        <row r="207">
          <cell r="A207" t="str">
            <v>Columbia, MO</v>
          </cell>
          <cell r="B207">
            <v>162.757344573034</v>
          </cell>
          <cell r="C207">
            <v>0.367286056899779</v>
          </cell>
          <cell r="D207">
            <v>8.6264398239107292E-3</v>
          </cell>
          <cell r="E207">
            <v>3.29605200819785E-2</v>
          </cell>
          <cell r="F207">
            <v>0</v>
          </cell>
          <cell r="G207">
            <v>0.18178627755997001</v>
          </cell>
          <cell r="H207">
            <v>2.83885668416047E-2</v>
          </cell>
          <cell r="I207">
            <v>0.61904786120724398</v>
          </cell>
          <cell r="J207">
            <v>0.42097339969194603</v>
          </cell>
          <cell r="K207">
            <v>0.19139036707392201</v>
          </cell>
          <cell r="L207">
            <v>0.59699003471081302</v>
          </cell>
          <cell r="M207">
            <v>0.68003368733231595</v>
          </cell>
          <cell r="N207">
            <v>0.30916893356303699</v>
          </cell>
          <cell r="O207">
            <v>0.96436814036734597</v>
          </cell>
          <cell r="P207">
            <v>-0.19807446151529701</v>
          </cell>
          <cell r="Q207">
            <v>-0.42765749413332099</v>
          </cell>
          <cell r="R207">
            <v>-2.2057826496430701E-2</v>
          </cell>
          <cell r="S207">
            <v>9.9080703438733306E-2</v>
          </cell>
          <cell r="T207">
            <v>0</v>
          </cell>
          <cell r="U207">
            <v>0.17075645814802401</v>
          </cell>
          <cell r="V207">
            <v>124748</v>
          </cell>
          <cell r="W207">
            <v>98779</v>
          </cell>
          <cell r="X207">
            <v>3.37459037172496E-6</v>
          </cell>
        </row>
        <row r="208">
          <cell r="A208" t="str">
            <v>Hemet, CA</v>
          </cell>
          <cell r="B208">
            <v>130.71838750741401</v>
          </cell>
          <cell r="C208">
            <v>0.19546160014015099</v>
          </cell>
          <cell r="D208">
            <v>1.7376940417460102E-2</v>
          </cell>
          <cell r="E208">
            <v>3.5378137346027502E-2</v>
          </cell>
          <cell r="F208">
            <v>0</v>
          </cell>
          <cell r="G208">
            <v>0.24857961973294401</v>
          </cell>
          <cell r="H208">
            <v>1.8435764751459201E-2</v>
          </cell>
          <cell r="I208">
            <v>0.51523206238804198</v>
          </cell>
          <cell r="J208">
            <v>0.389464716949316</v>
          </cell>
          <cell r="K208">
            <v>0.17992593417549099</v>
          </cell>
          <cell r="L208">
            <v>0.54640366358162296</v>
          </cell>
          <cell r="M208">
            <v>0.755901554620244</v>
          </cell>
          <cell r="N208">
            <v>0.349213388121761</v>
          </cell>
          <cell r="O208">
            <v>1.0605001192066801</v>
          </cell>
          <cell r="P208">
            <v>-0.125767345438726</v>
          </cell>
          <cell r="Q208">
            <v>-0.33530612821255101</v>
          </cell>
          <cell r="R208">
            <v>3.1171601193580801E-2</v>
          </cell>
          <cell r="S208">
            <v>6.4946058857424105E-2</v>
          </cell>
          <cell r="T208">
            <v>1.0514152694800899E-3</v>
          </cell>
          <cell r="U208">
            <v>0.121617590504801</v>
          </cell>
          <cell r="V208">
            <v>163379</v>
          </cell>
          <cell r="W208">
            <v>117200</v>
          </cell>
          <cell r="X208">
            <v>2.3838113646754801E-6</v>
          </cell>
        </row>
        <row r="209">
          <cell r="A209" t="str">
            <v>Yuma, AZ--CA</v>
          </cell>
          <cell r="B209">
            <v>155.13444466581501</v>
          </cell>
          <cell r="C209">
            <v>3.4598853561332701E-2</v>
          </cell>
          <cell r="D209">
            <v>4.23391691362488E-2</v>
          </cell>
          <cell r="E209">
            <v>1.2234872336623299E-2</v>
          </cell>
          <cell r="F209">
            <v>0</v>
          </cell>
          <cell r="G209">
            <v>0.13199707302045999</v>
          </cell>
          <cell r="H209">
            <v>8.5604323419215499E-3</v>
          </cell>
          <cell r="I209">
            <v>0.22973040039658699</v>
          </cell>
          <cell r="J209">
            <v>0.36732206135228701</v>
          </cell>
          <cell r="K209">
            <v>0.323123317079207</v>
          </cell>
          <cell r="L209">
            <v>0.45361766144711202</v>
          </cell>
          <cell r="M209">
            <v>1.5989266580224999</v>
          </cell>
          <cell r="N209">
            <v>1.40653268579776</v>
          </cell>
          <cell r="O209">
            <v>1.97456523239425</v>
          </cell>
          <cell r="P209">
            <v>0.137591660955699</v>
          </cell>
          <cell r="Q209">
            <v>9.3392916682619703E-2</v>
          </cell>
          <cell r="R209">
            <v>0.223887261050525</v>
          </cell>
          <cell r="S209">
            <v>0.18918140163830299</v>
          </cell>
          <cell r="T209">
            <v>0.115930306655257</v>
          </cell>
          <cell r="U209">
            <v>0.261343301336941</v>
          </cell>
          <cell r="V209">
            <v>135267</v>
          </cell>
          <cell r="W209">
            <v>94950</v>
          </cell>
          <cell r="X209">
            <v>2.7155334364796E-6</v>
          </cell>
        </row>
        <row r="210">
          <cell r="A210" t="str">
            <v>Salinas, CA</v>
          </cell>
          <cell r="B210">
            <v>129.74222889276501</v>
          </cell>
          <cell r="C210">
            <v>0.22811494392550299</v>
          </cell>
          <cell r="D210">
            <v>1.8366889498957501E-2</v>
          </cell>
          <cell r="E210">
            <v>2.9326202965937902E-2</v>
          </cell>
          <cell r="F210">
            <v>0</v>
          </cell>
          <cell r="G210">
            <v>5.6350824046976902E-2</v>
          </cell>
          <cell r="H210">
            <v>3.8355296221236797E-2</v>
          </cell>
          <cell r="I210">
            <v>0.37051415665861198</v>
          </cell>
          <cell r="J210">
            <v>0.32766265583641901</v>
          </cell>
          <cell r="K210">
            <v>0.23090156526407399</v>
          </cell>
          <cell r="L210">
            <v>0.37051415665861198</v>
          </cell>
          <cell r="M210">
            <v>0.88434584737965605</v>
          </cell>
          <cell r="N210">
            <v>0.62319228864667797</v>
          </cell>
          <cell r="O210">
            <v>1</v>
          </cell>
          <cell r="P210">
            <v>-4.2851500822193099E-2</v>
          </cell>
          <cell r="Q210">
            <v>-0.13961259139453699</v>
          </cell>
          <cell r="R210">
            <v>0</v>
          </cell>
          <cell r="S210">
            <v>5.0677325215783602E-2</v>
          </cell>
          <cell r="T210">
            <v>0</v>
          </cell>
          <cell r="U210">
            <v>0.105868572705678</v>
          </cell>
          <cell r="V210">
            <v>184809</v>
          </cell>
          <cell r="W210">
            <v>179173</v>
          </cell>
          <cell r="X210">
            <v>1.7729799730338799E-6</v>
          </cell>
        </row>
        <row r="211">
          <cell r="A211" t="str">
            <v>Boulder, CO</v>
          </cell>
          <cell r="B211">
            <v>86.103455416680703</v>
          </cell>
          <cell r="C211">
            <v>0.124142158207561</v>
          </cell>
          <cell r="D211">
            <v>5.5698327417565497E-3</v>
          </cell>
          <cell r="E211">
            <v>9.7387012777840107E-2</v>
          </cell>
          <cell r="F211">
            <v>0</v>
          </cell>
          <cell r="G211">
            <v>5.6640078848026597E-2</v>
          </cell>
          <cell r="H211">
            <v>2.13215076797461E-2</v>
          </cell>
          <cell r="I211">
            <v>0.30506059025493099</v>
          </cell>
          <cell r="J211">
            <v>0.32742480084301201</v>
          </cell>
          <cell r="K211">
            <v>0.28559650645544099</v>
          </cell>
          <cell r="L211">
            <v>0.366751920089533</v>
          </cell>
          <cell r="M211">
            <v>1.07331071696082</v>
          </cell>
          <cell r="N211">
            <v>0.93619600688760196</v>
          </cell>
          <cell r="O211">
            <v>1.2022264815754999</v>
          </cell>
          <cell r="P211">
            <v>2.2364210588081E-2</v>
          </cell>
          <cell r="Q211">
            <v>-1.9464083799489398E-2</v>
          </cell>
          <cell r="R211">
            <v>6.1691329834602002E-2</v>
          </cell>
          <cell r="S211">
            <v>8.6789121428768295E-2</v>
          </cell>
          <cell r="T211">
            <v>3.9535646547681602E-2</v>
          </cell>
          <cell r="U211">
            <v>0.136052363070674</v>
          </cell>
          <cell r="V211">
            <v>114591</v>
          </cell>
          <cell r="W211">
            <v>112299</v>
          </cell>
          <cell r="X211">
            <v>2.8573343529859398E-6</v>
          </cell>
        </row>
        <row r="212">
          <cell r="A212" t="str">
            <v>Seaside--Monterey, CA</v>
          </cell>
          <cell r="B212">
            <v>102.239276539679</v>
          </cell>
          <cell r="C212">
            <v>0.18302364248063399</v>
          </cell>
          <cell r="D212">
            <v>2.29750757720678E-2</v>
          </cell>
          <cell r="E212">
            <v>9.61155790245629E-3</v>
          </cell>
          <cell r="F212">
            <v>0</v>
          </cell>
          <cell r="G212">
            <v>2.2157690501939699E-2</v>
          </cell>
          <cell r="H212">
            <v>1.5466146875300501E-2</v>
          </cell>
          <cell r="I212">
            <v>0.253234113532398</v>
          </cell>
          <cell r="J212">
            <v>0.240799419009012</v>
          </cell>
          <cell r="K212">
            <v>0.20601519419042699</v>
          </cell>
          <cell r="L212">
            <v>0.253234113532398</v>
          </cell>
          <cell r="M212">
            <v>0.95089644775763604</v>
          </cell>
          <cell r="N212">
            <v>0.81353649915760595</v>
          </cell>
          <cell r="O212">
            <v>1</v>
          </cell>
          <cell r="P212">
            <v>-1.2434694523386801E-2</v>
          </cell>
          <cell r="Q212">
            <v>-4.7218919341971199E-2</v>
          </cell>
          <cell r="R212">
            <v>0</v>
          </cell>
          <cell r="S212">
            <v>7.4291977044333296E-2</v>
          </cell>
          <cell r="T212">
            <v>0</v>
          </cell>
          <cell r="U212">
            <v>0.14550291086026901</v>
          </cell>
          <cell r="V212">
            <v>114237</v>
          </cell>
          <cell r="W212">
            <v>125503</v>
          </cell>
          <cell r="X212">
            <v>2.1078934058931101E-6</v>
          </cell>
        </row>
        <row r="213">
          <cell r="A213" t="str">
            <v>Monroe, LA</v>
          </cell>
          <cell r="B213">
            <v>219.513308425415</v>
          </cell>
          <cell r="C213">
            <v>0.13114821119982401</v>
          </cell>
          <cell r="D213">
            <v>2.7725377624074E-2</v>
          </cell>
          <cell r="E213">
            <v>1.7323585795480201</v>
          </cell>
          <cell r="F213">
            <v>0</v>
          </cell>
          <cell r="G213">
            <v>7.2240917739691005E-2</v>
          </cell>
          <cell r="H213">
            <v>9.7274445924197303E-2</v>
          </cell>
          <cell r="I213">
            <v>2.0607475320358102</v>
          </cell>
          <cell r="J213">
            <v>0.23430704079220799</v>
          </cell>
          <cell r="K213">
            <v>-2.0230805282401101</v>
          </cell>
          <cell r="L213">
            <v>1.5344423450656599</v>
          </cell>
          <cell r="M213">
            <v>0.113700022515973</v>
          </cell>
          <cell r="N213">
            <v>-0.98172167953126899</v>
          </cell>
          <cell r="O213">
            <v>0.74460472290353197</v>
          </cell>
          <cell r="P213">
            <v>-1.8264404912436001</v>
          </cell>
          <cell r="Q213">
            <v>-4.0838280602759198</v>
          </cell>
          <cell r="R213">
            <v>-0.52630518697014805</v>
          </cell>
          <cell r="S213">
            <v>0.216398605650758</v>
          </cell>
          <cell r="T213">
            <v>0.10188175522446601</v>
          </cell>
          <cell r="U213">
            <v>0.34648315634759103</v>
          </cell>
          <cell r="V213">
            <v>116533</v>
          </cell>
          <cell r="W213">
            <v>113818</v>
          </cell>
          <cell r="X213">
            <v>2.01064969401121E-6</v>
          </cell>
        </row>
        <row r="214">
          <cell r="A214" t="str">
            <v>Santa Maria, CA</v>
          </cell>
          <cell r="B214">
            <v>76.277818392148006</v>
          </cell>
          <cell r="C214">
            <v>0.139344810951052</v>
          </cell>
          <cell r="D214">
            <v>1.4683847215592301E-2</v>
          </cell>
          <cell r="E214">
            <v>8.0337217747459902E-2</v>
          </cell>
          <cell r="F214">
            <v>0</v>
          </cell>
          <cell r="G214">
            <v>3.1017195503869999E-2</v>
          </cell>
          <cell r="H214">
            <v>1.8125253766742601E-2</v>
          </cell>
          <cell r="I214">
            <v>0.28350832518471603</v>
          </cell>
          <cell r="J214">
            <v>0.21831842386341399</v>
          </cell>
          <cell r="K214">
            <v>0.146986683163252</v>
          </cell>
          <cell r="L214">
            <v>0.28350832518471603</v>
          </cell>
          <cell r="M214">
            <v>0.77006001048177697</v>
          </cell>
          <cell r="N214">
            <v>0.51845632070058301</v>
          </cell>
          <cell r="O214">
            <v>1</v>
          </cell>
          <cell r="P214">
            <v>-6.5189901321302701E-2</v>
          </cell>
          <cell r="Q214">
            <v>-0.136521642021464</v>
          </cell>
          <cell r="R214">
            <v>0</v>
          </cell>
          <cell r="S214">
            <v>6.3435443331603295E-2</v>
          </cell>
          <cell r="T214">
            <v>0</v>
          </cell>
          <cell r="U214">
            <v>0.118548925516252</v>
          </cell>
          <cell r="V214">
            <v>130447</v>
          </cell>
          <cell r="W214">
            <v>120297</v>
          </cell>
          <cell r="X214">
            <v>1.6736178207502899E-6</v>
          </cell>
        </row>
        <row r="215">
          <cell r="A215" t="str">
            <v>Pueblo, CO</v>
          </cell>
          <cell r="B215">
            <v>196.659135117722</v>
          </cell>
          <cell r="C215">
            <v>1.01476439673053</v>
          </cell>
          <cell r="D215">
            <v>1.53775583949575E-2</v>
          </cell>
          <cell r="E215">
            <v>6.72006103758057E-2</v>
          </cell>
          <cell r="F215">
            <v>0</v>
          </cell>
          <cell r="G215">
            <v>0.105762784335051</v>
          </cell>
          <cell r="H215">
            <v>3.93059554331084E-2</v>
          </cell>
          <cell r="I215">
            <v>1.2424113052694601</v>
          </cell>
          <cell r="J215">
            <v>-7.3520552630529697E-3</v>
          </cell>
          <cell r="K215">
            <v>-0.69997012562900796</v>
          </cell>
          <cell r="L215">
            <v>0.397991291941726</v>
          </cell>
          <cell r="M215">
            <v>-5.9175695133089901E-3</v>
          </cell>
          <cell r="N215">
            <v>-0.56339645547349204</v>
          </cell>
          <cell r="O215">
            <v>0.32033779011324098</v>
          </cell>
          <cell r="P215">
            <v>-1.24976336053251</v>
          </cell>
          <cell r="Q215">
            <v>-1.9423814308984599</v>
          </cell>
          <cell r="R215">
            <v>-0.84442001332773298</v>
          </cell>
          <cell r="S215">
            <v>0.26471491173935602</v>
          </cell>
          <cell r="T215">
            <v>0.15747029342503699</v>
          </cell>
          <cell r="U215">
            <v>0.38735423584426798</v>
          </cell>
          <cell r="V215">
            <v>136550</v>
          </cell>
          <cell r="W215">
            <v>123351</v>
          </cell>
          <cell r="X215">
            <v>-5.3841488561354597E-8</v>
          </cell>
        </row>
        <row r="216">
          <cell r="A216" t="str">
            <v>Clarksville, TN--KY</v>
          </cell>
          <cell r="B216">
            <v>301.42415849459701</v>
          </cell>
          <cell r="C216">
            <v>1.2305296375032899</v>
          </cell>
          <cell r="D216">
            <v>6.9437825467884295E-2</v>
          </cell>
          <cell r="E216">
            <v>2.8986884261891499E-2</v>
          </cell>
          <cell r="F216">
            <v>0</v>
          </cell>
          <cell r="G216">
            <v>0.308678248473996</v>
          </cell>
          <cell r="H216">
            <v>2.5855261264426901E-2</v>
          </cell>
          <cell r="I216">
            <v>1.6634878569714799</v>
          </cell>
          <cell r="J216">
            <v>-0.14041841059910701</v>
          </cell>
          <cell r="K216">
            <v>-0.94374371215516395</v>
          </cell>
          <cell r="L216">
            <v>0.58193259841477396</v>
          </cell>
          <cell r="M216">
            <v>-8.4412044254263505E-2</v>
          </cell>
          <cell r="N216">
            <v>-0.56732828448373795</v>
          </cell>
          <cell r="O216">
            <v>0.34982677870232698</v>
          </cell>
          <cell r="P216">
            <v>-1.8039062675705899</v>
          </cell>
          <cell r="Q216">
            <v>-2.6072315691266499</v>
          </cell>
          <cell r="R216">
            <v>-1.0815552585567101</v>
          </cell>
          <cell r="S216">
            <v>0.28311699328211398</v>
          </cell>
          <cell r="T216">
            <v>0.15530549448811801</v>
          </cell>
          <cell r="U216">
            <v>0.42500287958518701</v>
          </cell>
          <cell r="V216">
            <v>158655</v>
          </cell>
          <cell r="W216">
            <v>121775</v>
          </cell>
          <cell r="X216">
            <v>-8.8505506034545004E-7</v>
          </cell>
        </row>
        <row r="217">
          <cell r="A217" t="str">
            <v>Erie, PA</v>
          </cell>
          <cell r="B217">
            <v>215.515221401345</v>
          </cell>
          <cell r="C217">
            <v>0.64484910218821301</v>
          </cell>
          <cell r="D217">
            <v>7.2379867031484302E-2</v>
          </cell>
          <cell r="E217">
            <v>0.47778217383997101</v>
          </cell>
          <cell r="F217">
            <v>0</v>
          </cell>
          <cell r="G217">
            <v>0.133891271309516</v>
          </cell>
          <cell r="H217">
            <v>3.3188301367725298E-2</v>
          </cell>
          <cell r="I217">
            <v>1.36209071573691</v>
          </cell>
          <cell r="J217">
            <v>-0.286973001774258</v>
          </cell>
          <cell r="K217">
            <v>-0.58881685405815798</v>
          </cell>
          <cell r="L217">
            <v>8.9660122876126694E-2</v>
          </cell>
          <cell r="M217">
            <v>-0.21068567493979401</v>
          </cell>
          <cell r="N217">
            <v>-0.43228901515535201</v>
          </cell>
          <cell r="O217">
            <v>6.5825368193350706E-2</v>
          </cell>
          <cell r="P217">
            <v>-1.64906371751116</v>
          </cell>
          <cell r="Q217">
            <v>-1.95090756979506</v>
          </cell>
          <cell r="R217">
            <v>-1.27243059286078</v>
          </cell>
          <cell r="S217">
            <v>0.14693909555717599</v>
          </cell>
          <cell r="T217">
            <v>5.4253779899791299E-2</v>
          </cell>
          <cell r="U217">
            <v>0.26975032385793302</v>
          </cell>
          <cell r="V217">
            <v>196611</v>
          </cell>
          <cell r="W217">
            <v>194804</v>
          </cell>
          <cell r="X217">
            <v>-1.45959789520554E-6</v>
          </cell>
        </row>
        <row r="218">
          <cell r="A218" t="str">
            <v>Simi Valley, CA</v>
          </cell>
          <cell r="B218">
            <v>84.203207434622499</v>
          </cell>
          <cell r="C218">
            <v>1.2370882365993301</v>
          </cell>
          <cell r="D218">
            <v>4.78686092794951E-2</v>
          </cell>
          <cell r="E218">
            <v>0.100028422787414</v>
          </cell>
          <cell r="F218">
            <v>0</v>
          </cell>
          <cell r="G218">
            <v>1.51056334547878E-2</v>
          </cell>
          <cell r="H218">
            <v>6.0980415628327997E-2</v>
          </cell>
          <cell r="I218">
            <v>1.4610713177493599</v>
          </cell>
          <cell r="J218">
            <v>-0.62837581862701997</v>
          </cell>
          <cell r="K218">
            <v>-1.79892710379266</v>
          </cell>
          <cell r="L218">
            <v>0.184727007698994</v>
          </cell>
          <cell r="M218">
            <v>-0.43007881339767201</v>
          </cell>
          <cell r="N218">
            <v>-1.23123839468954</v>
          </cell>
          <cell r="O218">
            <v>0.12643257413577</v>
          </cell>
          <cell r="P218">
            <v>-2.0894471363763798</v>
          </cell>
          <cell r="Q218">
            <v>-3.2599984215420301</v>
          </cell>
          <cell r="R218">
            <v>-1.27634431005037</v>
          </cell>
          <cell r="S218">
            <v>0.27011905237501999</v>
          </cell>
          <cell r="T218">
            <v>0.189562405439095</v>
          </cell>
          <cell r="U218">
            <v>0.37007852100768202</v>
          </cell>
          <cell r="V218">
            <v>125206</v>
          </cell>
          <cell r="W218">
            <v>112345</v>
          </cell>
          <cell r="X218">
            <v>-5.0187356726276698E-6</v>
          </cell>
        </row>
        <row r="219">
          <cell r="A219" t="str">
            <v>Thousand Oaks, CA</v>
          </cell>
          <cell r="B219">
            <v>224.923688976736</v>
          </cell>
          <cell r="C219">
            <v>2.6691007938668401</v>
          </cell>
          <cell r="D219">
            <v>0.146725798522404</v>
          </cell>
          <cell r="E219">
            <v>0.27532064107862497</v>
          </cell>
          <cell r="F219">
            <v>0</v>
          </cell>
          <cell r="G219">
            <v>4.1559548727646799E-2</v>
          </cell>
          <cell r="H219">
            <v>0.154414835415638</v>
          </cell>
          <cell r="I219">
            <v>3.28712161761116</v>
          </cell>
          <cell r="J219">
            <v>-1.1254741266780199</v>
          </cell>
          <cell r="K219">
            <v>-3.52997627801094</v>
          </cell>
          <cell r="L219">
            <v>0.58206085705609401</v>
          </cell>
          <cell r="M219">
            <v>-0.34238895228218902</v>
          </cell>
          <cell r="N219">
            <v>-1.07388064350849</v>
          </cell>
          <cell r="O219">
            <v>0.17707311282236399</v>
          </cell>
          <cell r="P219">
            <v>-4.4125957442891801</v>
          </cell>
          <cell r="Q219">
            <v>-6.8170978956220996</v>
          </cell>
          <cell r="R219">
            <v>-2.7050607605550598</v>
          </cell>
          <cell r="S219">
            <v>0.115637737359796</v>
          </cell>
          <cell r="T219">
            <v>2.45573536884196E-2</v>
          </cell>
          <cell r="U219">
            <v>0.20163556869811999</v>
          </cell>
          <cell r="V219">
            <v>214811</v>
          </cell>
          <cell r="W219">
            <v>210990</v>
          </cell>
          <cell r="X219">
            <v>-5.23936915091881E-6</v>
          </cell>
        </row>
        <row r="220">
          <cell r="A220" t="str">
            <v>Kansas City, MO--KS</v>
          </cell>
          <cell r="B220">
            <v>1832.4644517726299</v>
          </cell>
          <cell r="C220">
            <v>30.733316284804001</v>
          </cell>
          <cell r="D220">
            <v>1.35805084920314</v>
          </cell>
          <cell r="E220">
            <v>1.9647290601568199</v>
          </cell>
          <cell r="F220">
            <v>0</v>
          </cell>
          <cell r="G220">
            <v>1.29681089950363</v>
          </cell>
          <cell r="H220">
            <v>1.29654252567418</v>
          </cell>
          <cell r="I220">
            <v>36.649449619341802</v>
          </cell>
          <cell r="J220">
            <v>-10.690387532160701</v>
          </cell>
          <cell r="K220">
            <v>-27.8137707181831</v>
          </cell>
          <cell r="L220">
            <v>2.8759179386967402</v>
          </cell>
          <cell r="M220">
            <v>-0.29169298975007801</v>
          </cell>
          <cell r="N220">
            <v>-0.75891373559684605</v>
          </cell>
          <cell r="O220">
            <v>7.8470972103738296E-2</v>
          </cell>
          <cell r="P220">
            <v>-47.3398371515025</v>
          </cell>
          <cell r="Q220">
            <v>-64.463220337525001</v>
          </cell>
          <cell r="R220">
            <v>-33.7735316806451</v>
          </cell>
          <cell r="S220">
            <v>0.45302498419360099</v>
          </cell>
          <cell r="T220">
            <v>0.21987597587080901</v>
          </cell>
          <cell r="U220">
            <v>0.71138118714897502</v>
          </cell>
          <cell r="V220">
            <v>1519417</v>
          </cell>
          <cell r="W220">
            <v>1361744</v>
          </cell>
          <cell r="X220">
            <v>-7.0358483103458204E-6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DB82-B787-8D4F-86B2-2657FE680D33}">
  <sheetPr filterMode="1"/>
  <dimension ref="A1:DE228"/>
  <sheetViews>
    <sheetView tabSelected="1" zoomScale="90" zoomScaleNormal="9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K224" sqref="K224"/>
    </sheetView>
  </sheetViews>
  <sheetFormatPr baseColWidth="10" defaultRowHeight="16" x14ac:dyDescent="0.2"/>
  <cols>
    <col min="1" max="1" width="40.6640625" bestFit="1" customWidth="1"/>
    <col min="3" max="3" width="12.5" bestFit="1" customWidth="1"/>
  </cols>
  <sheetData>
    <row r="1" spans="1:109" x14ac:dyDescent="0.2">
      <c r="A1">
        <f>[1]summ_cities!A1</f>
        <v>0</v>
      </c>
      <c r="B1" t="str">
        <f>[1]summ_cities!B1</f>
        <v>area</v>
      </c>
      <c r="C1" t="str">
        <f>[1]summ_cities!C1</f>
        <v>prior_landfills</v>
      </c>
      <c r="D1" t="str">
        <f>[1]summ_cities!D1</f>
        <v>prior_wastewater</v>
      </c>
      <c r="E1" t="str">
        <f>[1]summ_cities!E1</f>
        <v>prior_ong</v>
      </c>
      <c r="F1" t="str">
        <f>[1]summ_cities!F1</f>
        <v>prior_coal</v>
      </c>
      <c r="G1" t="str">
        <f>[1]summ_cities!G1</f>
        <v>prior_livestock</v>
      </c>
      <c r="H1" t="str">
        <f>[1]summ_cities!H1</f>
        <v>prior_other_anth</v>
      </c>
      <c r="I1" t="str">
        <f>[1]summ_cities!I1</f>
        <v>prior_total</v>
      </c>
      <c r="J1" t="str">
        <f>[1]summ_cities!J1</f>
        <v>post_mean</v>
      </c>
      <c r="K1" t="str">
        <f>[1]summ_cities!K1</f>
        <v>post_min</v>
      </c>
      <c r="L1" t="str">
        <f>[1]summ_cities!L1</f>
        <v>post_max</v>
      </c>
      <c r="M1" t="str">
        <f>[1]summ_cities!M1</f>
        <v>xhat_mean</v>
      </c>
      <c r="N1" t="str">
        <f>[1]summ_cities!N1</f>
        <v>xhat_min</v>
      </c>
      <c r="O1" t="str">
        <f>[1]summ_cities!O1</f>
        <v>xhat_max</v>
      </c>
      <c r="P1" t="str">
        <f>[1]summ_cities!P1</f>
        <v>diff_mean</v>
      </c>
      <c r="Q1" t="str">
        <f>[1]summ_cities!Q1</f>
        <v>diff_min</v>
      </c>
      <c r="R1" t="str">
        <f>[1]summ_cities!R1</f>
        <v>diff_max</v>
      </c>
      <c r="S1" t="str">
        <f>[1]summ_cities!S1</f>
        <v>dofs_mean</v>
      </c>
      <c r="T1" t="str">
        <f>[1]summ_cities!T1</f>
        <v>dofs_min</v>
      </c>
      <c r="U1" t="str">
        <f>[1]summ_cities!U1</f>
        <v>dofs_max</v>
      </c>
      <c r="V1" t="str">
        <f>[1]summ_cities!V1</f>
        <v>pop_2010</v>
      </c>
      <c r="W1" t="str">
        <f>[1]summ_cities!W1</f>
        <v>pop_2000</v>
      </c>
      <c r="X1" t="str">
        <f>[1]summ_cities!X1</f>
        <v>post_mean_pc</v>
      </c>
      <c r="Y1" t="s">
        <v>0</v>
      </c>
      <c r="Z1" t="s">
        <v>1</v>
      </c>
      <c r="AA1" t="s">
        <v>2</v>
      </c>
      <c r="AC1" t="s">
        <v>3</v>
      </c>
      <c r="AD1" t="s">
        <v>1</v>
      </c>
      <c r="AE1" t="s">
        <v>2</v>
      </c>
      <c r="AG1" t="s">
        <v>4</v>
      </c>
      <c r="AH1" t="s">
        <v>1</v>
      </c>
      <c r="AI1" t="s">
        <v>2</v>
      </c>
      <c r="AK1" t="s">
        <v>5</v>
      </c>
      <c r="AL1" t="s">
        <v>1</v>
      </c>
      <c r="AM1" t="s">
        <v>2</v>
      </c>
      <c r="AO1" t="s">
        <v>6</v>
      </c>
      <c r="AP1" t="s">
        <v>1</v>
      </c>
      <c r="AQ1" t="s">
        <v>2</v>
      </c>
      <c r="AS1" t="s">
        <v>7</v>
      </c>
      <c r="AT1" t="s">
        <v>1</v>
      </c>
      <c r="AU1" t="s">
        <v>2</v>
      </c>
      <c r="AW1" t="s">
        <v>8</v>
      </c>
      <c r="AX1" t="s">
        <v>1</v>
      </c>
      <c r="AY1" t="s">
        <v>2</v>
      </c>
      <c r="BA1" t="s">
        <v>9</v>
      </c>
      <c r="BB1" t="s">
        <v>1</v>
      </c>
      <c r="BC1" t="s">
        <v>2</v>
      </c>
      <c r="BE1" t="s">
        <v>10</v>
      </c>
      <c r="BF1" t="s">
        <v>1</v>
      </c>
      <c r="BG1" t="s">
        <v>2</v>
      </c>
      <c r="BI1" t="s">
        <v>11</v>
      </c>
      <c r="BJ1" t="s">
        <v>1</v>
      </c>
      <c r="BK1" t="s">
        <v>2</v>
      </c>
      <c r="BM1" t="s">
        <v>12</v>
      </c>
      <c r="BN1" t="s">
        <v>1</v>
      </c>
      <c r="BO1" t="s">
        <v>2</v>
      </c>
      <c r="BQ1" t="s">
        <v>13</v>
      </c>
      <c r="BR1" t="s">
        <v>1</v>
      </c>
      <c r="BS1" t="s">
        <v>2</v>
      </c>
      <c r="BU1" t="s">
        <v>14</v>
      </c>
      <c r="BV1" t="s">
        <v>1</v>
      </c>
      <c r="BW1" t="s">
        <v>2</v>
      </c>
      <c r="BY1" t="s">
        <v>15</v>
      </c>
      <c r="BZ1" t="s">
        <v>1</v>
      </c>
      <c r="CA1" t="s">
        <v>2</v>
      </c>
      <c r="CC1" t="s">
        <v>16</v>
      </c>
      <c r="CD1" t="s">
        <v>1</v>
      </c>
      <c r="CE1" t="s">
        <v>2</v>
      </c>
      <c r="CG1" t="s">
        <v>17</v>
      </c>
      <c r="CH1" t="s">
        <v>1</v>
      </c>
      <c r="CI1" t="s">
        <v>2</v>
      </c>
      <c r="CK1" t="s">
        <v>18</v>
      </c>
      <c r="CL1" t="s">
        <v>1</v>
      </c>
      <c r="CM1" t="s">
        <v>2</v>
      </c>
      <c r="CO1" t="s">
        <v>19</v>
      </c>
      <c r="CP1" t="s">
        <v>1</v>
      </c>
      <c r="CQ1" t="s">
        <v>2</v>
      </c>
      <c r="CS1" t="s">
        <v>20</v>
      </c>
      <c r="CT1" t="s">
        <v>1</v>
      </c>
      <c r="CU1" t="s">
        <v>2</v>
      </c>
      <c r="CW1" t="s">
        <v>21</v>
      </c>
      <c r="CX1" t="s">
        <v>1</v>
      </c>
      <c r="CY1" t="s">
        <v>2</v>
      </c>
      <c r="DA1" t="s">
        <v>22</v>
      </c>
      <c r="DB1" t="s">
        <v>64</v>
      </c>
      <c r="DC1" t="s">
        <v>65</v>
      </c>
      <c r="DD1" t="s">
        <v>66</v>
      </c>
      <c r="DE1" t="s">
        <v>67</v>
      </c>
    </row>
    <row r="2" spans="1:109" x14ac:dyDescent="0.2">
      <c r="A2" t="str">
        <f>[1]summ_cities!A2</f>
        <v>New York--Newark, NY--NJ--CT</v>
      </c>
      <c r="B2">
        <f>[1]summ_cities!B2</f>
        <v>9866.9012196298809</v>
      </c>
      <c r="C2">
        <f>[1]summ_cities!C2</f>
        <v>57.237031624812502</v>
      </c>
      <c r="D2">
        <f>[1]summ_cities!D2</f>
        <v>24.331441251681099</v>
      </c>
      <c r="E2">
        <f>[1]summ_cities!E2</f>
        <v>35.9049032477146</v>
      </c>
      <c r="F2">
        <f>[1]summ_cities!F2</f>
        <v>0</v>
      </c>
      <c r="G2">
        <f>[1]summ_cities!G2</f>
        <v>0.67904406586999599</v>
      </c>
      <c r="H2">
        <f>[1]summ_cities!H2</f>
        <v>15.718580780336</v>
      </c>
      <c r="I2">
        <f>[1]summ_cities!I2</f>
        <v>133.871000970414</v>
      </c>
      <c r="J2">
        <f>[1]summ_cities!J2</f>
        <v>222.21026851273899</v>
      </c>
      <c r="K2">
        <f>[1]summ_cities!K2</f>
        <v>168.76626276995901</v>
      </c>
      <c r="L2">
        <f>[1]summ_cities!L2</f>
        <v>302.38551200244001</v>
      </c>
      <c r="M2">
        <f>[1]summ_cities!M2</f>
        <v>1.6598835214644201</v>
      </c>
      <c r="N2">
        <f>[1]summ_cities!N2</f>
        <v>1.2606633366942299</v>
      </c>
      <c r="O2">
        <f>[1]summ_cities!O2</f>
        <v>2.2587827820101798</v>
      </c>
      <c r="P2">
        <f>[1]summ_cities!P2</f>
        <v>88.339267542324606</v>
      </c>
      <c r="Q2">
        <f>[1]summ_cities!Q2</f>
        <v>34.895261799544798</v>
      </c>
      <c r="R2">
        <f>[1]summ_cities!R2</f>
        <v>168.51451103202601</v>
      </c>
      <c r="S2">
        <f>[1]summ_cities!S2</f>
        <v>0.28255708930352302</v>
      </c>
      <c r="T2">
        <f>[1]summ_cities!T2</f>
        <v>4.1699494216203697E-2</v>
      </c>
      <c r="U2">
        <f>[1]summ_cities!U2</f>
        <v>0.53525915207288699</v>
      </c>
      <c r="V2">
        <f>[1]summ_cities!V2</f>
        <v>18351295</v>
      </c>
      <c r="W2">
        <f>[1]summ_cities!W2</f>
        <v>17799861</v>
      </c>
      <c r="X2">
        <f>[1]summ_cities!X2</f>
        <v>1.2108696880124201E-5</v>
      </c>
      <c r="Y2">
        <v>433.30464000000001</v>
      </c>
      <c r="Z2">
        <v>328.28976</v>
      </c>
      <c r="AA2">
        <v>558.50256000000013</v>
      </c>
      <c r="AB2" t="str" cm="1">
        <f t="array" ref="AB2">_xlfn.IFS(AND(Z2&gt;$K2,Z2&lt;$L2),"Insignificant",AND(AA2&gt;$K2,AA2&lt;$L2),"Insignificant",AND($K2&gt;Z2,$K2&lt;AA2),"Insignificant",Z2&gt;$L2,"Significant",AA2&lt;$K2,"Significant")</f>
        <v>Significant</v>
      </c>
      <c r="AC2">
        <v>453.48768000000007</v>
      </c>
      <c r="AD2">
        <v>208.13759999999999</v>
      </c>
      <c r="AE2">
        <v>752.44896000000006</v>
      </c>
      <c r="AF2" t="str" cm="1">
        <f t="array" ref="AF2">_xlfn.IFS(AND(AD2&gt;$K2,AD2&lt;$L2),"Insignificant",AND(AE2&gt;$K2,AE2&lt;$L2),"Insignificant",AND($K2&gt;AD2,$K2&lt;AE2),"Insignificant",AD2&gt;$L2,"Significant",AE2&lt;$K2,"Significant")</f>
        <v>Insignificant</v>
      </c>
      <c r="AG2">
        <v>573.95519999999999</v>
      </c>
      <c r="AH2">
        <v>220.75200000000001</v>
      </c>
      <c r="AI2">
        <v>1236.2112</v>
      </c>
      <c r="AJ2" t="str" cm="1">
        <f t="array" ref="AJ2">_xlfn.IFS(AND(AH2&gt;$K2,AH2&lt;$L2),"Insignificant",AND(AI2&gt;$K2,AI2&lt;$L2),"Insignificant",AND($K2&gt;AH2,$K2&lt;AI2),"Insignificant",AH2&gt;$L2,"Significant",AI2&lt;$K2,"Significant")</f>
        <v>Insignificant</v>
      </c>
      <c r="BE2">
        <v>313.61921280000001</v>
      </c>
      <c r="BF2">
        <v>217.51009919999998</v>
      </c>
      <c r="BG2">
        <v>409.72832639999996</v>
      </c>
      <c r="BH2" t="str" cm="1">
        <f t="array" ref="BH2">_xlfn.IFS(AND(BF2&gt;$K2,BF2&lt;$L2),"Insignificant",AND(BG2&gt;$K2,BG2&lt;$L2),"Insignificant",AND($K2&gt;BF2,$K2&lt;BG2),"Insignificant",BF2&gt;$L2,"Significant",BG2&lt;$K2,"Significant")</f>
        <v>Insignificant</v>
      </c>
      <c r="DA2" t="str">
        <f>IF(COUNT(Y2:CY2) &gt; 0, "True", "False")</f>
        <v>True</v>
      </c>
      <c r="DB2" t="str">
        <f>_xlfn.CONCAT(TEXT(ROUND(J2,0), "0"), " (", TEXT(ROUND(K2,0), "0"), ", ",TEXT(ROUND(L2,0), "0"), ")")</f>
        <v>222 (169, 302)</v>
      </c>
      <c r="DC2" t="str">
        <f>_xlfn.CONCAT(TEXT(ROUND(M2,2), "0.00"), " (", TEXT(ROUND(N2,2), "0.00"), ", ", TEXT(ROUND(O2,2), "0.00"), ")")</f>
        <v>1.66 (1.26, 2.26)</v>
      </c>
      <c r="DD2" t="str">
        <f>_xlfn.CONCAT(TEXT(ROUND(S2,2), "0.00"), " (", TEXT(ROUND(T2,2), "0.00"), ", ",TEXT(ROUND(U2,2), "0.00"), ")")</f>
        <v>0.28 (0.04, 0.54)</v>
      </c>
      <c r="DE2" t="str">
        <f>TEXT(ROUND(1000000*X2,2), "0.0")</f>
        <v>12.1</v>
      </c>
    </row>
    <row r="3" spans="1:109" hidden="1" x14ac:dyDescent="0.2">
      <c r="A3" t="str">
        <f>[1]summ_cities!A3</f>
        <v>Dallas--Fort Worth--Arlington, TX</v>
      </c>
      <c r="B3">
        <f>[1]summ_cities!B3</f>
        <v>4776.4670770114199</v>
      </c>
      <c r="C3">
        <f>[1]summ_cities!C3</f>
        <v>53.784321749923798</v>
      </c>
      <c r="D3">
        <f>[1]summ_cities!D3</f>
        <v>8.99105956068599</v>
      </c>
      <c r="E3">
        <f>[1]summ_cities!E3</f>
        <v>59.819032000312802</v>
      </c>
      <c r="F3">
        <f>[1]summ_cities!F3</f>
        <v>0</v>
      </c>
      <c r="G3">
        <f>[1]summ_cities!G3</f>
        <v>3.3679587096497601</v>
      </c>
      <c r="H3">
        <f>[1]summ_cities!H3</f>
        <v>2.78307732482947</v>
      </c>
      <c r="I3">
        <f>[1]summ_cities!I3</f>
        <v>128.745449345401</v>
      </c>
      <c r="J3">
        <f>[1]summ_cities!J3</f>
        <v>157.49688740578799</v>
      </c>
      <c r="K3">
        <f>[1]summ_cities!K3</f>
        <v>137.893647191931</v>
      </c>
      <c r="L3">
        <f>[1]summ_cities!L3</f>
        <v>171.59643863339301</v>
      </c>
      <c r="M3">
        <f>[1]summ_cities!M3</f>
        <v>1.2233200334968799</v>
      </c>
      <c r="N3">
        <f>[1]summ_cities!N3</f>
        <v>1.0710564753398399</v>
      </c>
      <c r="O3">
        <f>[1]summ_cities!O3</f>
        <v>1.3328349817866501</v>
      </c>
      <c r="P3">
        <f>[1]summ_cities!P3</f>
        <v>28.751438060386199</v>
      </c>
      <c r="Q3">
        <f>[1]summ_cities!Q3</f>
        <v>9.1481978465292499</v>
      </c>
      <c r="R3">
        <f>[1]summ_cities!R3</f>
        <v>42.850989287991602</v>
      </c>
      <c r="S3">
        <f>[1]summ_cities!S3</f>
        <v>0.51870539040024599</v>
      </c>
      <c r="T3">
        <f>[1]summ_cities!T3</f>
        <v>0.335703178225634</v>
      </c>
      <c r="U3">
        <f>[1]summ_cities!U3</f>
        <v>0.70497302612023605</v>
      </c>
      <c r="V3">
        <f>[1]summ_cities!V3</f>
        <v>5121892</v>
      </c>
      <c r="W3">
        <f>[1]summ_cities!W3</f>
        <v>4145659</v>
      </c>
      <c r="X3">
        <f>[1]summ_cities!X3</f>
        <v>3.0749747828690601E-5</v>
      </c>
      <c r="DA3" t="str">
        <f t="shared" ref="DA3:DA66" si="0">IF(COUNT(Y3:CY3) &gt; 0, "True", "False")</f>
        <v>False</v>
      </c>
      <c r="DB3" t="str">
        <f>_xlfn.CONCAT(TEXT(ROUND(J3,0), "0"), " (", TEXT(ROUND(K3,0), "0"), ", ",TEXT(ROUND(L3,0), "0"), ")")</f>
        <v>157 (138, 172)</v>
      </c>
      <c r="DC3" t="str">
        <f>_xlfn.CONCAT(TEXT(ROUND(M3,2), "0.00"), " (", TEXT(ROUND(N3,2), "0.00"), ", ", TEXT(ROUND(O3,2), "0.00"), ")")</f>
        <v>1.22 (1.07, 1.33)</v>
      </c>
      <c r="DD3" t="str">
        <f>_xlfn.CONCAT(TEXT(ROUND(S3,2), "0.00"), " (", TEXT(ROUND(T3,2), "0.00"), ", ",TEXT(ROUND(U3,2), "0.00"), ")")</f>
        <v>0.52 (0.34, 0.70)</v>
      </c>
      <c r="DE3" t="str">
        <f>TEXT(ROUND(1000000*X3,2), "0.0")</f>
        <v>30.8</v>
      </c>
    </row>
    <row r="4" spans="1:109" hidden="1" x14ac:dyDescent="0.2">
      <c r="A4" t="str">
        <f>[1]summ_cities!A4</f>
        <v>Detroit, MI</v>
      </c>
      <c r="B4">
        <f>[1]summ_cities!B4</f>
        <v>3563.7477405391701</v>
      </c>
      <c r="C4">
        <f>[1]summ_cities!C4</f>
        <v>36.2629648159634</v>
      </c>
      <c r="D4">
        <f>[1]summ_cities!D4</f>
        <v>4.0413147898590696</v>
      </c>
      <c r="E4">
        <f>[1]summ_cities!E4</f>
        <v>8.9292628453571705</v>
      </c>
      <c r="F4">
        <f>[1]summ_cities!F4</f>
        <v>0</v>
      </c>
      <c r="G4">
        <f>[1]summ_cities!G4</f>
        <v>0.526647083821147</v>
      </c>
      <c r="H4">
        <f>[1]summ_cities!H4</f>
        <v>3.6251822281575299</v>
      </c>
      <c r="I4">
        <f>[1]summ_cities!I4</f>
        <v>53.385371763158297</v>
      </c>
      <c r="J4">
        <f>[1]summ_cities!J4</f>
        <v>118.67800934962899</v>
      </c>
      <c r="K4">
        <f>[1]summ_cities!K4</f>
        <v>94.543713659307102</v>
      </c>
      <c r="L4">
        <f>[1]summ_cities!L4</f>
        <v>150.28550464212199</v>
      </c>
      <c r="M4">
        <f>[1]summ_cities!M4</f>
        <v>2.2230436059551799</v>
      </c>
      <c r="N4">
        <f>[1]summ_cities!N4</f>
        <v>1.77096666252968</v>
      </c>
      <c r="O4">
        <f>[1]summ_cities!O4</f>
        <v>2.8151064547954601</v>
      </c>
      <c r="P4">
        <f>[1]summ_cities!P4</f>
        <v>65.292637586471301</v>
      </c>
      <c r="Q4">
        <f>[1]summ_cities!Q4</f>
        <v>41.158341896148698</v>
      </c>
      <c r="R4">
        <f>[1]summ_cities!R4</f>
        <v>96.900132878964101</v>
      </c>
      <c r="S4">
        <f>[1]summ_cities!S4</f>
        <v>0.33292807789579598</v>
      </c>
      <c r="T4">
        <f>[1]summ_cities!T4</f>
        <v>0.13783629054810401</v>
      </c>
      <c r="U4">
        <f>[1]summ_cities!U4</f>
        <v>0.54877308976654204</v>
      </c>
      <c r="V4">
        <f>[1]summ_cities!V4</f>
        <v>3734090</v>
      </c>
      <c r="W4">
        <f>[1]summ_cities!W4</f>
        <v>3903377</v>
      </c>
      <c r="X4">
        <f>[1]summ_cities!X4</f>
        <v>3.1782310910992903E-5</v>
      </c>
      <c r="DA4" t="str">
        <f t="shared" si="0"/>
        <v>False</v>
      </c>
      <c r="DB4" t="str">
        <f>_xlfn.CONCAT(TEXT(ROUND(J4,0), "0"), " (", TEXT(ROUND(K4,0), "0"), ", ",TEXT(ROUND(L4,0), "0"), ")")</f>
        <v>119 (95, 150)</v>
      </c>
      <c r="DC4" t="str">
        <f>_xlfn.CONCAT(TEXT(ROUND(M4,2), "0.00"), " (", TEXT(ROUND(N4,2), "0.00"), ", ", TEXT(ROUND(O4,2), "0.00"), ")")</f>
        <v>2.22 (1.77, 2.82)</v>
      </c>
      <c r="DD4" t="str">
        <f>_xlfn.CONCAT(TEXT(ROUND(S4,2), "0.00"), " (", TEXT(ROUND(T4,2), "0.00"), ", ",TEXT(ROUND(U4,2), "0.00"), ")")</f>
        <v>0.33 (0.14, 0.55)</v>
      </c>
      <c r="DE4" t="str">
        <f>TEXT(ROUND(1000000*X4,2), "0.0")</f>
        <v>31.8</v>
      </c>
    </row>
    <row r="5" spans="1:109" hidden="1" x14ac:dyDescent="0.2">
      <c r="A5" t="str">
        <f>[1]summ_cities!A5</f>
        <v>Chicago, IL--IN</v>
      </c>
      <c r="B5">
        <f>[1]summ_cities!B5</f>
        <v>6732.4197393885897</v>
      </c>
      <c r="C5">
        <f>[1]summ_cities!C5</f>
        <v>47.307876495725502</v>
      </c>
      <c r="D5">
        <f>[1]summ_cities!D5</f>
        <v>11.9743161481241</v>
      </c>
      <c r="E5">
        <f>[1]summ_cities!E5</f>
        <v>15.253299160033899</v>
      </c>
      <c r="F5">
        <f>[1]summ_cities!F5</f>
        <v>0</v>
      </c>
      <c r="G5">
        <f>[1]summ_cities!G5</f>
        <v>2.1204438065342202</v>
      </c>
      <c r="H5">
        <f>[1]summ_cities!H5</f>
        <v>6.54116880448173</v>
      </c>
      <c r="I5">
        <f>[1]summ_cities!I5</f>
        <v>83.197104414899499</v>
      </c>
      <c r="J5">
        <f>[1]summ_cities!J5</f>
        <v>110.06958771676</v>
      </c>
      <c r="K5">
        <f>[1]summ_cities!K5</f>
        <v>100.581971663624</v>
      </c>
      <c r="L5">
        <f>[1]summ_cities!L5</f>
        <v>118.028395429513</v>
      </c>
      <c r="M5">
        <f>[1]summ_cities!M5</f>
        <v>1.32299781934535</v>
      </c>
      <c r="N5">
        <f>[1]summ_cities!N5</f>
        <v>1.2089600037283399</v>
      </c>
      <c r="O5">
        <f>[1]summ_cities!O5</f>
        <v>1.41865989519192</v>
      </c>
      <c r="P5">
        <f>[1]summ_cities!P5</f>
        <v>26.872483301860498</v>
      </c>
      <c r="Q5">
        <f>[1]summ_cities!Q5</f>
        <v>17.3848672487253</v>
      </c>
      <c r="R5">
        <f>[1]summ_cities!R5</f>
        <v>34.831291014613498</v>
      </c>
      <c r="S5">
        <f>[1]summ_cities!S5</f>
        <v>0.38484369577022298</v>
      </c>
      <c r="T5">
        <f>[1]summ_cities!T5</f>
        <v>0.18404514080466899</v>
      </c>
      <c r="U5">
        <f>[1]summ_cities!U5</f>
        <v>0.582975732867408</v>
      </c>
      <c r="V5">
        <f>[1]summ_cities!V5</f>
        <v>8608208</v>
      </c>
      <c r="W5">
        <f>[1]summ_cities!W5</f>
        <v>8307904</v>
      </c>
      <c r="X5">
        <f>[1]summ_cities!X5</f>
        <v>1.2786585514285899E-5</v>
      </c>
      <c r="DA5" t="str">
        <f t="shared" si="0"/>
        <v>False</v>
      </c>
      <c r="DB5" t="str">
        <f>_xlfn.CONCAT(TEXT(ROUND(J5,0), "0"), " (", TEXT(ROUND(K5,0), "0"), ", ",TEXT(ROUND(L5,0), "0"), ")")</f>
        <v>110 (101, 118)</v>
      </c>
      <c r="DC5" t="str">
        <f>_xlfn.CONCAT(TEXT(ROUND(M5,2), "0.00"), " (", TEXT(ROUND(N5,2), "0.00"), ", ", TEXT(ROUND(O5,2), "0.00"), ")")</f>
        <v>1.32 (1.21, 1.42)</v>
      </c>
      <c r="DD5" t="str">
        <f>_xlfn.CONCAT(TEXT(ROUND(S5,2), "0.00"), " (", TEXT(ROUND(T5,2), "0.00"), ", ",TEXT(ROUND(U5,2), "0.00"), ")")</f>
        <v>0.38 (0.18, 0.58)</v>
      </c>
      <c r="DE5" t="str">
        <f>TEXT(ROUND(1000000*X5,2), "0.0")</f>
        <v>12.8</v>
      </c>
    </row>
    <row r="6" spans="1:109" hidden="1" x14ac:dyDescent="0.2">
      <c r="A6" t="str">
        <f>[1]summ_cities!A6</f>
        <v>Houston, TX</v>
      </c>
      <c r="B6">
        <f>[1]summ_cities!B6</f>
        <v>4591.9519765242503</v>
      </c>
      <c r="C6">
        <f>[1]summ_cities!C6</f>
        <v>36.855286210768597</v>
      </c>
      <c r="D6">
        <f>[1]summ_cities!D6</f>
        <v>3.51411457708548</v>
      </c>
      <c r="E6">
        <f>[1]summ_cities!E6</f>
        <v>20.717240546602401</v>
      </c>
      <c r="F6">
        <f>[1]summ_cities!F6</f>
        <v>0</v>
      </c>
      <c r="G6">
        <f>[1]summ_cities!G6</f>
        <v>3.5537572515626001</v>
      </c>
      <c r="H6">
        <f>[1]summ_cities!H6</f>
        <v>5.3657849222049601</v>
      </c>
      <c r="I6">
        <f>[1]summ_cities!I6</f>
        <v>70.006183508224098</v>
      </c>
      <c r="J6">
        <f>[1]summ_cities!J6</f>
        <v>105.504074003737</v>
      </c>
      <c r="K6">
        <f>[1]summ_cities!K6</f>
        <v>86.471850162319498</v>
      </c>
      <c r="L6">
        <f>[1]summ_cities!L6</f>
        <v>124.06289150414401</v>
      </c>
      <c r="M6">
        <f>[1]summ_cities!M6</f>
        <v>1.50706792909719</v>
      </c>
      <c r="N6">
        <f>[1]summ_cities!N6</f>
        <v>1.2352030324887</v>
      </c>
      <c r="O6">
        <f>[1]summ_cities!O6</f>
        <v>1.7721704753348</v>
      </c>
      <c r="P6">
        <f>[1]summ_cities!P6</f>
        <v>35.497890495513602</v>
      </c>
      <c r="Q6">
        <f>[1]summ_cities!Q6</f>
        <v>16.465666654095401</v>
      </c>
      <c r="R6">
        <f>[1]summ_cities!R6</f>
        <v>54.056707995920803</v>
      </c>
      <c r="S6">
        <f>[1]summ_cities!S6</f>
        <v>0.36017434457340203</v>
      </c>
      <c r="T6">
        <f>[1]summ_cities!T6</f>
        <v>0.21155031931920201</v>
      </c>
      <c r="U6">
        <f>[1]summ_cities!U6</f>
        <v>0.50734732019301299</v>
      </c>
      <c r="V6">
        <f>[1]summ_cities!V6</f>
        <v>4944332</v>
      </c>
      <c r="W6">
        <f>[1]summ_cities!W6</f>
        <v>3822509</v>
      </c>
      <c r="X6">
        <f>[1]summ_cities!X6</f>
        <v>2.1338387876003802E-5</v>
      </c>
      <c r="DA6" t="str">
        <f t="shared" si="0"/>
        <v>False</v>
      </c>
      <c r="DB6" t="str">
        <f>_xlfn.CONCAT(TEXT(ROUND(J6,0), "0"), " (", TEXT(ROUND(K6,0), "0"), ", ",TEXT(ROUND(L6,0), "0"), ")")</f>
        <v>106 (86, 124)</v>
      </c>
      <c r="DC6" t="str">
        <f>_xlfn.CONCAT(TEXT(ROUND(M6,2), "0.00"), " (", TEXT(ROUND(N6,2), "0.00"), ", ", TEXT(ROUND(O6,2), "0.00"), ")")</f>
        <v>1.51 (1.24, 1.77)</v>
      </c>
      <c r="DD6" t="str">
        <f>_xlfn.CONCAT(TEXT(ROUND(S6,2), "0.00"), " (", TEXT(ROUND(T6,2), "0.00"), ", ",TEXT(ROUND(U6,2), "0.00"), ")")</f>
        <v>0.36 (0.21, 0.51)</v>
      </c>
      <c r="DE6" t="str">
        <f>TEXT(ROUND(1000000*X6,2), "0.0")</f>
        <v>21.3</v>
      </c>
    </row>
    <row r="7" spans="1:109" x14ac:dyDescent="0.2">
      <c r="A7" t="str">
        <f>[1]summ_cities!A7</f>
        <v>Atlanta, GA</v>
      </c>
      <c r="B7">
        <f>[1]summ_cities!B7</f>
        <v>7166.0659226190601</v>
      </c>
      <c r="C7">
        <f>[1]summ_cities!C7</f>
        <v>33.691417849502997</v>
      </c>
      <c r="D7">
        <f>[1]summ_cities!D7</f>
        <v>2.21718703146687</v>
      </c>
      <c r="E7">
        <f>[1]summ_cities!E7</f>
        <v>7.3568676874959902</v>
      </c>
      <c r="F7">
        <f>[1]summ_cities!F7</f>
        <v>0</v>
      </c>
      <c r="G7">
        <f>[1]summ_cities!G7</f>
        <v>3.05683798462031</v>
      </c>
      <c r="H7">
        <f>[1]summ_cities!H7</f>
        <v>2.6849721502248101</v>
      </c>
      <c r="I7">
        <f>[1]summ_cities!I7</f>
        <v>49.007282703310899</v>
      </c>
      <c r="J7">
        <f>[1]summ_cities!J7</f>
        <v>100.363669850866</v>
      </c>
      <c r="K7">
        <f>[1]summ_cities!K7</f>
        <v>86.432930447129294</v>
      </c>
      <c r="L7">
        <f>[1]summ_cities!L7</f>
        <v>117.10312048756801</v>
      </c>
      <c r="M7">
        <f>[1]summ_cities!M7</f>
        <v>2.0479337827903201</v>
      </c>
      <c r="N7">
        <f>[1]summ_cities!N7</f>
        <v>1.7636752270145699</v>
      </c>
      <c r="O7">
        <f>[1]summ_cities!O7</f>
        <v>2.3895044578681799</v>
      </c>
      <c r="P7">
        <f>[1]summ_cities!P7</f>
        <v>51.356387147555402</v>
      </c>
      <c r="Q7">
        <f>[1]summ_cities!Q7</f>
        <v>37.425647743818303</v>
      </c>
      <c r="R7">
        <f>[1]summ_cities!R7</f>
        <v>68.0958377842571</v>
      </c>
      <c r="S7">
        <f>[1]summ_cities!S7</f>
        <v>0.497243315020653</v>
      </c>
      <c r="T7">
        <f>[1]summ_cities!T7</f>
        <v>0.33264454233331597</v>
      </c>
      <c r="U7">
        <f>[1]summ_cities!U7</f>
        <v>0.65004901633459899</v>
      </c>
      <c r="V7">
        <f>[1]summ_cities!V7</f>
        <v>4515419</v>
      </c>
      <c r="W7">
        <f>[1]summ_cities!W7</f>
        <v>3499840</v>
      </c>
      <c r="X7">
        <f>[1]summ_cities!X7</f>
        <v>2.2226878580009099E-5</v>
      </c>
      <c r="AG7">
        <v>220.75200000000001</v>
      </c>
      <c r="AH7">
        <v>85.147199999999998</v>
      </c>
      <c r="AI7">
        <v>479.34719999999999</v>
      </c>
      <c r="AJ7" t="str" cm="1">
        <f t="array" ref="AJ7">_xlfn.IFS(AND(AH7&gt;$K7,AH7&lt;$L7),"Insignificant",AND(AI7&gt;$K7,AI7&lt;$L7),"Insignificant",AND($K7&gt;AH7,$K7&lt;AI7),"Insignificant",AH7&gt;$L7,"Significant",AI7&lt;$K7,"Significant")</f>
        <v>Insignificant</v>
      </c>
      <c r="DA7" t="str">
        <f t="shared" si="0"/>
        <v>True</v>
      </c>
      <c r="DB7" t="str">
        <f>_xlfn.CONCAT(TEXT(ROUND(J7,0), "0"), " (", TEXT(ROUND(K7,0), "0"), ", ",TEXT(ROUND(L7,0), "0"), ")")</f>
        <v>100 (86, 117)</v>
      </c>
      <c r="DC7" t="str">
        <f>_xlfn.CONCAT(TEXT(ROUND(M7,2), "0.00"), " (", TEXT(ROUND(N7,2), "0.00"), ", ", TEXT(ROUND(O7,2), "0.00"), ")")</f>
        <v>2.05 (1.76, 2.39)</v>
      </c>
      <c r="DD7" t="str">
        <f>_xlfn.CONCAT(TEXT(ROUND(S7,2), "0.00"), " (", TEXT(ROUND(T7,2), "0.00"), ", ",TEXT(ROUND(U7,2), "0.00"), ")")</f>
        <v>0.50 (0.33, 0.65)</v>
      </c>
      <c r="DE7" t="str">
        <f>TEXT(ROUND(1000000*X7,2), "0.0")</f>
        <v>22.2</v>
      </c>
    </row>
    <row r="8" spans="1:109" hidden="1" x14ac:dyDescent="0.2">
      <c r="A8" t="str">
        <f>[1]summ_cities!A8</f>
        <v>Miami, FL</v>
      </c>
      <c r="B8">
        <f>[1]summ_cities!B8</f>
        <v>3420.2362467849998</v>
      </c>
      <c r="C8">
        <f>[1]summ_cities!C8</f>
        <v>29.7505911234405</v>
      </c>
      <c r="D8">
        <f>[1]summ_cities!D8</f>
        <v>2.0394504835851799</v>
      </c>
      <c r="E8">
        <f>[1]summ_cities!E8</f>
        <v>1.54705844689494</v>
      </c>
      <c r="F8">
        <f>[1]summ_cities!F8</f>
        <v>0</v>
      </c>
      <c r="G8">
        <f>[1]summ_cities!G8</f>
        <v>0.40600572107857102</v>
      </c>
      <c r="H8">
        <f>[1]summ_cities!H8</f>
        <v>3.5377010342154098</v>
      </c>
      <c r="I8">
        <f>[1]summ_cities!I8</f>
        <v>37.280806809214603</v>
      </c>
      <c r="J8">
        <f>[1]summ_cities!J8</f>
        <v>93.156868877335995</v>
      </c>
      <c r="K8">
        <f>[1]summ_cities!K8</f>
        <v>67.703782130880498</v>
      </c>
      <c r="L8">
        <f>[1]summ_cities!L8</f>
        <v>128.48394809838601</v>
      </c>
      <c r="M8">
        <f>[1]summ_cities!M8</f>
        <v>2.49878897079852</v>
      </c>
      <c r="N8">
        <f>[1]summ_cities!N8</f>
        <v>1.8160492737551499</v>
      </c>
      <c r="O8">
        <f>[1]summ_cities!O8</f>
        <v>3.44638324905107</v>
      </c>
      <c r="P8">
        <f>[1]summ_cities!P8</f>
        <v>55.876062068121399</v>
      </c>
      <c r="Q8">
        <f>[1]summ_cities!Q8</f>
        <v>30.422975321665799</v>
      </c>
      <c r="R8">
        <f>[1]summ_cities!R8</f>
        <v>91.203141289171796</v>
      </c>
      <c r="S8">
        <f>[1]summ_cities!S8</f>
        <v>0.23652140167219399</v>
      </c>
      <c r="T8">
        <f>[1]summ_cities!T8</f>
        <v>6.2323716673496302E-2</v>
      </c>
      <c r="U8">
        <f>[1]summ_cities!U8</f>
        <v>0.43689348557838797</v>
      </c>
      <c r="V8">
        <f>[1]summ_cities!V8</f>
        <v>5502379</v>
      </c>
      <c r="W8">
        <f>[1]summ_cities!W8</f>
        <v>4919036</v>
      </c>
      <c r="X8">
        <f>[1]summ_cities!X8</f>
        <v>1.69302894034264E-5</v>
      </c>
      <c r="DA8" t="str">
        <f t="shared" si="0"/>
        <v>False</v>
      </c>
      <c r="DB8" t="str">
        <f>_xlfn.CONCAT(TEXT(ROUND(J8,0), "0"), " (", TEXT(ROUND(K8,0), "0"), ", ",TEXT(ROUND(L8,0), "0"), ")")</f>
        <v>93 (68, 128)</v>
      </c>
      <c r="DC8" t="str">
        <f>_xlfn.CONCAT(TEXT(ROUND(M8,2), "0.00"), " (", TEXT(ROUND(N8,2), "0.00"), ", ", TEXT(ROUND(O8,2), "0.00"), ")")</f>
        <v>2.50 (1.82, 3.45)</v>
      </c>
      <c r="DD8" t="str">
        <f>_xlfn.CONCAT(TEXT(ROUND(S8,2), "0.00"), " (", TEXT(ROUND(T8,2), "0.00"), ", ",TEXT(ROUND(U8,2), "0.00"), ")")</f>
        <v>0.24 (0.06, 0.44)</v>
      </c>
      <c r="DE8" t="str">
        <f>TEXT(ROUND(1000000*X8,2), "0.0")</f>
        <v>16.9</v>
      </c>
    </row>
    <row r="9" spans="1:109" x14ac:dyDescent="0.2">
      <c r="A9" t="str">
        <f>[1]summ_cities!A9</f>
        <v>Los Angeles--Long Beach--Anaheim, CA</v>
      </c>
      <c r="B9">
        <f>[1]summ_cities!B9</f>
        <v>4612.9662062466796</v>
      </c>
      <c r="C9">
        <f>[1]summ_cities!C9</f>
        <v>97.4023353622173</v>
      </c>
      <c r="D9">
        <f>[1]summ_cities!D9</f>
        <v>5.6813367601893603</v>
      </c>
      <c r="E9">
        <f>[1]summ_cities!E9</f>
        <v>19.175432536839899</v>
      </c>
      <c r="F9">
        <f>[1]summ_cities!F9</f>
        <v>0</v>
      </c>
      <c r="G9">
        <f>[1]summ_cities!G9</f>
        <v>3.2401953126283001</v>
      </c>
      <c r="H9">
        <f>[1]summ_cities!H9</f>
        <v>7.5694601882416599</v>
      </c>
      <c r="I9">
        <f>[1]summ_cities!I9</f>
        <v>133.068760160116</v>
      </c>
      <c r="J9">
        <f>[1]summ_cities!J9</f>
        <v>88.647533350506606</v>
      </c>
      <c r="K9">
        <f>[1]summ_cities!K9</f>
        <v>83.111560847461604</v>
      </c>
      <c r="L9">
        <f>[1]summ_cities!L9</f>
        <v>103.172989380763</v>
      </c>
      <c r="M9">
        <f>[1]summ_cities!M9</f>
        <v>0.66617839712221305</v>
      </c>
      <c r="N9">
        <f>[1]summ_cities!N9</f>
        <v>0.62457605186564202</v>
      </c>
      <c r="O9">
        <f>[1]summ_cities!O9</f>
        <v>0.77533591848769701</v>
      </c>
      <c r="P9">
        <f>[1]summ_cities!P9</f>
        <v>-44.421226809609898</v>
      </c>
      <c r="Q9">
        <f>[1]summ_cities!Q9</f>
        <v>-49.9571993126549</v>
      </c>
      <c r="R9">
        <f>[1]summ_cities!R9</f>
        <v>-29.895770779353398</v>
      </c>
      <c r="S9">
        <f>[1]summ_cities!S9</f>
        <v>0.76192763889797899</v>
      </c>
      <c r="T9">
        <f>[1]summ_cities!T9</f>
        <v>0.62159675835727601</v>
      </c>
      <c r="U9">
        <f>[1]summ_cities!U9</f>
        <v>0.87636588698840001</v>
      </c>
      <c r="V9">
        <f>[1]summ_cities!V9</f>
        <v>12150996</v>
      </c>
      <c r="W9">
        <f>[1]summ_cities!W9</f>
        <v>11789487</v>
      </c>
      <c r="X9">
        <f>[1]summ_cities!X9</f>
        <v>7.2954952294039604E-6</v>
      </c>
      <c r="BM9">
        <v>274.18799999999999</v>
      </c>
      <c r="BN9">
        <v>202.35600000000002</v>
      </c>
      <c r="BO9">
        <v>346.02</v>
      </c>
      <c r="BP9" t="str" cm="1">
        <f t="array" ref="BP9">_xlfn.IFS(AND(BN9&gt;$K9,BN9&lt;$L9),"Insignificant",AND(BO9&gt;$K9,BO9&lt;$L9),"Insignificant",AND($K9&gt;BN9,$K9&lt;BO9),"Insignificant",BN9&gt;$L9,"Significant",BO9&lt;$K9,"Significant")</f>
        <v>Significant</v>
      </c>
      <c r="BQ9">
        <v>380</v>
      </c>
      <c r="BR9">
        <v>301</v>
      </c>
      <c r="BS9">
        <v>490</v>
      </c>
      <c r="BT9" t="str" cm="1">
        <f t="array" ref="BT9">_xlfn.IFS(AND(BR9&gt;$K9,BR9&lt;$L9),"Insignificant",AND(BS9&gt;$K9,BS9&lt;$L9),"Insignificant",AND($K9&gt;BR9,$K9&lt;BS9),"Insignificant",BR9&gt;$L9,"Significant",BS9&lt;$K9,"Significant")</f>
        <v>Significant</v>
      </c>
      <c r="CG9">
        <v>413</v>
      </c>
      <c r="CH9">
        <v>327</v>
      </c>
      <c r="CI9">
        <f>413+86</f>
        <v>499</v>
      </c>
      <c r="CJ9" t="str" cm="1">
        <f t="array" ref="CJ9">_xlfn.IFS(AND(CH9&gt;$K9,CH9&lt;$L9),"Insignificant",AND(CI9&gt;$K9,CI9&lt;$L9),"Insignificant",AND($K9&gt;CH9,$K9&lt;CI9),"Insignificant",CH9&gt;$L9,"Significant",CI9&lt;$K9,"Significant")</f>
        <v>Significant</v>
      </c>
      <c r="CK9">
        <v>405.58799999999997</v>
      </c>
      <c r="CL9">
        <v>324.99599999999992</v>
      </c>
      <c r="CM9">
        <v>486.18</v>
      </c>
      <c r="CN9" t="str" cm="1">
        <f t="array" ref="CN9">_xlfn.IFS(AND(CL9&gt;$K9,CL9&lt;$L9),"Insignificant",AND(CM9&gt;$K9,CM9&lt;$L9),"Insignificant",AND($K9&gt;CL9,$K9&lt;CM9),"Insignificant",CL9&gt;$L9,"Significant",CM9&lt;$K9,"Significant")</f>
        <v>Significant</v>
      </c>
      <c r="CO9">
        <v>332.88</v>
      </c>
      <c r="CP9">
        <v>245.28</v>
      </c>
      <c r="CQ9">
        <v>420.48</v>
      </c>
      <c r="CR9" t="str" cm="1">
        <f t="array" ref="CR9">_xlfn.IFS(AND(CP9&gt;$K9,CP9&lt;$L9),"Insignificant",AND(CQ9&gt;$K9,CQ9&lt;$L9),"Insignificant",AND($K9&gt;CP9,$K9&lt;CQ9),"Insignificant",CP9&gt;$L9,"Significant",CQ9&lt;$K9,"Significant")</f>
        <v>Significant</v>
      </c>
      <c r="DA9" t="str">
        <f t="shared" si="0"/>
        <v>True</v>
      </c>
      <c r="DB9" t="str">
        <f>_xlfn.CONCAT(TEXT(ROUND(J9,0), "0"), " (", TEXT(ROUND(K9,0), "0"), ", ",TEXT(ROUND(L9,0), "0"), ")")</f>
        <v>89 (83, 103)</v>
      </c>
      <c r="DC9" t="str">
        <f>_xlfn.CONCAT(TEXT(ROUND(M9,2), "0.00"), " (", TEXT(ROUND(N9,2), "0.00"), ", ", TEXT(ROUND(O9,2), "0.00"), ")")</f>
        <v>0.67 (0.62, 0.78)</v>
      </c>
      <c r="DD9" t="str">
        <f>_xlfn.CONCAT(TEXT(ROUND(S9,2), "0.00"), " (", TEXT(ROUND(T9,2), "0.00"), ", ",TEXT(ROUND(U9,2), "0.00"), ")")</f>
        <v>0.76 (0.62, 0.88)</v>
      </c>
      <c r="DE9" t="str">
        <f>TEXT(ROUND(1000000*X9,2), "0.0")</f>
        <v>7.3</v>
      </c>
    </row>
    <row r="10" spans="1:109" x14ac:dyDescent="0.2">
      <c r="A10" t="str">
        <f>[1]summ_cities!A10</f>
        <v>Philadelphia, PA--NJ--DE--MD</v>
      </c>
      <c r="B10">
        <f>[1]summ_cities!B10</f>
        <v>5396.2416681590203</v>
      </c>
      <c r="C10">
        <f>[1]summ_cities!C10</f>
        <v>17.5398367780268</v>
      </c>
      <c r="D10">
        <f>[1]summ_cities!D10</f>
        <v>6.3890468832253298</v>
      </c>
      <c r="E10">
        <f>[1]summ_cities!E10</f>
        <v>16.246734884332</v>
      </c>
      <c r="F10">
        <f>[1]summ_cities!F10</f>
        <v>0</v>
      </c>
      <c r="G10">
        <f>[1]summ_cities!G10</f>
        <v>4.0094974782025901</v>
      </c>
      <c r="H10">
        <f>[1]summ_cities!H10</f>
        <v>5.7340209548889396</v>
      </c>
      <c r="I10">
        <f>[1]summ_cities!I10</f>
        <v>49.919136978675702</v>
      </c>
      <c r="J10">
        <f>[1]summ_cities!J10</f>
        <v>68.914639698953096</v>
      </c>
      <c r="K10">
        <f>[1]summ_cities!K10</f>
        <v>57.538785171553798</v>
      </c>
      <c r="L10">
        <f>[1]summ_cities!L10</f>
        <v>77.806032418003497</v>
      </c>
      <c r="M10">
        <f>[1]summ_cities!M10</f>
        <v>1.3805254631784101</v>
      </c>
      <c r="N10">
        <f>[1]summ_cities!N10</f>
        <v>1.15263982220151</v>
      </c>
      <c r="O10">
        <f>[1]summ_cities!O10</f>
        <v>1.5586413773787799</v>
      </c>
      <c r="P10">
        <f>[1]summ_cities!P10</f>
        <v>18.995502720277301</v>
      </c>
      <c r="Q10">
        <f>[1]summ_cities!Q10</f>
        <v>7.6196481928780599</v>
      </c>
      <c r="R10">
        <f>[1]summ_cities!R10</f>
        <v>27.886895439327699</v>
      </c>
      <c r="S10">
        <f>[1]summ_cities!S10</f>
        <v>0.24008330790110499</v>
      </c>
      <c r="T10">
        <f>[1]summ_cities!T10</f>
        <v>6.6727810299057194E-2</v>
      </c>
      <c r="U10">
        <f>[1]summ_cities!U10</f>
        <v>0.42731544690970802</v>
      </c>
      <c r="V10">
        <f>[1]summ_cities!V10</f>
        <v>5441567</v>
      </c>
      <c r="W10">
        <f>[1]summ_cities!W10</f>
        <v>5149079</v>
      </c>
      <c r="X10">
        <f>[1]summ_cities!X10</f>
        <v>1.2664484274282201E-5</v>
      </c>
      <c r="Y10">
        <v>142.85808</v>
      </c>
      <c r="Z10">
        <v>103.75344</v>
      </c>
      <c r="AA10">
        <v>185.74704</v>
      </c>
      <c r="AB10" t="str" cm="1">
        <f t="array" ref="AB10">_xlfn.IFS(AND(Z10&gt;$K10,Z10&lt;$L10),"Insignificant",AND(AA10&gt;$K10,AA10&lt;$L10),"Insignificant",AND($K10&gt;Z10,$K10&lt;AA10),"Insignificant",Z10&gt;$L10,"Significant",AA10&lt;$K10,"Significant")</f>
        <v>Significant</v>
      </c>
      <c r="AC10">
        <v>176.28623999999999</v>
      </c>
      <c r="AD10">
        <v>77.578559999999996</v>
      </c>
      <c r="AE10">
        <v>286.66224</v>
      </c>
      <c r="AF10" t="str" cm="1">
        <f t="array" ref="AF10">_xlfn.IFS(AND(AD10&gt;$K10,AD10&lt;$L10),"Insignificant",AND(AE10&gt;$K10,AE10&lt;$L10),"Insignificant",AND($K10&gt;AD10,$K10&lt;AE10),"Insignificant",AD10&gt;$L10,"Significant",AE10&lt;$K10,"Significant")</f>
        <v>Insignificant</v>
      </c>
      <c r="AG10">
        <v>179.7552</v>
      </c>
      <c r="AH10">
        <v>69.379199999999997</v>
      </c>
      <c r="AI10">
        <v>384.73919999999998</v>
      </c>
      <c r="AJ10" t="str" cm="1">
        <f t="array" ref="AJ10">_xlfn.IFS(AND(AH10&gt;$K10,AH10&lt;$L10),"Insignificant",AND(AI10&gt;$K10,AI10&lt;$L10),"Insignificant",AND($K10&gt;AH10,$K10&lt;AI10),"Insignificant",AH10&gt;$L10,"Significant",AI10&lt;$K10,"Significant")</f>
        <v>Insignificant</v>
      </c>
      <c r="DA10" t="str">
        <f t="shared" si="0"/>
        <v>True</v>
      </c>
      <c r="DB10" t="str">
        <f>_xlfn.CONCAT(TEXT(ROUND(J10,0), "0"), " (", TEXT(ROUND(K10,0), "0"), ", ",TEXT(ROUND(L10,0), "0"), ")")</f>
        <v>69 (58, 78)</v>
      </c>
      <c r="DC10" t="str">
        <f>_xlfn.CONCAT(TEXT(ROUND(M10,2), "0.00"), " (", TEXT(ROUND(N10,2), "0.00"), ", ", TEXT(ROUND(O10,2), "0.00"), ")")</f>
        <v>1.38 (1.15, 1.56)</v>
      </c>
      <c r="DD10" t="str">
        <f>_xlfn.CONCAT(TEXT(ROUND(S10,2), "0.00"), " (", TEXT(ROUND(T10,2), "0.00"), ", ",TEXT(ROUND(U10,2), "0.00"), ")")</f>
        <v>0.24 (0.07, 0.43)</v>
      </c>
      <c r="DE10" t="str">
        <f>TEXT(ROUND(1000000*X10,2), "0.0")</f>
        <v>12.7</v>
      </c>
    </row>
    <row r="11" spans="1:109" x14ac:dyDescent="0.2">
      <c r="A11" t="str">
        <f>[1]summ_cities!A11</f>
        <v>Indianapolis, IN</v>
      </c>
      <c r="B11">
        <f>[1]summ_cities!B11</f>
        <v>1907.4466025172401</v>
      </c>
      <c r="C11">
        <f>[1]summ_cities!C11</f>
        <v>15.5447992187508</v>
      </c>
      <c r="D11">
        <f>[1]summ_cities!D11</f>
        <v>0.85750284502345997</v>
      </c>
      <c r="E11">
        <f>[1]summ_cities!E11</f>
        <v>7.0872356797857403</v>
      </c>
      <c r="F11">
        <f>[1]summ_cities!F11</f>
        <v>0</v>
      </c>
      <c r="G11">
        <f>[1]summ_cities!G11</f>
        <v>0.91135079214257997</v>
      </c>
      <c r="H11">
        <f>[1]summ_cities!H11</f>
        <v>1.4862396348525699</v>
      </c>
      <c r="I11">
        <f>[1]summ_cities!I11</f>
        <v>25.887128170555201</v>
      </c>
      <c r="J11">
        <f>[1]summ_cities!J11</f>
        <v>60.351234053664299</v>
      </c>
      <c r="K11">
        <f>[1]summ_cities!K11</f>
        <v>49.397337989262098</v>
      </c>
      <c r="L11">
        <f>[1]summ_cities!L11</f>
        <v>77.958381505809399</v>
      </c>
      <c r="M11">
        <f>[1]summ_cities!M11</f>
        <v>2.3313221017041799</v>
      </c>
      <c r="N11">
        <f>[1]summ_cities!N11</f>
        <v>1.9081814585152801</v>
      </c>
      <c r="O11">
        <f>[1]summ_cities!O11</f>
        <v>3.0114727671677999</v>
      </c>
      <c r="P11">
        <f>[1]summ_cities!P11</f>
        <v>34.464105883109099</v>
      </c>
      <c r="Q11">
        <f>[1]summ_cities!Q11</f>
        <v>23.510209818706901</v>
      </c>
      <c r="R11">
        <f>[1]summ_cities!R11</f>
        <v>52.071253335254198</v>
      </c>
      <c r="S11">
        <f>[1]summ_cities!S11</f>
        <v>0.33771679301225799</v>
      </c>
      <c r="T11">
        <f>[1]summ_cities!T11</f>
        <v>0.126848622817056</v>
      </c>
      <c r="U11">
        <f>[1]summ_cities!U11</f>
        <v>0.59762942261585295</v>
      </c>
      <c r="V11">
        <f>[1]summ_cities!V11</f>
        <v>1487483</v>
      </c>
      <c r="W11">
        <f>[1]summ_cities!W11</f>
        <v>1218919</v>
      </c>
      <c r="X11">
        <f>[1]summ_cities!X11</f>
        <v>4.05727218755874E-5</v>
      </c>
      <c r="AK11">
        <v>29</v>
      </c>
      <c r="AL11">
        <v>15</v>
      </c>
      <c r="AM11">
        <v>54</v>
      </c>
      <c r="AN11" t="str" cm="1">
        <f t="array" ref="AN11">_xlfn.IFS(AND(AL11&gt;$K11,AL11&lt;$L11),"Insignificant",AND(AM11&gt;$K11,AM11&lt;$L11),"Insignificant",AND($K11&gt;AL11,$K11&lt;AM11),"Insignificant",AL11&gt;$L11,"Significant",AM11&lt;$K11,"Significant")</f>
        <v>Insignificant</v>
      </c>
      <c r="AO11">
        <v>41</v>
      </c>
      <c r="AP11">
        <v>29</v>
      </c>
      <c r="AQ11">
        <v>53</v>
      </c>
      <c r="AR11" t="str" cm="1">
        <f t="array" ref="AR11">_xlfn.IFS(AND(AP11&gt;$K11,AP11&lt;$L11),"Insignificant",AND(AQ11&gt;$K11,AQ11&lt;$L11),"Insignificant",AND($K11&gt;AP11,$K11&lt;AQ11),"Insignificant",AP11&gt;$L11,"Significant",AQ11&lt;$K11,"Significant")</f>
        <v>Insignificant</v>
      </c>
      <c r="AS11">
        <v>81</v>
      </c>
      <c r="AT11">
        <v>70</v>
      </c>
      <c r="AU11">
        <v>92</v>
      </c>
      <c r="AV11" t="str" cm="1">
        <f t="array" ref="AV11">_xlfn.IFS(AND(AT11&gt;$K11,AT11&lt;$L11),"Insignificant",AND(AU11&gt;$K11,AU11&lt;$L11),"Insignificant",AND($K11&gt;AT11,$K11&lt;AU11),"Insignificant",AT11&gt;$L11,"Significant",AU11&lt;$K11,"Significant")</f>
        <v>Insignificant</v>
      </c>
      <c r="AW11">
        <f>73*16.04*60*60*24*365/1000000000</f>
        <v>36.926133120000003</v>
      </c>
      <c r="AX11">
        <f>(73-22)*16.04*60*60*24*365/1000000000</f>
        <v>25.797709439999995</v>
      </c>
      <c r="AY11">
        <f>(73+22)*16.04*60*60*24*365/1000000000</f>
        <v>48.0545568</v>
      </c>
      <c r="AZ11" t="str" cm="1">
        <f t="array" ref="AZ11">_xlfn.IFS(AND(AX11&gt;$K11,AX11&lt;$L11),"Insignificant",AND(AY11&gt;$K11,AY11&lt;$L11),"Insignificant",AND($K11&gt;AX11,$K11&lt;AY11),"Insignificant",AX11&gt;$L11,"Significant",AY11&lt;$K11,"Significant")</f>
        <v>Significant</v>
      </c>
      <c r="DA11" t="str">
        <f t="shared" si="0"/>
        <v>True</v>
      </c>
      <c r="DB11" t="str">
        <f>_xlfn.CONCAT(TEXT(ROUND(J11,0), "0"), " (", TEXT(ROUND(K11,0), "0"), ", ",TEXT(ROUND(L11,0), "0"), ")")</f>
        <v>60 (49, 78)</v>
      </c>
      <c r="DC11" t="str">
        <f>_xlfn.CONCAT(TEXT(ROUND(M11,2), "0.00"), " (", TEXT(ROUND(N11,2), "0.00"), ", ", TEXT(ROUND(O11,2), "0.00"), ")")</f>
        <v>2.33 (1.91, 3.01)</v>
      </c>
      <c r="DD11" t="str">
        <f>_xlfn.CONCAT(TEXT(ROUND(S11,2), "0.00"), " (", TEXT(ROUND(T11,2), "0.00"), ", ",TEXT(ROUND(U11,2), "0.00"), ")")</f>
        <v>0.34 (0.13, 0.60)</v>
      </c>
      <c r="DE11" t="str">
        <f>TEXT(ROUND(1000000*X11,2), "0.0")</f>
        <v>40.6</v>
      </c>
    </row>
    <row r="12" spans="1:109" hidden="1" x14ac:dyDescent="0.2">
      <c r="A12" t="str">
        <f>[1]summ_cities!A12</f>
        <v>Cincinnati, OH--KY--IN</v>
      </c>
      <c r="B12">
        <f>[1]summ_cities!B12</f>
        <v>2131.7003415580102</v>
      </c>
      <c r="C12">
        <f>[1]summ_cities!C12</f>
        <v>26.747258867151199</v>
      </c>
      <c r="D12">
        <f>[1]summ_cities!D12</f>
        <v>6.2747381198131702</v>
      </c>
      <c r="E12">
        <f>[1]summ_cities!E12</f>
        <v>1.9384397190122999</v>
      </c>
      <c r="F12">
        <f>[1]summ_cities!F12</f>
        <v>0</v>
      </c>
      <c r="G12">
        <f>[1]summ_cities!G12</f>
        <v>1.0435974149270499</v>
      </c>
      <c r="H12">
        <f>[1]summ_cities!H12</f>
        <v>1.12166746087767</v>
      </c>
      <c r="I12">
        <f>[1]summ_cities!I12</f>
        <v>37.125701581781399</v>
      </c>
      <c r="J12">
        <f>[1]summ_cities!J12</f>
        <v>52.4467212747819</v>
      </c>
      <c r="K12">
        <f>[1]summ_cities!K12</f>
        <v>44.385068162196397</v>
      </c>
      <c r="L12">
        <f>[1]summ_cities!L12</f>
        <v>59.505227013884003</v>
      </c>
      <c r="M12">
        <f>[1]summ_cities!M12</f>
        <v>1.4126796003908699</v>
      </c>
      <c r="N12">
        <f>[1]summ_cities!N12</f>
        <v>1.1955347985659901</v>
      </c>
      <c r="O12">
        <f>[1]summ_cities!O12</f>
        <v>1.6028041081676001</v>
      </c>
      <c r="P12">
        <f>[1]summ_cities!P12</f>
        <v>15.321019693000499</v>
      </c>
      <c r="Q12">
        <f>[1]summ_cities!Q12</f>
        <v>7.2593665804150103</v>
      </c>
      <c r="R12">
        <f>[1]summ_cities!R12</f>
        <v>22.379525432102501</v>
      </c>
      <c r="S12">
        <f>[1]summ_cities!S12</f>
        <v>0.477497568488636</v>
      </c>
      <c r="T12">
        <f>[1]summ_cities!T12</f>
        <v>0.21815655110555901</v>
      </c>
      <c r="U12">
        <f>[1]summ_cities!U12</f>
        <v>0.74420249884627698</v>
      </c>
      <c r="V12">
        <f>[1]summ_cities!V12</f>
        <v>1624827</v>
      </c>
      <c r="W12">
        <f>[1]summ_cities!W12</f>
        <v>1503262</v>
      </c>
      <c r="X12">
        <f>[1]summ_cities!X12</f>
        <v>3.2278341801793003E-5</v>
      </c>
      <c r="DA12" t="str">
        <f t="shared" si="0"/>
        <v>False</v>
      </c>
      <c r="DB12" t="str">
        <f>_xlfn.CONCAT(TEXT(ROUND(J12,0), "0"), " (", TEXT(ROUND(K12,0), "0"), ", ",TEXT(ROUND(L12,0), "0"), ")")</f>
        <v>52 (44, 60)</v>
      </c>
      <c r="DC12" t="str">
        <f>_xlfn.CONCAT(TEXT(ROUND(M12,2), "0.00"), " (", TEXT(ROUND(N12,2), "0.00"), ", ", TEXT(ROUND(O12,2), "0.00"), ")")</f>
        <v>1.41 (1.20, 1.60)</v>
      </c>
      <c r="DD12" t="str">
        <f>_xlfn.CONCAT(TEXT(ROUND(S12,2), "0.00"), " (", TEXT(ROUND(T12,2), "0.00"), ", ",TEXT(ROUND(U12,2), "0.00"), ")")</f>
        <v>0.48 (0.22, 0.74)</v>
      </c>
      <c r="DE12" t="str">
        <f>TEXT(ROUND(1000000*X12,2), "0.0")</f>
        <v>32.3</v>
      </c>
    </row>
    <row r="13" spans="1:109" hidden="1" x14ac:dyDescent="0.2">
      <c r="A13" t="str">
        <f>[1]summ_cities!A13</f>
        <v>Memphis, TN--MS--AR</v>
      </c>
      <c r="B13">
        <f>[1]summ_cities!B13</f>
        <v>1343.7765684906699</v>
      </c>
      <c r="C13">
        <f>[1]summ_cities!C13</f>
        <v>12.305132719782</v>
      </c>
      <c r="D13">
        <f>[1]summ_cities!D13</f>
        <v>2.8371653998483999</v>
      </c>
      <c r="E13">
        <f>[1]summ_cities!E13</f>
        <v>1.78609178113768</v>
      </c>
      <c r="F13">
        <f>[1]summ_cities!F13</f>
        <v>0</v>
      </c>
      <c r="G13">
        <f>[1]summ_cities!G13</f>
        <v>0.65877719891972297</v>
      </c>
      <c r="H13">
        <f>[1]summ_cities!H13</f>
        <v>0.70885408363781499</v>
      </c>
      <c r="I13">
        <f>[1]summ_cities!I13</f>
        <v>18.2960211833256</v>
      </c>
      <c r="J13">
        <f>[1]summ_cities!J13</f>
        <v>41.111867573909798</v>
      </c>
      <c r="K13">
        <f>[1]summ_cities!K13</f>
        <v>31.8314098201276</v>
      </c>
      <c r="L13">
        <f>[1]summ_cities!L13</f>
        <v>54.714372674237197</v>
      </c>
      <c r="M13">
        <f>[1]summ_cities!M13</f>
        <v>2.24703869557047</v>
      </c>
      <c r="N13">
        <f>[1]summ_cities!N13</f>
        <v>1.73979957178545</v>
      </c>
      <c r="O13">
        <f>[1]summ_cities!O13</f>
        <v>2.9905066312506201</v>
      </c>
      <c r="P13">
        <f>[1]summ_cities!P13</f>
        <v>22.815846390584198</v>
      </c>
      <c r="Q13">
        <f>[1]summ_cities!Q13</f>
        <v>13.535388636802001</v>
      </c>
      <c r="R13">
        <f>[1]summ_cities!R13</f>
        <v>36.418351490911498</v>
      </c>
      <c r="S13">
        <f>[1]summ_cities!S13</f>
        <v>0.48586178025653998</v>
      </c>
      <c r="T13">
        <f>[1]summ_cities!T13</f>
        <v>0.25505170555676998</v>
      </c>
      <c r="U13">
        <f>[1]summ_cities!U13</f>
        <v>0.71232271876933895</v>
      </c>
      <c r="V13">
        <f>[1]summ_cities!V13</f>
        <v>1060061</v>
      </c>
      <c r="W13">
        <f>[1]summ_cities!W13</f>
        <v>972091</v>
      </c>
      <c r="X13">
        <f>[1]summ_cities!X13</f>
        <v>3.8782548904176102E-5</v>
      </c>
      <c r="DA13" t="str">
        <f t="shared" si="0"/>
        <v>False</v>
      </c>
      <c r="DB13" t="str">
        <f>_xlfn.CONCAT(TEXT(ROUND(J13,0), "0"), " (", TEXT(ROUND(K13,0), "0"), ", ",TEXT(ROUND(L13,0), "0"), ")")</f>
        <v>41 (32, 55)</v>
      </c>
      <c r="DC13" t="str">
        <f>_xlfn.CONCAT(TEXT(ROUND(M13,2), "0.00"), " (", TEXT(ROUND(N13,2), "0.00"), ", ", TEXT(ROUND(O13,2), "0.00"), ")")</f>
        <v>2.25 (1.74, 2.99)</v>
      </c>
      <c r="DD13" t="str">
        <f>_xlfn.CONCAT(TEXT(ROUND(S13,2), "0.00"), " (", TEXT(ROUND(T13,2), "0.00"), ", ",TEXT(ROUND(U13,2), "0.00"), ")")</f>
        <v>0.49 (0.26, 0.71)</v>
      </c>
      <c r="DE13" t="str">
        <f>TEXT(ROUND(1000000*X13,2), "0.0")</f>
        <v>38.8</v>
      </c>
    </row>
    <row r="14" spans="1:109" hidden="1" x14ac:dyDescent="0.2">
      <c r="A14" t="str">
        <f>[1]summ_cities!A14</f>
        <v>Orlando, FL</v>
      </c>
      <c r="B14">
        <f>[1]summ_cities!B14</f>
        <v>1701.9663786189999</v>
      </c>
      <c r="C14">
        <f>[1]summ_cities!C14</f>
        <v>9.9584523971162895</v>
      </c>
      <c r="D14">
        <f>[1]summ_cities!D14</f>
        <v>2.0057254741054201E-2</v>
      </c>
      <c r="E14">
        <f>[1]summ_cities!E14</f>
        <v>0.69273493473605297</v>
      </c>
      <c r="F14">
        <f>[1]summ_cities!F14</f>
        <v>0</v>
      </c>
      <c r="G14">
        <f>[1]summ_cities!G14</f>
        <v>0.93064961322519102</v>
      </c>
      <c r="H14">
        <f>[1]summ_cities!H14</f>
        <v>0.78407888150468397</v>
      </c>
      <c r="I14">
        <f>[1]summ_cities!I14</f>
        <v>12.385973081323201</v>
      </c>
      <c r="J14">
        <f>[1]summ_cities!J14</f>
        <v>33.0988799628091</v>
      </c>
      <c r="K14">
        <f>[1]summ_cities!K14</f>
        <v>22.445613883001901</v>
      </c>
      <c r="L14">
        <f>[1]summ_cities!L14</f>
        <v>47.022780724119201</v>
      </c>
      <c r="M14">
        <f>[1]summ_cities!M14</f>
        <v>2.67228741298644</v>
      </c>
      <c r="N14">
        <f>[1]summ_cities!N14</f>
        <v>1.8121800956315199</v>
      </c>
      <c r="O14">
        <f>[1]summ_cities!O14</f>
        <v>3.7964542967580401</v>
      </c>
      <c r="P14">
        <f>[1]summ_cities!P14</f>
        <v>20.7129068814858</v>
      </c>
      <c r="Q14">
        <f>[1]summ_cities!Q14</f>
        <v>10.059640801678601</v>
      </c>
      <c r="R14">
        <f>[1]summ_cities!R14</f>
        <v>34.636807642795901</v>
      </c>
      <c r="S14">
        <f>[1]summ_cities!S14</f>
        <v>0.18186055860418199</v>
      </c>
      <c r="T14">
        <f>[1]summ_cities!T14</f>
        <v>4.9096280471033697E-2</v>
      </c>
      <c r="U14">
        <f>[1]summ_cities!U14</f>
        <v>0.40210958899907001</v>
      </c>
      <c r="V14">
        <f>[1]summ_cities!V14</f>
        <v>1510516</v>
      </c>
      <c r="W14">
        <f>[1]summ_cities!W14</f>
        <v>1157431</v>
      </c>
      <c r="X14">
        <f>[1]summ_cities!X14</f>
        <v>2.1912300143003499E-5</v>
      </c>
      <c r="DA14" t="str">
        <f t="shared" si="0"/>
        <v>False</v>
      </c>
      <c r="DB14" t="str">
        <f>_xlfn.CONCAT(TEXT(ROUND(J14,0), "0"), " (", TEXT(ROUND(K14,0), "0"), ", ",TEXT(ROUND(L14,0), "0"), ")")</f>
        <v>33 (22, 47)</v>
      </c>
      <c r="DC14" t="str">
        <f>_xlfn.CONCAT(TEXT(ROUND(M14,2), "0.00"), " (", TEXT(ROUND(N14,2), "0.00"), ", ", TEXT(ROUND(O14,2), "0.00"), ")")</f>
        <v>2.67 (1.81, 3.80)</v>
      </c>
      <c r="DD14" t="str">
        <f>_xlfn.CONCAT(TEXT(ROUND(S14,2), "0.00"), " (", TEXT(ROUND(T14,2), "0.00"), ", ",TEXT(ROUND(U14,2), "0.00"), ")")</f>
        <v>0.18 (0.05, 0.40)</v>
      </c>
      <c r="DE14" t="str">
        <f>TEXT(ROUND(1000000*X14,2), "0.0")</f>
        <v>21.9</v>
      </c>
    </row>
    <row r="15" spans="1:109" hidden="1" x14ac:dyDescent="0.2">
      <c r="A15" t="str">
        <f>[1]summ_cities!A15</f>
        <v>Birmingham, AL</v>
      </c>
      <c r="B15">
        <f>[1]summ_cities!B15</f>
        <v>1398.01811049087</v>
      </c>
      <c r="C15">
        <f>[1]summ_cities!C15</f>
        <v>14.1045907554828</v>
      </c>
      <c r="D15">
        <f>[1]summ_cities!D15</f>
        <v>1.9254689602419399</v>
      </c>
      <c r="E15">
        <f>[1]summ_cities!E15</f>
        <v>4.8011631084646602</v>
      </c>
      <c r="F15">
        <f>[1]summ_cities!F15</f>
        <v>0.76530000625136596</v>
      </c>
      <c r="G15">
        <f>[1]summ_cities!G15</f>
        <v>0.25773195652261599</v>
      </c>
      <c r="H15">
        <f>[1]summ_cities!H15</f>
        <v>0.57440428504927499</v>
      </c>
      <c r="I15">
        <f>[1]summ_cities!I15</f>
        <v>22.428659072012699</v>
      </c>
      <c r="J15">
        <f>[1]summ_cities!J15</f>
        <v>30.3769792148465</v>
      </c>
      <c r="K15">
        <f>[1]summ_cities!K15</f>
        <v>27.1443110322571</v>
      </c>
      <c r="L15">
        <f>[1]summ_cities!L15</f>
        <v>34.226540069022803</v>
      </c>
      <c r="M15">
        <f>[1]summ_cities!M15</f>
        <v>1.3543823158269801</v>
      </c>
      <c r="N15">
        <f>[1]summ_cities!N15</f>
        <v>1.2102511766353701</v>
      </c>
      <c r="O15">
        <f>[1]summ_cities!O15</f>
        <v>1.52601811633634</v>
      </c>
      <c r="P15">
        <f>[1]summ_cities!P15</f>
        <v>7.9483201428338397</v>
      </c>
      <c r="Q15">
        <f>[1]summ_cities!Q15</f>
        <v>4.7156519602444202</v>
      </c>
      <c r="R15">
        <f>[1]summ_cities!R15</f>
        <v>11.7978809970101</v>
      </c>
      <c r="S15">
        <f>[1]summ_cities!S15</f>
        <v>0.50076517362756401</v>
      </c>
      <c r="T15">
        <f>[1]summ_cities!T15</f>
        <v>0.27582417750404198</v>
      </c>
      <c r="U15">
        <f>[1]summ_cities!U15</f>
        <v>0.73678082879700402</v>
      </c>
      <c r="V15">
        <f>[1]summ_cities!V15</f>
        <v>749495</v>
      </c>
      <c r="W15">
        <f>[1]summ_cities!W15</f>
        <v>663615</v>
      </c>
      <c r="X15">
        <f>[1]summ_cities!X15</f>
        <v>4.0529929105393002E-5</v>
      </c>
      <c r="DA15" t="str">
        <f t="shared" si="0"/>
        <v>False</v>
      </c>
      <c r="DB15" t="str">
        <f>_xlfn.CONCAT(TEXT(ROUND(J15,0), "0"), " (", TEXT(ROUND(K15,0), "0"), ", ",TEXT(ROUND(L15,0), "0"), ")")</f>
        <v>30 (27, 34)</v>
      </c>
      <c r="DC15" t="str">
        <f>_xlfn.CONCAT(TEXT(ROUND(M15,2), "0.00"), " (", TEXT(ROUND(N15,2), "0.00"), ", ", TEXT(ROUND(O15,2), "0.00"), ")")</f>
        <v>1.35 (1.21, 1.53)</v>
      </c>
      <c r="DD15" t="str">
        <f>_xlfn.CONCAT(TEXT(ROUND(S15,2), "0.00"), " (", TEXT(ROUND(T15,2), "0.00"), ", ",TEXT(ROUND(U15,2), "0.00"), ")")</f>
        <v>0.50 (0.28, 0.74)</v>
      </c>
      <c r="DE15" t="str">
        <f>TEXT(ROUND(1000000*X15,2), "0.0")</f>
        <v>40.5</v>
      </c>
    </row>
    <row r="16" spans="1:109" hidden="1" x14ac:dyDescent="0.2">
      <c r="A16" t="str">
        <f>[1]summ_cities!A16</f>
        <v>Pittsburgh, PA</v>
      </c>
      <c r="B16">
        <f>[1]summ_cities!B16</f>
        <v>2590.5003080738202</v>
      </c>
      <c r="C16">
        <f>[1]summ_cities!C16</f>
        <v>5.2567066828142996</v>
      </c>
      <c r="D16">
        <f>[1]summ_cities!D16</f>
        <v>1.4787253315067299</v>
      </c>
      <c r="E16">
        <f>[1]summ_cities!E16</f>
        <v>14.768679012592299</v>
      </c>
      <c r="F16">
        <f>[1]summ_cities!F16</f>
        <v>36.667639296618198</v>
      </c>
      <c r="G16">
        <f>[1]summ_cities!G16</f>
        <v>1.1198419580652299</v>
      </c>
      <c r="H16">
        <f>[1]summ_cities!H16</f>
        <v>1.1571157457757999</v>
      </c>
      <c r="I16">
        <f>[1]summ_cities!I16</f>
        <v>60.448708027372597</v>
      </c>
      <c r="J16">
        <f>[1]summ_cities!J16</f>
        <v>29.690543476425699</v>
      </c>
      <c r="K16">
        <f>[1]summ_cities!K16</f>
        <v>16.796414535802501</v>
      </c>
      <c r="L16">
        <f>[1]summ_cities!L16</f>
        <v>42.581862088789798</v>
      </c>
      <c r="M16">
        <f>[1]summ_cities!M16</f>
        <v>0.49116919857048302</v>
      </c>
      <c r="N16">
        <f>[1]summ_cities!N16</f>
        <v>0.27786225849850599</v>
      </c>
      <c r="O16">
        <f>[1]summ_cities!O16</f>
        <v>0.70442964752046799</v>
      </c>
      <c r="P16">
        <f>[1]summ_cities!P16</f>
        <v>-30.758164550946798</v>
      </c>
      <c r="Q16">
        <f>[1]summ_cities!Q16</f>
        <v>-43.652293491569999</v>
      </c>
      <c r="R16">
        <f>[1]summ_cities!R16</f>
        <v>-17.866845938582799</v>
      </c>
      <c r="S16">
        <f>[1]summ_cities!S16</f>
        <v>0.46554731936090199</v>
      </c>
      <c r="T16">
        <f>[1]summ_cities!T16</f>
        <v>0.22805834622055299</v>
      </c>
      <c r="U16">
        <f>[1]summ_cities!U16</f>
        <v>0.71469277755347005</v>
      </c>
      <c r="V16">
        <f>[1]summ_cities!V16</f>
        <v>1733853</v>
      </c>
      <c r="W16">
        <f>[1]summ_cities!W16</f>
        <v>1753136</v>
      </c>
      <c r="X16">
        <f>[1]summ_cities!X16</f>
        <v>1.7124025783284799E-5</v>
      </c>
      <c r="DA16" t="str">
        <f t="shared" si="0"/>
        <v>False</v>
      </c>
      <c r="DB16" t="str">
        <f>_xlfn.CONCAT(TEXT(ROUND(J16,0), "0"), " (", TEXT(ROUND(K16,0), "0"), ", ",TEXT(ROUND(L16,0), "0"), ")")</f>
        <v>30 (17, 43)</v>
      </c>
      <c r="DC16" t="str">
        <f>_xlfn.CONCAT(TEXT(ROUND(M16,2), "0.00"), " (", TEXT(ROUND(N16,2), "0.00"), ", ", TEXT(ROUND(O16,2), "0.00"), ")")</f>
        <v>0.49 (0.28, 0.70)</v>
      </c>
      <c r="DD16" t="str">
        <f>_xlfn.CONCAT(TEXT(ROUND(S16,2), "0.00"), " (", TEXT(ROUND(T16,2), "0.00"), ", ",TEXT(ROUND(U16,2), "0.00"), ")")</f>
        <v>0.47 (0.23, 0.71)</v>
      </c>
      <c r="DE16" t="str">
        <f>TEXT(ROUND(1000000*X16,2), "0.0")</f>
        <v>17.1</v>
      </c>
    </row>
    <row r="17" spans="1:109" hidden="1" x14ac:dyDescent="0.2">
      <c r="A17" t="str">
        <f>[1]summ_cities!A17</f>
        <v>San Diego, CA</v>
      </c>
      <c r="B17">
        <f>[1]summ_cities!B17</f>
        <v>1984.9621777198499</v>
      </c>
      <c r="C17">
        <f>[1]summ_cities!C17</f>
        <v>15.305030428504899</v>
      </c>
      <c r="D17">
        <f>[1]summ_cities!D17</f>
        <v>1.4663425873668201</v>
      </c>
      <c r="E17">
        <f>[1]summ_cities!E17</f>
        <v>1.6126253457361801</v>
      </c>
      <c r="F17">
        <f>[1]summ_cities!F17</f>
        <v>0</v>
      </c>
      <c r="G17">
        <f>[1]summ_cities!G17</f>
        <v>0.73888782704412104</v>
      </c>
      <c r="H17">
        <f>[1]summ_cities!H17</f>
        <v>1.20351625429888</v>
      </c>
      <c r="I17">
        <f>[1]summ_cities!I17</f>
        <v>20.326402442950901</v>
      </c>
      <c r="J17">
        <f>[1]summ_cities!J17</f>
        <v>26.897348302461602</v>
      </c>
      <c r="K17">
        <f>[1]summ_cities!K17</f>
        <v>24.306596742255799</v>
      </c>
      <c r="L17">
        <f>[1]summ_cities!L17</f>
        <v>28.652099691629601</v>
      </c>
      <c r="M17">
        <f>[1]summ_cities!M17</f>
        <v>1.32327146320914</v>
      </c>
      <c r="N17">
        <f>[1]summ_cities!N17</f>
        <v>1.1958140064615801</v>
      </c>
      <c r="O17">
        <f>[1]summ_cities!O17</f>
        <v>1.4096001381477099</v>
      </c>
      <c r="P17">
        <f>[1]summ_cities!P17</f>
        <v>6.5709458595106902</v>
      </c>
      <c r="Q17">
        <f>[1]summ_cities!Q17</f>
        <v>3.9801942993048298</v>
      </c>
      <c r="R17">
        <f>[1]summ_cities!R17</f>
        <v>8.32569724867869</v>
      </c>
      <c r="S17">
        <f>[1]summ_cities!S17</f>
        <v>0.73252945606784403</v>
      </c>
      <c r="T17">
        <f>[1]summ_cities!T17</f>
        <v>0.55833380003594801</v>
      </c>
      <c r="U17">
        <f>[1]summ_cities!U17</f>
        <v>0.87514005926021099</v>
      </c>
      <c r="V17">
        <f>[1]summ_cities!V17</f>
        <v>2956746</v>
      </c>
      <c r="W17">
        <f>[1]summ_cities!W17</f>
        <v>2674436</v>
      </c>
      <c r="X17">
        <f>[1]summ_cities!X17</f>
        <v>9.0969424842247708E-6</v>
      </c>
      <c r="DA17" t="str">
        <f t="shared" si="0"/>
        <v>False</v>
      </c>
      <c r="DB17" t="str">
        <f>_xlfn.CONCAT(TEXT(ROUND(J17,0), "0"), " (", TEXT(ROUND(K17,0), "0"), ", ",TEXT(ROUND(L17,0), "0"), ")")</f>
        <v>27 (24, 29)</v>
      </c>
      <c r="DC17" t="str">
        <f>_xlfn.CONCAT(TEXT(ROUND(M17,2), "0.00"), " (", TEXT(ROUND(N17,2), "0.00"), ", ", TEXT(ROUND(O17,2), "0.00"), ")")</f>
        <v>1.32 (1.20, 1.41)</v>
      </c>
      <c r="DD17" t="str">
        <f>_xlfn.CONCAT(TEXT(ROUND(S17,2), "0.00"), " (", TEXT(ROUND(T17,2), "0.00"), ", ",TEXT(ROUND(U17,2), "0.00"), ")")</f>
        <v>0.73 (0.56, 0.88)</v>
      </c>
      <c r="DE17" t="str">
        <f>TEXT(ROUND(1000000*X17,2), "0.0")</f>
        <v>9.1</v>
      </c>
    </row>
    <row r="18" spans="1:109" hidden="1" x14ac:dyDescent="0.2">
      <c r="A18" t="str">
        <f>[1]summ_cities!A18</f>
        <v>Denver--Aurora, CO</v>
      </c>
      <c r="B18">
        <f>[1]summ_cities!B18</f>
        <v>1772.4845633933201</v>
      </c>
      <c r="C18">
        <f>[1]summ_cities!C18</f>
        <v>14.9248750162724</v>
      </c>
      <c r="D18">
        <f>[1]summ_cities!D18</f>
        <v>1.2326965428057901</v>
      </c>
      <c r="E18">
        <f>[1]summ_cities!E18</f>
        <v>7.3818183214807496</v>
      </c>
      <c r="F18">
        <f>[1]summ_cities!F18</f>
        <v>0</v>
      </c>
      <c r="G18">
        <f>[1]summ_cities!G18</f>
        <v>1.13967810951101</v>
      </c>
      <c r="H18">
        <f>[1]summ_cities!H18</f>
        <v>1.4117914794103299</v>
      </c>
      <c r="I18">
        <f>[1]summ_cities!I18</f>
        <v>26.0908594694803</v>
      </c>
      <c r="J18">
        <f>[1]summ_cities!J18</f>
        <v>25.508726775726501</v>
      </c>
      <c r="K18">
        <f>[1]summ_cities!K18</f>
        <v>19.1045404024931</v>
      </c>
      <c r="L18">
        <f>[1]summ_cities!L18</f>
        <v>31.464932758857699</v>
      </c>
      <c r="M18">
        <f>[1]summ_cities!M18</f>
        <v>0.97768825153365402</v>
      </c>
      <c r="N18">
        <f>[1]summ_cities!N18</f>
        <v>0.73223116413012601</v>
      </c>
      <c r="O18">
        <f>[1]summ_cities!O18</f>
        <v>1.2059753261736601</v>
      </c>
      <c r="P18">
        <f>[1]summ_cities!P18</f>
        <v>-0.58213269375382304</v>
      </c>
      <c r="Q18">
        <f>[1]summ_cities!Q18</f>
        <v>-6.9863190669872299</v>
      </c>
      <c r="R18">
        <f>[1]summ_cities!R18</f>
        <v>5.3740732893773897</v>
      </c>
      <c r="S18">
        <f>[1]summ_cities!S18</f>
        <v>0.58749011782467397</v>
      </c>
      <c r="T18">
        <f>[1]summ_cities!T18</f>
        <v>0.42546731306691299</v>
      </c>
      <c r="U18">
        <f>[1]summ_cities!U18</f>
        <v>0.73107859778342599</v>
      </c>
      <c r="V18">
        <f>[1]summ_cities!V18</f>
        <v>2374203</v>
      </c>
      <c r="W18">
        <f>[1]summ_cities!W18</f>
        <v>1984889</v>
      </c>
      <c r="X18">
        <f>[1]summ_cities!X18</f>
        <v>1.0744122038311999E-5</v>
      </c>
      <c r="DA18" t="str">
        <f t="shared" si="0"/>
        <v>False</v>
      </c>
      <c r="DB18" t="str">
        <f>_xlfn.CONCAT(TEXT(ROUND(J18,0), "0"), " (", TEXT(ROUND(K18,0), "0"), ", ",TEXT(ROUND(L18,0), "0"), ")")</f>
        <v>26 (19, 31)</v>
      </c>
      <c r="DC18" t="str">
        <f>_xlfn.CONCAT(TEXT(ROUND(M18,2), "0.00"), " (", TEXT(ROUND(N18,2), "0.00"), ", ", TEXT(ROUND(O18,2), "0.00"), ")")</f>
        <v>0.98 (0.73, 1.21)</v>
      </c>
      <c r="DD18" t="str">
        <f>_xlfn.CONCAT(TEXT(ROUND(S18,2), "0.00"), " (", TEXT(ROUND(T18,2), "0.00"), ", ",TEXT(ROUND(U18,2), "0.00"), ")")</f>
        <v>0.59 (0.43, 0.73)</v>
      </c>
      <c r="DE18" t="str">
        <f>TEXT(ROUND(1000000*X18,2), "0.0")</f>
        <v>10.7</v>
      </c>
    </row>
    <row r="19" spans="1:109" x14ac:dyDescent="0.2">
      <c r="A19" t="str">
        <f>[1]summ_cities!A19</f>
        <v>Boston, MA--NH--RI</v>
      </c>
      <c r="B19">
        <f>[1]summ_cities!B19</f>
        <v>5755.0386482867898</v>
      </c>
      <c r="C19">
        <f>[1]summ_cities!C19</f>
        <v>14.433632770547399</v>
      </c>
      <c r="D19">
        <f>[1]summ_cities!D19</f>
        <v>1.7232412209996399</v>
      </c>
      <c r="E19">
        <f>[1]summ_cities!E19</f>
        <v>10.097776670249701</v>
      </c>
      <c r="F19">
        <f>[1]summ_cities!F19</f>
        <v>0</v>
      </c>
      <c r="G19">
        <f>[1]summ_cities!G19</f>
        <v>0.63321775800914504</v>
      </c>
      <c r="H19">
        <f>[1]summ_cities!H19</f>
        <v>3.9519688645434501</v>
      </c>
      <c r="I19">
        <f>[1]summ_cities!I19</f>
        <v>30.8398372843494</v>
      </c>
      <c r="J19">
        <f>[1]summ_cities!J19</f>
        <v>25.144024149646398</v>
      </c>
      <c r="K19">
        <f>[1]summ_cities!K19</f>
        <v>17.676869943746599</v>
      </c>
      <c r="L19">
        <f>[1]summ_cities!L19</f>
        <v>30.665577170867898</v>
      </c>
      <c r="M19">
        <f>[1]summ_cities!M19</f>
        <v>0.81530988370053703</v>
      </c>
      <c r="N19">
        <f>[1]summ_cities!N19</f>
        <v>0.57318298344969598</v>
      </c>
      <c r="O19">
        <f>[1]summ_cities!O19</f>
        <v>0.99434951255174198</v>
      </c>
      <c r="P19">
        <f>[1]summ_cities!P19</f>
        <v>-5.6958131347030099</v>
      </c>
      <c r="Q19">
        <f>[1]summ_cities!Q19</f>
        <v>-13.162967340602799</v>
      </c>
      <c r="R19">
        <f>[1]summ_cities!R19</f>
        <v>-0.17426011348152601</v>
      </c>
      <c r="S19">
        <f>[1]summ_cities!S19</f>
        <v>9.6293175246234902E-2</v>
      </c>
      <c r="T19">
        <f>[1]summ_cities!T19</f>
        <v>7.9299838206212299E-5</v>
      </c>
      <c r="U19">
        <f>[1]summ_cities!U19</f>
        <v>0.229348054281241</v>
      </c>
      <c r="V19">
        <f>[1]summ_cities!V19</f>
        <v>4181019</v>
      </c>
      <c r="W19">
        <f>[1]summ_cities!W19</f>
        <v>4032484</v>
      </c>
      <c r="X19">
        <f>[1]summ_cities!X19</f>
        <v>6.0138507262575102E-6</v>
      </c>
      <c r="Y19">
        <v>76.632480000000001</v>
      </c>
      <c r="Z19">
        <v>60.86448</v>
      </c>
      <c r="AA19">
        <v>95.869439999999997</v>
      </c>
      <c r="AB19" t="str" cm="1">
        <f t="array" ref="AB19">_xlfn.IFS(AND(Z19&gt;$K19,Z19&lt;$L19),"Insignificant",AND(AA19&gt;$K19,AA19&lt;$L19),"Insignificant",AND($K19&gt;Z19,$K19&lt;AA19),"Insignificant",Z19&gt;$L19,"Significant",AA19&lt;$K19,"Significant")</f>
        <v>Significant</v>
      </c>
      <c r="AC19">
        <v>115.10639999999999</v>
      </c>
      <c r="AD19">
        <v>47.61936</v>
      </c>
      <c r="AE19">
        <v>191.10815999999997</v>
      </c>
      <c r="AF19" t="str" cm="1">
        <f t="array" ref="AF19">_xlfn.IFS(AND(AD19&gt;$K19,AD19&lt;$L19),"Insignificant",AND(AE19&gt;$K19,AE19&lt;$L19),"Insignificant",AND($K19&gt;AD19,$K19&lt;AE19),"Insignificant",AD19&gt;$L19,"Significant",AE19&lt;$K19,"Significant")</f>
        <v>Significant</v>
      </c>
      <c r="AG19">
        <v>160.83359999999999</v>
      </c>
      <c r="AH19">
        <v>59.918399999999998</v>
      </c>
      <c r="AI19">
        <v>350.0496</v>
      </c>
      <c r="AJ19" t="str" cm="1">
        <f t="array" ref="AJ19">_xlfn.IFS(AND(AH19&gt;$K19,AH19&lt;$L19),"Insignificant",AND(AI19&gt;$K19,AI19&lt;$L19),"Insignificant",AND($K19&gt;AH19,$K19&lt;AI19),"Insignificant",AH19&gt;$L19,"Significant",AI19&lt;$K19,"Significant")</f>
        <v>Significant</v>
      </c>
      <c r="CW19">
        <v>198</v>
      </c>
      <c r="CX19">
        <f>198-47</f>
        <v>151</v>
      </c>
      <c r="CY19">
        <f>198+47</f>
        <v>245</v>
      </c>
      <c r="CZ19" t="str" cm="1">
        <f t="array" ref="CZ19">_xlfn.IFS(AND(CX19&gt;$K19,CX19&lt;$L19),"Insignificant",AND(CY19&gt;$K19,CY19&lt;$L19),"Insignificant",AND($K19&gt;CX19,$K19&lt;CY19),"Insignificant",CX19&gt;$L19,"Significant",CY19&lt;$K19,"Significant")</f>
        <v>Significant</v>
      </c>
      <c r="DA19" t="str">
        <f t="shared" si="0"/>
        <v>True</v>
      </c>
      <c r="DB19" t="str">
        <f>_xlfn.CONCAT(TEXT(ROUND(J19,0), "0"), " (", TEXT(ROUND(K19,0), "0"), ", ",TEXT(ROUND(L19,0), "0"), ")")</f>
        <v>25 (18, 31)</v>
      </c>
      <c r="DC19" t="str">
        <f>_xlfn.CONCAT(TEXT(ROUND(M19,2), "0.00"), " (", TEXT(ROUND(N19,2), "0.00"), ", ", TEXT(ROUND(O19,2), "0.00"), ")")</f>
        <v>0.82 (0.57, 0.99)</v>
      </c>
      <c r="DD19" t="str">
        <f>_xlfn.CONCAT(TEXT(ROUND(S19,2), "0.00"), " (", TEXT(ROUND(T19,2), "0.00"), ", ",TEXT(ROUND(U19,2), "0.00"), ")")</f>
        <v>0.10 (0.00, 0.23)</v>
      </c>
      <c r="DE19" t="str">
        <f>TEXT(ROUND(1000000*X19,2), "0.0")</f>
        <v>6.0</v>
      </c>
    </row>
    <row r="20" spans="1:109" hidden="1" x14ac:dyDescent="0.2">
      <c r="A20" t="str">
        <f>[1]summ_cities!A20</f>
        <v>Austin, TX</v>
      </c>
      <c r="B20">
        <f>[1]summ_cities!B20</f>
        <v>1416.9212947339399</v>
      </c>
      <c r="C20">
        <f>[1]summ_cities!C20</f>
        <v>11.593009912936299</v>
      </c>
      <c r="D20">
        <f>[1]summ_cities!D20</f>
        <v>0.26609932450875301</v>
      </c>
      <c r="E20">
        <f>[1]summ_cities!E20</f>
        <v>2.0433232088013198</v>
      </c>
      <c r="F20">
        <f>[1]summ_cities!F20</f>
        <v>0</v>
      </c>
      <c r="G20">
        <f>[1]summ_cities!G20</f>
        <v>1.14875391774602</v>
      </c>
      <c r="H20">
        <f>[1]summ_cities!H20</f>
        <v>0.406778688707429</v>
      </c>
      <c r="I20">
        <f>[1]summ_cities!I20</f>
        <v>15.4579650526998</v>
      </c>
      <c r="J20">
        <f>[1]summ_cities!J20</f>
        <v>23.8554536898245</v>
      </c>
      <c r="K20">
        <f>[1]summ_cities!K20</f>
        <v>20.362783761681499</v>
      </c>
      <c r="L20">
        <f>[1]summ_cities!L20</f>
        <v>29.179885909187298</v>
      </c>
      <c r="M20">
        <f>[1]summ_cities!M20</f>
        <v>1.54324670863827</v>
      </c>
      <c r="N20">
        <f>[1]summ_cities!N20</f>
        <v>1.31730041388113</v>
      </c>
      <c r="O20">
        <f>[1]summ_cities!O20</f>
        <v>1.8876925785319201</v>
      </c>
      <c r="P20">
        <f>[1]summ_cities!P20</f>
        <v>8.3974886371246402</v>
      </c>
      <c r="Q20">
        <f>[1]summ_cities!Q20</f>
        <v>4.9048187089817104</v>
      </c>
      <c r="R20">
        <f>[1]summ_cities!R20</f>
        <v>13.7219208564875</v>
      </c>
      <c r="S20">
        <f>[1]summ_cities!S20</f>
        <v>0.53286050986799505</v>
      </c>
      <c r="T20">
        <f>[1]summ_cities!T20</f>
        <v>0.31922511813334897</v>
      </c>
      <c r="U20">
        <f>[1]summ_cities!U20</f>
        <v>0.74598327195421998</v>
      </c>
      <c r="V20">
        <f>[1]summ_cities!V20</f>
        <v>1362416</v>
      </c>
      <c r="W20">
        <f>[1]summ_cities!W20</f>
        <v>901920</v>
      </c>
      <c r="X20">
        <f>[1]summ_cities!X20</f>
        <v>1.7509669359303199E-5</v>
      </c>
      <c r="DA20" t="str">
        <f t="shared" si="0"/>
        <v>False</v>
      </c>
      <c r="DB20" t="str">
        <f>_xlfn.CONCAT(TEXT(ROUND(J20,0), "0"), " (", TEXT(ROUND(K20,0), "0"), ", ",TEXT(ROUND(L20,0), "0"), ")")</f>
        <v>24 (20, 29)</v>
      </c>
      <c r="DC20" t="str">
        <f>_xlfn.CONCAT(TEXT(ROUND(M20,2), "0.00"), " (", TEXT(ROUND(N20,2), "0.00"), ", ", TEXT(ROUND(O20,2), "0.00"), ")")</f>
        <v>1.54 (1.32, 1.89)</v>
      </c>
      <c r="DD20" t="str">
        <f>_xlfn.CONCAT(TEXT(ROUND(S20,2), "0.00"), " (", TEXT(ROUND(T20,2), "0.00"), ", ",TEXT(ROUND(U20,2), "0.00"), ")")</f>
        <v>0.53 (0.32, 0.75)</v>
      </c>
      <c r="DE20" t="str">
        <f>TEXT(ROUND(1000000*X20,2), "0.0")</f>
        <v>17.5</v>
      </c>
    </row>
    <row r="21" spans="1:109" hidden="1" x14ac:dyDescent="0.2">
      <c r="A21" t="str">
        <f>[1]summ_cities!A21</f>
        <v>Reading, PA</v>
      </c>
      <c r="B21">
        <f>[1]summ_cities!B21</f>
        <v>277.23687108682998</v>
      </c>
      <c r="C21">
        <f>[1]summ_cities!C21</f>
        <v>3.6599368956187401</v>
      </c>
      <c r="D21">
        <f>[1]summ_cities!D21</f>
        <v>5.2812177044792803E-2</v>
      </c>
      <c r="E21">
        <f>[1]summ_cities!E21</f>
        <v>0.63403112040210796</v>
      </c>
      <c r="F21">
        <f>[1]summ_cities!F21</f>
        <v>8.0846126762367196E-5</v>
      </c>
      <c r="G21">
        <f>[1]summ_cities!G21</f>
        <v>1.2979405414638201</v>
      </c>
      <c r="H21">
        <f>[1]summ_cities!H21</f>
        <v>6.5358891085835397E-2</v>
      </c>
      <c r="I21">
        <f>[1]summ_cities!I21</f>
        <v>5.7101604717420598</v>
      </c>
      <c r="J21">
        <f>[1]summ_cities!J21</f>
        <v>23.7280871358242</v>
      </c>
      <c r="K21">
        <f>[1]summ_cities!K21</f>
        <v>14.4011027927962</v>
      </c>
      <c r="L21">
        <f>[1]summ_cities!L21</f>
        <v>37.323344817806799</v>
      </c>
      <c r="M21">
        <f>[1]summ_cities!M21</f>
        <v>4.1554151154328602</v>
      </c>
      <c r="N21">
        <f>[1]summ_cities!N21</f>
        <v>2.5220136744077801</v>
      </c>
      <c r="O21">
        <f>[1]summ_cities!O21</f>
        <v>6.5363040150113596</v>
      </c>
      <c r="P21">
        <f>[1]summ_cities!P21</f>
        <v>18.017926664082101</v>
      </c>
      <c r="Q21">
        <f>[1]summ_cities!Q21</f>
        <v>8.6909423210542105</v>
      </c>
      <c r="R21">
        <f>[1]summ_cities!R21</f>
        <v>31.613184346064799</v>
      </c>
      <c r="S21">
        <f>[1]summ_cities!S21</f>
        <v>0.375690109167089</v>
      </c>
      <c r="T21">
        <f>[1]summ_cities!T21</f>
        <v>0.14695697792075399</v>
      </c>
      <c r="U21">
        <f>[1]summ_cities!U21</f>
        <v>0.63970831160802799</v>
      </c>
      <c r="V21">
        <f>[1]summ_cities!V21</f>
        <v>266254</v>
      </c>
      <c r="W21">
        <f>[1]summ_cities!W21</f>
        <v>240264</v>
      </c>
      <c r="X21">
        <f>[1]summ_cities!X21</f>
        <v>8.9118237231456602E-5</v>
      </c>
      <c r="DA21" t="str">
        <f t="shared" si="0"/>
        <v>False</v>
      </c>
      <c r="DB21" t="str">
        <f>_xlfn.CONCAT(TEXT(ROUND(J21,0), "0"), " (", TEXT(ROUND(K21,0), "0"), ", ",TEXT(ROUND(L21,0), "0"), ")")</f>
        <v>24 (14, 37)</v>
      </c>
      <c r="DC21" t="str">
        <f>_xlfn.CONCAT(TEXT(ROUND(M21,2), "0.00"), " (", TEXT(ROUND(N21,2), "0.00"), ", ", TEXT(ROUND(O21,2), "0.00"), ")")</f>
        <v>4.16 (2.52, 6.54)</v>
      </c>
      <c r="DD21" t="str">
        <f>_xlfn.CONCAT(TEXT(ROUND(S21,2), "0.00"), " (", TEXT(ROUND(T21,2), "0.00"), ", ",TEXT(ROUND(U21,2), "0.00"), ")")</f>
        <v>0.38 (0.15, 0.64)</v>
      </c>
      <c r="DE21" t="str">
        <f>TEXT(ROUND(1000000*X21,2), "0.0")</f>
        <v>89.1</v>
      </c>
    </row>
    <row r="22" spans="1:109" hidden="1" x14ac:dyDescent="0.2">
      <c r="A22" t="str">
        <f>[1]summ_cities!A22</f>
        <v>Minneapolis--St. Paul, MN--WI</v>
      </c>
      <c r="B22">
        <f>[1]summ_cities!B22</f>
        <v>2887.1535498977501</v>
      </c>
      <c r="C22">
        <f>[1]summ_cities!C22</f>
        <v>9.5073640521172305</v>
      </c>
      <c r="D22">
        <f>[1]summ_cities!D22</f>
        <v>1.6616407025452999</v>
      </c>
      <c r="E22">
        <f>[1]summ_cities!E22</f>
        <v>4.0184689706789998</v>
      </c>
      <c r="F22">
        <f>[1]summ_cities!F22</f>
        <v>0</v>
      </c>
      <c r="G22">
        <f>[1]summ_cities!G22</f>
        <v>1.7421496627706201</v>
      </c>
      <c r="H22">
        <f>[1]summ_cities!H22</f>
        <v>2.6871532332895298</v>
      </c>
      <c r="I22">
        <f>[1]summ_cities!I22</f>
        <v>19.616776621401701</v>
      </c>
      <c r="J22">
        <f>[1]summ_cities!J22</f>
        <v>22.790328712410702</v>
      </c>
      <c r="K22">
        <f>[1]summ_cities!K22</f>
        <v>17.518818196131001</v>
      </c>
      <c r="L22">
        <f>[1]summ_cities!L22</f>
        <v>29.701272236402399</v>
      </c>
      <c r="M22">
        <f>[1]summ_cities!M22</f>
        <v>1.16177744959111</v>
      </c>
      <c r="N22">
        <f>[1]summ_cities!N22</f>
        <v>0.89305284625702297</v>
      </c>
      <c r="O22">
        <f>[1]summ_cities!O22</f>
        <v>1.51407505981378</v>
      </c>
      <c r="P22">
        <f>[1]summ_cities!P22</f>
        <v>3.1735520910090602</v>
      </c>
      <c r="Q22">
        <f>[1]summ_cities!Q22</f>
        <v>-2.09795842527067</v>
      </c>
      <c r="R22">
        <f>[1]summ_cities!R22</f>
        <v>10.0844956150006</v>
      </c>
      <c r="S22">
        <f>[1]summ_cities!S22</f>
        <v>0.22571122000865201</v>
      </c>
      <c r="T22">
        <f>[1]summ_cities!T22</f>
        <v>7.1837468690523404E-2</v>
      </c>
      <c r="U22">
        <f>[1]summ_cities!U22</f>
        <v>0.33709657030458401</v>
      </c>
      <c r="V22">
        <f>[1]summ_cities!V22</f>
        <v>2650890</v>
      </c>
      <c r="W22">
        <f>[1]summ_cities!W22</f>
        <v>2388593</v>
      </c>
      <c r="X22">
        <f>[1]summ_cities!X22</f>
        <v>8.5972366685946096E-6</v>
      </c>
      <c r="DA22" t="str">
        <f t="shared" si="0"/>
        <v>False</v>
      </c>
      <c r="DB22" t="str">
        <f>_xlfn.CONCAT(TEXT(ROUND(J22,0), "0"), " (", TEXT(ROUND(K22,0), "0"), ", ",TEXT(ROUND(L22,0), "0"), ")")</f>
        <v>23 (18, 30)</v>
      </c>
      <c r="DC22" t="str">
        <f>_xlfn.CONCAT(TEXT(ROUND(M22,2), "0.00"), " (", TEXT(ROUND(N22,2), "0.00"), ", ", TEXT(ROUND(O22,2), "0.00"), ")")</f>
        <v>1.16 (0.89, 1.51)</v>
      </c>
      <c r="DD22" t="str">
        <f>_xlfn.CONCAT(TEXT(ROUND(S22,2), "0.00"), " (", TEXT(ROUND(T22,2), "0.00"), ", ",TEXT(ROUND(U22,2), "0.00"), ")")</f>
        <v>0.23 (0.07, 0.34)</v>
      </c>
      <c r="DE22" t="str">
        <f>TEXT(ROUND(1000000*X22,2), "0.0")</f>
        <v>8.6</v>
      </c>
    </row>
    <row r="23" spans="1:109" hidden="1" x14ac:dyDescent="0.2">
      <c r="A23" t="str">
        <f>[1]summ_cities!A23</f>
        <v>Phoenix--Mesa, AZ</v>
      </c>
      <c r="B23">
        <f>[1]summ_cities!B23</f>
        <v>3027.5402844803398</v>
      </c>
      <c r="C23">
        <f>[1]summ_cities!C23</f>
        <v>15.9554094557898</v>
      </c>
      <c r="D23">
        <f>[1]summ_cities!D23</f>
        <v>1.48171784004572</v>
      </c>
      <c r="E23">
        <f>[1]summ_cities!E23</f>
        <v>1.34579567431321</v>
      </c>
      <c r="F23">
        <f>[1]summ_cities!F23</f>
        <v>0</v>
      </c>
      <c r="G23">
        <f>[1]summ_cities!G23</f>
        <v>6.7437363847147296</v>
      </c>
      <c r="H23">
        <f>[1]summ_cities!H23</f>
        <v>0.95765637531127901</v>
      </c>
      <c r="I23">
        <f>[1]summ_cities!I23</f>
        <v>26.4843157301747</v>
      </c>
      <c r="J23">
        <f>[1]summ_cities!J23</f>
        <v>21.1440610172689</v>
      </c>
      <c r="K23">
        <f>[1]summ_cities!K23</f>
        <v>20.0860743165365</v>
      </c>
      <c r="L23">
        <f>[1]summ_cities!L23</f>
        <v>22.197328535334901</v>
      </c>
      <c r="M23">
        <f>[1]summ_cities!M23</f>
        <v>0.798361612687564</v>
      </c>
      <c r="N23">
        <f>[1]summ_cities!N23</f>
        <v>0.75841394284737196</v>
      </c>
      <c r="O23">
        <f>[1]summ_cities!O23</f>
        <v>0.83813109470087299</v>
      </c>
      <c r="P23">
        <f>[1]summ_cities!P23</f>
        <v>-5.3402547129058098</v>
      </c>
      <c r="Q23">
        <f>[1]summ_cities!Q23</f>
        <v>-6.39824141363823</v>
      </c>
      <c r="R23">
        <f>[1]summ_cities!R23</f>
        <v>-4.2869871948398304</v>
      </c>
      <c r="S23">
        <f>[1]summ_cities!S23</f>
        <v>0.79164172580216596</v>
      </c>
      <c r="T23">
        <f>[1]summ_cities!T23</f>
        <v>0.67475435662072403</v>
      </c>
      <c r="U23">
        <f>[1]summ_cities!U23</f>
        <v>0.88409459792178102</v>
      </c>
      <c r="V23">
        <f>[1]summ_cities!V23</f>
        <v>3629114</v>
      </c>
      <c r="W23">
        <f>[1]summ_cities!W23</f>
        <v>2907049</v>
      </c>
      <c r="X23">
        <f>[1]summ_cities!X23</f>
        <v>5.8262322476695304E-6</v>
      </c>
      <c r="DA23" t="str">
        <f t="shared" si="0"/>
        <v>False</v>
      </c>
      <c r="DB23" t="str">
        <f>_xlfn.CONCAT(TEXT(ROUND(J23,0), "0"), " (", TEXT(ROUND(K23,0), "0"), ", ",TEXT(ROUND(L23,0), "0"), ")")</f>
        <v>21 (20, 22)</v>
      </c>
      <c r="DC23" t="str">
        <f>_xlfn.CONCAT(TEXT(ROUND(M23,2), "0.00"), " (", TEXT(ROUND(N23,2), "0.00"), ", ", TEXT(ROUND(O23,2), "0.00"), ")")</f>
        <v>0.80 (0.76, 0.84)</v>
      </c>
      <c r="DD23" t="str">
        <f>_xlfn.CONCAT(TEXT(ROUND(S23,2), "0.00"), " (", TEXT(ROUND(T23,2), "0.00"), ", ",TEXT(ROUND(U23,2), "0.00"), ")")</f>
        <v>0.79 (0.67, 0.88)</v>
      </c>
      <c r="DE23" t="str">
        <f>TEXT(ROUND(1000000*X23,2), "0.0")</f>
        <v>5.8</v>
      </c>
    </row>
    <row r="24" spans="1:109" hidden="1" x14ac:dyDescent="0.2">
      <c r="A24" t="str">
        <f>[1]summ_cities!A24</f>
        <v>Riverside--San Bernardino, CA</v>
      </c>
      <c r="B24">
        <f>[1]summ_cities!B24</f>
        <v>1484.4430677933101</v>
      </c>
      <c r="C24">
        <f>[1]summ_cities!C24</f>
        <v>8.7073233218032193</v>
      </c>
      <c r="D24">
        <f>[1]summ_cities!D24</f>
        <v>0.99346198953781395</v>
      </c>
      <c r="E24">
        <f>[1]summ_cities!E24</f>
        <v>1.2296840670779601</v>
      </c>
      <c r="F24">
        <f>[1]summ_cities!F24</f>
        <v>0</v>
      </c>
      <c r="G24">
        <f>[1]summ_cities!G24</f>
        <v>4.9740069041004702</v>
      </c>
      <c r="H24">
        <f>[1]summ_cities!H24</f>
        <v>1.3412520912554</v>
      </c>
      <c r="I24">
        <f>[1]summ_cities!I24</f>
        <v>17.245728373774799</v>
      </c>
      <c r="J24">
        <f>[1]summ_cities!J24</f>
        <v>20.983980245378799</v>
      </c>
      <c r="K24">
        <f>[1]summ_cities!K24</f>
        <v>19.5930073533121</v>
      </c>
      <c r="L24">
        <f>[1]summ_cities!L24</f>
        <v>22.1455900996644</v>
      </c>
      <c r="M24">
        <f>[1]summ_cities!M24</f>
        <v>1.2167639307881299</v>
      </c>
      <c r="N24">
        <f>[1]summ_cities!N24</f>
        <v>1.1361078481965801</v>
      </c>
      <c r="O24">
        <f>[1]summ_cities!O24</f>
        <v>1.28412031198059</v>
      </c>
      <c r="P24">
        <f>[1]summ_cities!P24</f>
        <v>3.7382518716039401</v>
      </c>
      <c r="Q24">
        <f>[1]summ_cities!Q24</f>
        <v>2.3472789795372502</v>
      </c>
      <c r="R24">
        <f>[1]summ_cities!R24</f>
        <v>4.89986172588958</v>
      </c>
      <c r="S24">
        <f>[1]summ_cities!S24</f>
        <v>0.42977839213324098</v>
      </c>
      <c r="T24">
        <f>[1]summ_cities!T24</f>
        <v>0.319223447887791</v>
      </c>
      <c r="U24">
        <f>[1]summ_cities!U24</f>
        <v>0.54476579747662601</v>
      </c>
      <c r="V24">
        <f>[1]summ_cities!V24</f>
        <v>1932666</v>
      </c>
      <c r="W24">
        <f>[1]summ_cities!W24</f>
        <v>1506816</v>
      </c>
      <c r="X24">
        <f>[1]summ_cities!X24</f>
        <v>1.0857530605587699E-5</v>
      </c>
      <c r="DA24" t="str">
        <f t="shared" si="0"/>
        <v>False</v>
      </c>
      <c r="DB24" t="str">
        <f>_xlfn.CONCAT(TEXT(ROUND(J24,0), "0"), " (", TEXT(ROUND(K24,0), "0"), ", ",TEXT(ROUND(L24,0), "0"), ")")</f>
        <v>21 (20, 22)</v>
      </c>
      <c r="DC24" t="str">
        <f>_xlfn.CONCAT(TEXT(ROUND(M24,2), "0.00"), " (", TEXT(ROUND(N24,2), "0.00"), ", ", TEXT(ROUND(O24,2), "0.00"), ")")</f>
        <v>1.22 (1.14, 1.28)</v>
      </c>
      <c r="DD24" t="str">
        <f>_xlfn.CONCAT(TEXT(ROUND(S24,2), "0.00"), " (", TEXT(ROUND(T24,2), "0.00"), ", ",TEXT(ROUND(U24,2), "0.00"), ")")</f>
        <v>0.43 (0.32, 0.54)</v>
      </c>
      <c r="DE24" t="str">
        <f>TEXT(ROUND(1000000*X24,2), "0.0")</f>
        <v>10.9</v>
      </c>
    </row>
    <row r="25" spans="1:109" hidden="1" x14ac:dyDescent="0.2">
      <c r="A25" t="str">
        <f>[1]summ_cities!A25</f>
        <v>Lancaster, PA</v>
      </c>
      <c r="B25">
        <f>[1]summ_cities!B25</f>
        <v>681.95465019156802</v>
      </c>
      <c r="C25">
        <f>[1]summ_cities!C25</f>
        <v>1.6245560332479201</v>
      </c>
      <c r="D25">
        <f>[1]summ_cities!D25</f>
        <v>0.18718907255199099</v>
      </c>
      <c r="E25">
        <f>[1]summ_cities!E25</f>
        <v>1.1055503522004999</v>
      </c>
      <c r="F25">
        <f>[1]summ_cities!F25</f>
        <v>0</v>
      </c>
      <c r="G25">
        <f>[1]summ_cities!G25</f>
        <v>6.3344294065023199</v>
      </c>
      <c r="H25">
        <f>[1]summ_cities!H25</f>
        <v>0.22845057589462001</v>
      </c>
      <c r="I25">
        <f>[1]summ_cities!I25</f>
        <v>9.4801754403973604</v>
      </c>
      <c r="J25">
        <f>[1]summ_cities!J25</f>
        <v>20.340031351103001</v>
      </c>
      <c r="K25">
        <f>[1]summ_cities!K25</f>
        <v>16.184893379574302</v>
      </c>
      <c r="L25">
        <f>[1]summ_cities!L25</f>
        <v>24.826020016045799</v>
      </c>
      <c r="M25">
        <f>[1]summ_cities!M25</f>
        <v>2.1455332212976899</v>
      </c>
      <c r="N25">
        <f>[1]summ_cities!N25</f>
        <v>1.7072356393961301</v>
      </c>
      <c r="O25">
        <f>[1]summ_cities!O25</f>
        <v>2.61873001951589</v>
      </c>
      <c r="P25">
        <f>[1]summ_cities!P25</f>
        <v>10.859855910705599</v>
      </c>
      <c r="Q25">
        <f>[1]summ_cities!Q25</f>
        <v>6.70471793917695</v>
      </c>
      <c r="R25">
        <f>[1]summ_cities!R25</f>
        <v>15.3458445756484</v>
      </c>
      <c r="S25">
        <f>[1]summ_cities!S25</f>
        <v>0.30627738997326598</v>
      </c>
      <c r="T25">
        <f>[1]summ_cities!T25</f>
        <v>0.14642525964438399</v>
      </c>
      <c r="U25">
        <f>[1]summ_cities!U25</f>
        <v>0.47273139343648202</v>
      </c>
      <c r="V25">
        <f>[1]summ_cities!V25</f>
        <v>402004</v>
      </c>
      <c r="W25">
        <f>[1]summ_cities!W25</f>
        <v>323554</v>
      </c>
      <c r="X25">
        <f>[1]summ_cities!X25</f>
        <v>5.0596589464540203E-5</v>
      </c>
      <c r="DA25" t="str">
        <f t="shared" si="0"/>
        <v>False</v>
      </c>
      <c r="DB25" t="str">
        <f>_xlfn.CONCAT(TEXT(ROUND(J25,0), "0"), " (", TEXT(ROUND(K25,0), "0"), ", ",TEXT(ROUND(L25,0), "0"), ")")</f>
        <v>20 (16, 25)</v>
      </c>
      <c r="DC25" t="str">
        <f>_xlfn.CONCAT(TEXT(ROUND(M25,2), "0.00"), " (", TEXT(ROUND(N25,2), "0.00"), ", ", TEXT(ROUND(O25,2), "0.00"), ")")</f>
        <v>2.15 (1.71, 2.62)</v>
      </c>
      <c r="DD25" t="str">
        <f>_xlfn.CONCAT(TEXT(ROUND(S25,2), "0.00"), " (", TEXT(ROUND(T25,2), "0.00"), ", ",TEXT(ROUND(U25,2), "0.00"), ")")</f>
        <v>0.31 (0.15, 0.47)</v>
      </c>
      <c r="DE25" t="str">
        <f>TEXT(ROUND(1000000*X25,2), "0.0")</f>
        <v>50.6</v>
      </c>
    </row>
    <row r="26" spans="1:109" hidden="1" x14ac:dyDescent="0.2">
      <c r="A26" t="str">
        <f>[1]summ_cities!A26</f>
        <v>Charlotte, NC--SC</v>
      </c>
      <c r="B26">
        <f>[1]summ_cities!B26</f>
        <v>2106.0043766550398</v>
      </c>
      <c r="C26">
        <f>[1]summ_cities!C26</f>
        <v>5.3198799989534198</v>
      </c>
      <c r="D26">
        <f>[1]summ_cities!D26</f>
        <v>0.559068775424163</v>
      </c>
      <c r="E26">
        <f>[1]summ_cities!E26</f>
        <v>3.2304406155836798</v>
      </c>
      <c r="F26">
        <f>[1]summ_cities!F26</f>
        <v>0</v>
      </c>
      <c r="G26">
        <f>[1]summ_cities!G26</f>
        <v>2.05911921825553</v>
      </c>
      <c r="H26">
        <f>[1]summ_cities!H26</f>
        <v>0.77100651689407995</v>
      </c>
      <c r="I26">
        <f>[1]summ_cities!I26</f>
        <v>11.9395151251108</v>
      </c>
      <c r="J26">
        <f>[1]summ_cities!J26</f>
        <v>18.900527835881</v>
      </c>
      <c r="K26">
        <f>[1]summ_cities!K26</f>
        <v>16.0663149783873</v>
      </c>
      <c r="L26">
        <f>[1]summ_cities!L26</f>
        <v>22.312809650476499</v>
      </c>
      <c r="M26">
        <f>[1]summ_cities!M26</f>
        <v>1.5830230656628499</v>
      </c>
      <c r="N26">
        <f>[1]summ_cities!N26</f>
        <v>1.34564216469704</v>
      </c>
      <c r="O26">
        <f>[1]summ_cities!O26</f>
        <v>1.86882041830566</v>
      </c>
      <c r="P26">
        <f>[1]summ_cities!P26</f>
        <v>6.9610127107701798</v>
      </c>
      <c r="Q26">
        <f>[1]summ_cities!Q26</f>
        <v>4.1267998532764896</v>
      </c>
      <c r="R26">
        <f>[1]summ_cities!R26</f>
        <v>10.373294525365599</v>
      </c>
      <c r="S26">
        <f>[1]summ_cities!S26</f>
        <v>0.385397244377716</v>
      </c>
      <c r="T26">
        <f>[1]summ_cities!T26</f>
        <v>0.208586813765437</v>
      </c>
      <c r="U26">
        <f>[1]summ_cities!U26</f>
        <v>0.55636034112293398</v>
      </c>
      <c r="V26">
        <f>[1]summ_cities!V26</f>
        <v>1249442</v>
      </c>
      <c r="W26">
        <f>[1]summ_cities!W26</f>
        <v>758927</v>
      </c>
      <c r="X26">
        <f>[1]summ_cities!X26</f>
        <v>1.51271750396425E-5</v>
      </c>
      <c r="DA26" t="str">
        <f t="shared" si="0"/>
        <v>False</v>
      </c>
      <c r="DB26" t="str">
        <f>_xlfn.CONCAT(TEXT(ROUND(J26,0), "0"), " (", TEXT(ROUND(K26,0), "0"), ", ",TEXT(ROUND(L26,0), "0"), ")")</f>
        <v>19 (16, 22)</v>
      </c>
      <c r="DC26" t="str">
        <f>_xlfn.CONCAT(TEXT(ROUND(M26,2), "0.00"), " (", TEXT(ROUND(N26,2), "0.00"), ", ", TEXT(ROUND(O26,2), "0.00"), ")")</f>
        <v>1.58 (1.35, 1.87)</v>
      </c>
      <c r="DD26" t="str">
        <f>_xlfn.CONCAT(TEXT(ROUND(S26,2), "0.00"), " (", TEXT(ROUND(T26,2), "0.00"), ", ",TEXT(ROUND(U26,2), "0.00"), ")")</f>
        <v>0.39 (0.21, 0.56)</v>
      </c>
      <c r="DE26" t="str">
        <f>TEXT(ROUND(1000000*X26,2), "0.0")</f>
        <v>15.1</v>
      </c>
    </row>
    <row r="27" spans="1:109" hidden="1" x14ac:dyDescent="0.2">
      <c r="A27" t="str">
        <f>[1]summ_cities!A27</f>
        <v>Lakeland, FL</v>
      </c>
      <c r="B27">
        <f>[1]summ_cities!B27</f>
        <v>400.27895133909902</v>
      </c>
      <c r="C27">
        <f>[1]summ_cities!C27</f>
        <v>6.0169780322992299</v>
      </c>
      <c r="D27">
        <f>[1]summ_cities!D27</f>
        <v>6.8927045723320797E-3</v>
      </c>
      <c r="E27">
        <f>[1]summ_cities!E27</f>
        <v>9.6713013683237495E-2</v>
      </c>
      <c r="F27">
        <f>[1]summ_cities!F27</f>
        <v>0</v>
      </c>
      <c r="G27">
        <f>[1]summ_cities!G27</f>
        <v>0.35674047482271998</v>
      </c>
      <c r="H27">
        <f>[1]summ_cities!H27</f>
        <v>0.34221765767969098</v>
      </c>
      <c r="I27">
        <f>[1]summ_cities!I27</f>
        <v>6.8195418830572097</v>
      </c>
      <c r="J27">
        <f>[1]summ_cities!J27</f>
        <v>18.6643839348501</v>
      </c>
      <c r="K27">
        <f>[1]summ_cities!K27</f>
        <v>13.9666091805626</v>
      </c>
      <c r="L27">
        <f>[1]summ_cities!L27</f>
        <v>24.970814124479698</v>
      </c>
      <c r="M27">
        <f>[1]summ_cities!M27</f>
        <v>2.7368970313417602</v>
      </c>
      <c r="N27">
        <f>[1]summ_cities!N27</f>
        <v>2.0480274804473102</v>
      </c>
      <c r="O27">
        <f>[1]summ_cities!O27</f>
        <v>3.66165565850081</v>
      </c>
      <c r="P27">
        <f>[1]summ_cities!P27</f>
        <v>11.844842051792799</v>
      </c>
      <c r="Q27">
        <f>[1]summ_cities!Q27</f>
        <v>7.1470672975054104</v>
      </c>
      <c r="R27">
        <f>[1]summ_cities!R27</f>
        <v>18.1512722414225</v>
      </c>
      <c r="S27">
        <f>[1]summ_cities!S27</f>
        <v>8.7651877123546607E-2</v>
      </c>
      <c r="T27">
        <f>[1]summ_cities!T27</f>
        <v>0</v>
      </c>
      <c r="U27">
        <f>[1]summ_cities!U27</f>
        <v>0.18145541901275899</v>
      </c>
      <c r="V27">
        <f>[1]summ_cities!V27</f>
        <v>262596</v>
      </c>
      <c r="W27">
        <f>[1]summ_cities!W27</f>
        <v>199487</v>
      </c>
      <c r="X27">
        <f>[1]summ_cities!X27</f>
        <v>7.1076421327248299E-5</v>
      </c>
      <c r="DA27" t="str">
        <f t="shared" si="0"/>
        <v>False</v>
      </c>
      <c r="DB27" t="str">
        <f>_xlfn.CONCAT(TEXT(ROUND(J27,0), "0"), " (", TEXT(ROUND(K27,0), "0"), ", ",TEXT(ROUND(L27,0), "0"), ")")</f>
        <v>19 (14, 25)</v>
      </c>
      <c r="DC27" t="str">
        <f>_xlfn.CONCAT(TEXT(ROUND(M27,2), "0.00"), " (", TEXT(ROUND(N27,2), "0.00"), ", ", TEXT(ROUND(O27,2), "0.00"), ")")</f>
        <v>2.74 (2.05, 3.66)</v>
      </c>
      <c r="DD27" t="str">
        <f>_xlfn.CONCAT(TEXT(ROUND(S27,2), "0.00"), " (", TEXT(ROUND(T27,2), "0.00"), ", ",TEXT(ROUND(U27,2), "0.00"), ")")</f>
        <v>0.09 (0.00, 0.18)</v>
      </c>
      <c r="DE27" t="str">
        <f>TEXT(ROUND(1000000*X27,2), "0.0")</f>
        <v>71.1</v>
      </c>
    </row>
    <row r="28" spans="1:109" hidden="1" x14ac:dyDescent="0.2">
      <c r="A28" t="str">
        <f>[1]summ_cities!A28</f>
        <v>Rockford, IL</v>
      </c>
      <c r="B28">
        <f>[1]summ_cities!B28</f>
        <v>404.30034260430102</v>
      </c>
      <c r="C28">
        <f>[1]summ_cities!C28</f>
        <v>10.397587705431899</v>
      </c>
      <c r="D28">
        <f>[1]summ_cities!D28</f>
        <v>0.124814702416861</v>
      </c>
      <c r="E28">
        <f>[1]summ_cities!E28</f>
        <v>0.27013826408643599</v>
      </c>
      <c r="F28">
        <f>[1]summ_cities!F28</f>
        <v>0</v>
      </c>
      <c r="G28">
        <f>[1]summ_cities!G28</f>
        <v>0.42255142155650899</v>
      </c>
      <c r="H28">
        <f>[1]summ_cities!H28</f>
        <v>0.11412424111494</v>
      </c>
      <c r="I28">
        <f>[1]summ_cities!I28</f>
        <v>11.329216334606601</v>
      </c>
      <c r="J28">
        <f>[1]summ_cities!J28</f>
        <v>17.510890952346799</v>
      </c>
      <c r="K28">
        <f>[1]summ_cities!K28</f>
        <v>10.7764719156645</v>
      </c>
      <c r="L28">
        <f>[1]summ_cities!L28</f>
        <v>19.877352126612401</v>
      </c>
      <c r="M28">
        <f>[1]summ_cities!M28</f>
        <v>1.5456400897613101</v>
      </c>
      <c r="N28">
        <f>[1]summ_cities!N28</f>
        <v>0.95121071020122105</v>
      </c>
      <c r="O28">
        <f>[1]summ_cities!O28</f>
        <v>1.7545213666627799</v>
      </c>
      <c r="P28">
        <f>[1]summ_cities!P28</f>
        <v>6.1816746177401098</v>
      </c>
      <c r="Q28">
        <f>[1]summ_cities!Q28</f>
        <v>-0.55274441894218096</v>
      </c>
      <c r="R28">
        <f>[1]summ_cities!R28</f>
        <v>8.5481357920057803</v>
      </c>
      <c r="S28">
        <f>[1]summ_cities!S28</f>
        <v>0.32678939495047099</v>
      </c>
      <c r="T28">
        <f>[1]summ_cities!T28</f>
        <v>0.12817930503778999</v>
      </c>
      <c r="U28">
        <f>[1]summ_cities!U28</f>
        <v>0.583576224385702</v>
      </c>
      <c r="V28">
        <f>[1]summ_cities!V28</f>
        <v>296863</v>
      </c>
      <c r="W28">
        <f>[1]summ_cities!W28</f>
        <v>270414</v>
      </c>
      <c r="X28">
        <f>[1]summ_cities!X28</f>
        <v>5.8986438028136902E-5</v>
      </c>
      <c r="DA28" t="str">
        <f t="shared" si="0"/>
        <v>False</v>
      </c>
      <c r="DB28" t="str">
        <f>_xlfn.CONCAT(TEXT(ROUND(J28,0), "0"), " (", TEXT(ROUND(K28,0), "0"), ", ",TEXT(ROUND(L28,0), "0"), ")")</f>
        <v>18 (11, 20)</v>
      </c>
      <c r="DC28" t="str">
        <f>_xlfn.CONCAT(TEXT(ROUND(M28,2), "0.00"), " (", TEXT(ROUND(N28,2), "0.00"), ", ", TEXT(ROUND(O28,2), "0.00"), ")")</f>
        <v>1.55 (0.95, 1.75)</v>
      </c>
      <c r="DD28" t="str">
        <f>_xlfn.CONCAT(TEXT(ROUND(S28,2), "0.00"), " (", TEXT(ROUND(T28,2), "0.00"), ", ",TEXT(ROUND(U28,2), "0.00"), ")")</f>
        <v>0.33 (0.13, 0.58)</v>
      </c>
      <c r="DE28" t="str">
        <f>TEXT(ROUND(1000000*X28,2), "0.0")</f>
        <v>59.0</v>
      </c>
    </row>
    <row r="29" spans="1:109" x14ac:dyDescent="0.2">
      <c r="A29" t="str">
        <f>[1]summ_cities!A29</f>
        <v>San Francisco--Oakland, CA</v>
      </c>
      <c r="B29">
        <f>[1]summ_cities!B29</f>
        <v>1389.83656031498</v>
      </c>
      <c r="C29">
        <f>[1]summ_cities!C29</f>
        <v>6.3881700573635598</v>
      </c>
      <c r="D29">
        <f>[1]summ_cities!D29</f>
        <v>3.5475318316347599</v>
      </c>
      <c r="E29">
        <f>[1]summ_cities!E29</f>
        <v>1.6028409835587001</v>
      </c>
      <c r="F29">
        <f>[1]summ_cities!F29</f>
        <v>0</v>
      </c>
      <c r="G29">
        <f>[1]summ_cities!G29</f>
        <v>1.01855869116749</v>
      </c>
      <c r="H29">
        <f>[1]summ_cities!H29</f>
        <v>1.7118901876720201</v>
      </c>
      <c r="I29">
        <f>[1]summ_cities!I29</f>
        <v>14.2689917513965</v>
      </c>
      <c r="J29">
        <f>[1]summ_cities!J29</f>
        <v>17.0298822826073</v>
      </c>
      <c r="K29">
        <f>[1]summ_cities!K29</f>
        <v>13.301182574672801</v>
      </c>
      <c r="L29">
        <f>[1]summ_cities!L29</f>
        <v>22.468439273565199</v>
      </c>
      <c r="M29">
        <f>[1]summ_cities!M29</f>
        <v>1.1934888308377201</v>
      </c>
      <c r="N29">
        <f>[1]summ_cities!N29</f>
        <v>0.932173962001976</v>
      </c>
      <c r="O29">
        <f>[1]summ_cities!O29</f>
        <v>1.5746339801034701</v>
      </c>
      <c r="P29">
        <f>[1]summ_cities!P29</f>
        <v>2.7608905312108201</v>
      </c>
      <c r="Q29">
        <f>[1]summ_cities!Q29</f>
        <v>-0.96780917672371003</v>
      </c>
      <c r="R29">
        <f>[1]summ_cities!R29</f>
        <v>8.1994475221686702</v>
      </c>
      <c r="S29">
        <f>[1]summ_cities!S29</f>
        <v>0.29696434049032699</v>
      </c>
      <c r="T29">
        <f>[1]summ_cities!T29</f>
        <v>0.16018443910896199</v>
      </c>
      <c r="U29">
        <f>[1]summ_cities!U29</f>
        <v>0.435604860972368</v>
      </c>
      <c r="V29">
        <f>[1]summ_cities!V29</f>
        <v>3281212</v>
      </c>
      <c r="W29">
        <f>[1]summ_cities!W29</f>
        <v>3228605</v>
      </c>
      <c r="X29">
        <f>[1]summ_cities!X29</f>
        <v>5.1901194688448497E-6</v>
      </c>
      <c r="BQ29">
        <v>245</v>
      </c>
      <c r="BR29">
        <v>159</v>
      </c>
      <c r="BS29">
        <v>340</v>
      </c>
      <c r="BT29" t="str" cm="1">
        <f t="array" ref="BT29">_xlfn.IFS(AND(BR29&gt;$K29,BR29&lt;$L29),"Insignificant",AND(BS29&gt;$K29,BS29&lt;$L29),"Insignificant",AND($K29&gt;BR29,$K29&lt;BS29),"Insignificant",BR29&gt;$L29,"Significant",BS29&lt;$K29,"Significant")</f>
        <v>Significant</v>
      </c>
      <c r="BU29">
        <v>240</v>
      </c>
      <c r="BV29">
        <v>180</v>
      </c>
      <c r="BW29">
        <v>300</v>
      </c>
      <c r="BX29" t="str" cm="1">
        <f t="array" ref="BX29">_xlfn.IFS(AND(BV29&gt;$K29,BV29&lt;$L29),"Insignificant",AND(BW29&gt;$K29,BW29&lt;$L29),"Insignificant",AND($K29&gt;BV29,$K29&lt;BW29),"Insignificant",BV29&gt;$L29,"Significant",BW29&lt;$K29,"Significant")</f>
        <v>Significant</v>
      </c>
      <c r="BY29">
        <f>226-3.7</f>
        <v>222.3</v>
      </c>
      <c r="BZ29">
        <f>226-40-3.7</f>
        <v>182.3</v>
      </c>
      <c r="CA29">
        <f>226+40-3.7</f>
        <v>262.3</v>
      </c>
      <c r="CB29" t="str" cm="1">
        <f t="array" ref="CB29">_xlfn.IFS(AND(BZ29&gt;$K29,BZ29&lt;$L29),"Insignificant",AND(CA29&gt;$K29,CA29&lt;$L29),"Insignificant",AND($K29&gt;BZ29,$K29&lt;CA29),"Insignificant",BZ29&gt;$L29,"Significant",CA29&lt;$K29,"Significant")</f>
        <v>Significant</v>
      </c>
      <c r="CC29">
        <v>226</v>
      </c>
      <c r="CD29">
        <v>166</v>
      </c>
      <c r="CE29">
        <v>289</v>
      </c>
      <c r="CF29" t="str" cm="1">
        <f t="array" ref="CF29">_xlfn.IFS(AND(CD29&gt;$K29,CD29&lt;$L29),"Insignificant",AND(CE29&gt;$K29,CE29&lt;$L29),"Insignificant",AND($K29&gt;CD29,$K29&lt;CE29),"Insignificant",CD29&gt;$L29,"Significant",CE29&lt;$K29,"Significant")</f>
        <v>Significant</v>
      </c>
      <c r="DA29" t="str">
        <f t="shared" si="0"/>
        <v>True</v>
      </c>
      <c r="DB29" t="str">
        <f>_xlfn.CONCAT(TEXT(ROUND(J29,0), "0"), " (", TEXT(ROUND(K29,0), "0"), ", ",TEXT(ROUND(L29,0), "0"), ")")</f>
        <v>17 (13, 22)</v>
      </c>
      <c r="DC29" t="str">
        <f>_xlfn.CONCAT(TEXT(ROUND(M29,2), "0.00"), " (", TEXT(ROUND(N29,2), "0.00"), ", ", TEXT(ROUND(O29,2), "0.00"), ")")</f>
        <v>1.19 (0.93, 1.57)</v>
      </c>
      <c r="DD29" t="str">
        <f>_xlfn.CONCAT(TEXT(ROUND(S29,2), "0.00"), " (", TEXT(ROUND(T29,2), "0.00"), ", ",TEXT(ROUND(U29,2), "0.00"), ")")</f>
        <v>0.30 (0.16, 0.44)</v>
      </c>
      <c r="DE29" t="str">
        <f>TEXT(ROUND(1000000*X29,2), "0.0")</f>
        <v>5.2</v>
      </c>
    </row>
    <row r="30" spans="1:109" hidden="1" x14ac:dyDescent="0.2">
      <c r="A30" t="str">
        <f>[1]summ_cities!A30</f>
        <v>Richmond, VA</v>
      </c>
      <c r="B30">
        <f>[1]summ_cities!B30</f>
        <v>1336.6009015822699</v>
      </c>
      <c r="C30">
        <f>[1]summ_cities!C30</f>
        <v>6.6477727178267001</v>
      </c>
      <c r="D30">
        <f>[1]summ_cities!D30</f>
        <v>3.2876335128764498</v>
      </c>
      <c r="E30">
        <f>[1]summ_cities!E30</f>
        <v>0.73755122034715204</v>
      </c>
      <c r="F30">
        <f>[1]summ_cities!F30</f>
        <v>0</v>
      </c>
      <c r="G30">
        <f>[1]summ_cities!G30</f>
        <v>0.361845687839212</v>
      </c>
      <c r="H30">
        <f>[1]summ_cities!H30</f>
        <v>0.71754673058722096</v>
      </c>
      <c r="I30">
        <f>[1]summ_cities!I30</f>
        <v>11.752349869476699</v>
      </c>
      <c r="J30">
        <f>[1]summ_cities!J30</f>
        <v>16.926596013844399</v>
      </c>
      <c r="K30">
        <f>[1]summ_cities!K30</f>
        <v>12.3573779975309</v>
      </c>
      <c r="L30">
        <f>[1]summ_cities!L30</f>
        <v>20.435565650672299</v>
      </c>
      <c r="M30">
        <f>[1]summ_cities!M30</f>
        <v>1.44027332421461</v>
      </c>
      <c r="N30">
        <f>[1]summ_cities!N30</f>
        <v>1.0514814598589799</v>
      </c>
      <c r="O30">
        <f>[1]summ_cities!O30</f>
        <v>1.7388493261035101</v>
      </c>
      <c r="P30">
        <f>[1]summ_cities!P30</f>
        <v>5.1742461443676797</v>
      </c>
      <c r="Q30">
        <f>[1]summ_cities!Q30</f>
        <v>0.60502812805420902</v>
      </c>
      <c r="R30">
        <f>[1]summ_cities!R30</f>
        <v>8.6832157811956101</v>
      </c>
      <c r="S30">
        <f>[1]summ_cities!S30</f>
        <v>0.19631556222639801</v>
      </c>
      <c r="T30">
        <f>[1]summ_cities!T30</f>
        <v>8.4582713253778197E-2</v>
      </c>
      <c r="U30">
        <f>[1]summ_cities!U30</f>
        <v>0.31715108627925298</v>
      </c>
      <c r="V30">
        <f>[1]summ_cities!V30</f>
        <v>953556</v>
      </c>
      <c r="W30">
        <f>[1]summ_cities!W30</f>
        <v>818836</v>
      </c>
      <c r="X30">
        <f>[1]summ_cities!X30</f>
        <v>1.7751024600384599E-5</v>
      </c>
      <c r="DA30" t="str">
        <f t="shared" si="0"/>
        <v>False</v>
      </c>
      <c r="DB30" t="str">
        <f>_xlfn.CONCAT(TEXT(ROUND(J30,0), "0"), " (", TEXT(ROUND(K30,0), "0"), ", ",TEXT(ROUND(L30,0), "0"), ")")</f>
        <v>17 (12, 20)</v>
      </c>
      <c r="DC30" t="str">
        <f>_xlfn.CONCAT(TEXT(ROUND(M30,2), "0.00"), " (", TEXT(ROUND(N30,2), "0.00"), ", ", TEXT(ROUND(O30,2), "0.00"), ")")</f>
        <v>1.44 (1.05, 1.74)</v>
      </c>
      <c r="DD30" t="str">
        <f>_xlfn.CONCAT(TEXT(ROUND(S30,2), "0.00"), " (", TEXT(ROUND(T30,2), "0.00"), ", ",TEXT(ROUND(U30,2), "0.00"), ")")</f>
        <v>0.20 (0.08, 0.32)</v>
      </c>
      <c r="DE30" t="str">
        <f>TEXT(ROUND(1000000*X30,2), "0.0")</f>
        <v>17.8</v>
      </c>
    </row>
    <row r="31" spans="1:109" hidden="1" x14ac:dyDescent="0.2">
      <c r="A31" t="str">
        <f>[1]summ_cities!A31</f>
        <v>Modesto, CA</v>
      </c>
      <c r="B31">
        <f>[1]summ_cities!B31</f>
        <v>241.87065906985501</v>
      </c>
      <c r="C31">
        <f>[1]summ_cities!C31</f>
        <v>0.62331221389021296</v>
      </c>
      <c r="D31">
        <f>[1]summ_cities!D31</f>
        <v>6.5544962889877101E-2</v>
      </c>
      <c r="E31">
        <f>[1]summ_cities!E31</f>
        <v>0.107857087194058</v>
      </c>
      <c r="F31">
        <f>[1]summ_cities!F31</f>
        <v>0</v>
      </c>
      <c r="G31">
        <f>[1]summ_cities!G31</f>
        <v>4.6940600513375097</v>
      </c>
      <c r="H31">
        <f>[1]summ_cities!H31</f>
        <v>0.17842912110464901</v>
      </c>
      <c r="I31">
        <f>[1]summ_cities!I31</f>
        <v>5.6692034364163097</v>
      </c>
      <c r="J31">
        <f>[1]summ_cities!J31</f>
        <v>16.869343508818599</v>
      </c>
      <c r="K31">
        <f>[1]summ_cities!K31</f>
        <v>12.4918345459491</v>
      </c>
      <c r="L31">
        <f>[1]summ_cities!L31</f>
        <v>24.493222882582799</v>
      </c>
      <c r="M31">
        <f>[1]summ_cities!M31</f>
        <v>2.97561089454963</v>
      </c>
      <c r="N31">
        <f>[1]summ_cities!N31</f>
        <v>2.2034549802371601</v>
      </c>
      <c r="O31">
        <f>[1]summ_cities!O31</f>
        <v>4.3203993572094799</v>
      </c>
      <c r="P31">
        <f>[1]summ_cities!P31</f>
        <v>11.200140072402201</v>
      </c>
      <c r="Q31">
        <f>[1]summ_cities!Q31</f>
        <v>6.8226311095328596</v>
      </c>
      <c r="R31">
        <f>[1]summ_cities!R31</f>
        <v>18.824019446166499</v>
      </c>
      <c r="S31">
        <f>[1]summ_cities!S31</f>
        <v>0.38150881320552299</v>
      </c>
      <c r="T31">
        <f>[1]summ_cities!T31</f>
        <v>0.20781920685205399</v>
      </c>
      <c r="U31">
        <f>[1]summ_cities!U31</f>
        <v>0.58270565366735905</v>
      </c>
      <c r="V31">
        <f>[1]summ_cities!V31</f>
        <v>358172</v>
      </c>
      <c r="W31">
        <f>[1]summ_cities!W31</f>
        <v>310945</v>
      </c>
      <c r="X31">
        <f>[1]summ_cities!X31</f>
        <v>4.7098442951482997E-5</v>
      </c>
      <c r="DA31" t="str">
        <f t="shared" si="0"/>
        <v>False</v>
      </c>
      <c r="DB31" t="str">
        <f>_xlfn.CONCAT(TEXT(ROUND(J31,0), "0"), " (", TEXT(ROUND(K31,0), "0"), ", ",TEXT(ROUND(L31,0), "0"), ")")</f>
        <v>17 (12, 24)</v>
      </c>
      <c r="DC31" t="str">
        <f>_xlfn.CONCAT(TEXT(ROUND(M31,2), "0.00"), " (", TEXT(ROUND(N31,2), "0.00"), ", ", TEXT(ROUND(O31,2), "0.00"), ")")</f>
        <v>2.98 (2.20, 4.32)</v>
      </c>
      <c r="DD31" t="str">
        <f>_xlfn.CONCAT(TEXT(ROUND(S31,2), "0.00"), " (", TEXT(ROUND(T31,2), "0.00"), ", ",TEXT(ROUND(U31,2), "0.00"), ")")</f>
        <v>0.38 (0.21, 0.58)</v>
      </c>
      <c r="DE31" t="str">
        <f>TEXT(ROUND(1000000*X31,2), "0.0")</f>
        <v>47.1</v>
      </c>
    </row>
    <row r="32" spans="1:109" x14ac:dyDescent="0.2">
      <c r="A32" t="str">
        <f>[1]summ_cities!A32</f>
        <v>Baltimore, MD</v>
      </c>
      <c r="B32">
        <f>[1]summ_cities!B32</f>
        <v>1978.6335304260699</v>
      </c>
      <c r="C32">
        <f>[1]summ_cities!C32</f>
        <v>9.0962469984732799</v>
      </c>
      <c r="D32">
        <f>[1]summ_cities!D32</f>
        <v>1.1420791840587601</v>
      </c>
      <c r="E32">
        <f>[1]summ_cities!E32</f>
        <v>3.2292441104799399</v>
      </c>
      <c r="F32">
        <f>[1]summ_cities!F32</f>
        <v>0</v>
      </c>
      <c r="G32">
        <f>[1]summ_cities!G32</f>
        <v>0.589374273710078</v>
      </c>
      <c r="H32">
        <f>[1]summ_cities!H32</f>
        <v>1.92277485223954</v>
      </c>
      <c r="I32">
        <f>[1]summ_cities!I32</f>
        <v>15.979719418961601</v>
      </c>
      <c r="J32">
        <f>[1]summ_cities!J32</f>
        <v>16.742238186370798</v>
      </c>
      <c r="K32">
        <f>[1]summ_cities!K32</f>
        <v>12.946204699689201</v>
      </c>
      <c r="L32">
        <f>[1]summ_cities!L32</f>
        <v>19.5789373305401</v>
      </c>
      <c r="M32">
        <f>[1]summ_cities!M32</f>
        <v>1.0477179071432501</v>
      </c>
      <c r="N32">
        <f>[1]summ_cities!N32</f>
        <v>0.81016470691764797</v>
      </c>
      <c r="O32">
        <f>[1]summ_cities!O32</f>
        <v>1.2252366150626901</v>
      </c>
      <c r="P32">
        <f>[1]summ_cities!P32</f>
        <v>0.76251876740927604</v>
      </c>
      <c r="Q32">
        <f>[1]summ_cities!Q32</f>
        <v>-3.0335147192723202</v>
      </c>
      <c r="R32">
        <f>[1]summ_cities!R32</f>
        <v>3.5992179115785601</v>
      </c>
      <c r="S32">
        <f>[1]summ_cities!S32</f>
        <v>0.12815328637637599</v>
      </c>
      <c r="T32">
        <f>[1]summ_cities!T32</f>
        <v>4.5633905161460799E-2</v>
      </c>
      <c r="U32">
        <f>[1]summ_cities!U32</f>
        <v>0.215914994213973</v>
      </c>
      <c r="V32">
        <f>[1]summ_cities!V32</f>
        <v>2203663</v>
      </c>
      <c r="W32">
        <f>[1]summ_cities!W32</f>
        <v>2076354</v>
      </c>
      <c r="X32">
        <f>[1]summ_cities!X32</f>
        <v>7.5974584981328297E-6</v>
      </c>
      <c r="Y32">
        <v>74.1096</v>
      </c>
      <c r="Z32">
        <v>52.665119999999995</v>
      </c>
      <c r="AA32">
        <v>100.9152</v>
      </c>
      <c r="AB32" t="str" cm="1">
        <f t="array" ref="AB32">_xlfn.IFS(AND(Z32&gt;$K32,Z32&lt;$L32),"Insignificant",AND(AA32&gt;$K32,AA32&lt;$L32),"Insignificant",AND($K32&gt;Z32,$K32&lt;AA32),"Insignificant",Z32&gt;$L32,"Significant",AA32&lt;$K32,"Significant")</f>
        <v>Significant</v>
      </c>
      <c r="AC32">
        <v>89.246880000000004</v>
      </c>
      <c r="AD32">
        <v>37.843200000000003</v>
      </c>
      <c r="AE32">
        <v>150.74207999999999</v>
      </c>
      <c r="AF32" t="str" cm="1">
        <f t="array" ref="AF32">_xlfn.IFS(AND(AD32&gt;$K32,AD32&lt;$L32),"Insignificant",AND(AE32&gt;$K32,AE32&lt;$L32),"Insignificant",AND($K32&gt;AD32,$K32&lt;AE32),"Insignificant",AD32&gt;$L32,"Significant",AE32&lt;$K32,"Significant")</f>
        <v>Significant</v>
      </c>
      <c r="AG32">
        <v>78.84</v>
      </c>
      <c r="AH32">
        <v>28.382400000000001</v>
      </c>
      <c r="AI32">
        <v>173.44800000000001</v>
      </c>
      <c r="AJ32" t="str" cm="1">
        <f t="array" ref="AJ32">_xlfn.IFS(AND(AH32&gt;$K32,AH32&lt;$L32),"Insignificant",AND(AI32&gt;$K32,AI32&lt;$L32),"Insignificant",AND($K32&gt;AH32,$K32&lt;AI32),"Insignificant",AH32&gt;$L32,"Significant",AI32&lt;$K32,"Significant")</f>
        <v>Significant</v>
      </c>
      <c r="BA32">
        <f>39*12</f>
        <v>468</v>
      </c>
      <c r="BB32">
        <f>30*12</f>
        <v>360</v>
      </c>
      <c r="BC32">
        <f>48*12</f>
        <v>576</v>
      </c>
      <c r="BD32" t="str" cm="1">
        <f t="array" ref="BD32">_xlfn.IFS(AND(BB32&gt;$K32,BB32&lt;$L32),"Insignificant",AND(BC32&gt;$K32,BC32&lt;$L32),"Insignificant",AND($K32&gt;BB32,$K32&lt;BC32),"Insignificant",BB32&gt;$L32,"Significant",BC32&lt;$K32,"Significant")</f>
        <v>Significant</v>
      </c>
      <c r="BI32">
        <v>212.45172480000002</v>
      </c>
      <c r="BJ32">
        <v>151.75123199999996</v>
      </c>
      <c r="BK32">
        <v>273.15221760000003</v>
      </c>
      <c r="CS32">
        <v>288.23904000000005</v>
      </c>
      <c r="CT32">
        <v>146.64240000000001</v>
      </c>
      <c r="CU32">
        <v>429.83568000000008</v>
      </c>
      <c r="DA32" t="str">
        <f t="shared" si="0"/>
        <v>True</v>
      </c>
      <c r="DB32" t="str">
        <f>_xlfn.CONCAT(TEXT(ROUND(J32,0), "0"), " (", TEXT(ROUND(K32,0), "0"), ", ",TEXT(ROUND(L32,0), "0"), ")")</f>
        <v>17 (13, 20)</v>
      </c>
      <c r="DC32" t="str">
        <f>_xlfn.CONCAT(TEXT(ROUND(M32,2), "0.00"), " (", TEXT(ROUND(N32,2), "0.00"), ", ", TEXT(ROUND(O32,2), "0.00"), ")")</f>
        <v>1.05 (0.81, 1.23)</v>
      </c>
      <c r="DD32" t="str">
        <f>_xlfn.CONCAT(TEXT(ROUND(S32,2), "0.00"), " (", TEXT(ROUND(T32,2), "0.00"), ", ",TEXT(ROUND(U32,2), "0.00"), ")")</f>
        <v>0.13 (0.05, 0.22)</v>
      </c>
      <c r="DE32" t="str">
        <f>TEXT(ROUND(1000000*X32,2), "0.0")</f>
        <v>7.6</v>
      </c>
    </row>
    <row r="33" spans="1:109" hidden="1" x14ac:dyDescent="0.2">
      <c r="A33" t="str">
        <f>[1]summ_cities!A33</f>
        <v>San Antonio, TX</v>
      </c>
      <c r="B33">
        <f>[1]summ_cities!B33</f>
        <v>1568.6707606587399</v>
      </c>
      <c r="C33">
        <f>[1]summ_cities!C33</f>
        <v>6.8721105962433899</v>
      </c>
      <c r="D33">
        <f>[1]summ_cities!D33</f>
        <v>0.921676911064365</v>
      </c>
      <c r="E33">
        <f>[1]summ_cities!E33</f>
        <v>4.2051251558589602</v>
      </c>
      <c r="F33">
        <f>[1]summ_cities!F33</f>
        <v>0</v>
      </c>
      <c r="G33">
        <f>[1]summ_cities!G33</f>
        <v>1.1149563305758501</v>
      </c>
      <c r="H33">
        <f>[1]summ_cities!H33</f>
        <v>0.67782631568431495</v>
      </c>
      <c r="I33">
        <f>[1]summ_cities!I33</f>
        <v>13.7916953094268</v>
      </c>
      <c r="J33">
        <f>[1]summ_cities!J33</f>
        <v>16.189675655075899</v>
      </c>
      <c r="K33">
        <f>[1]summ_cities!K33</f>
        <v>14.9261382772989</v>
      </c>
      <c r="L33">
        <f>[1]summ_cities!L33</f>
        <v>17.664930707620801</v>
      </c>
      <c r="M33">
        <f>[1]summ_cities!M33</f>
        <v>1.1738713255947499</v>
      </c>
      <c r="N33">
        <f>[1]summ_cities!N33</f>
        <v>1.0822555126414799</v>
      </c>
      <c r="O33">
        <f>[1]summ_cities!O33</f>
        <v>1.28083823716338</v>
      </c>
      <c r="P33">
        <f>[1]summ_cities!P33</f>
        <v>2.3979803456490001</v>
      </c>
      <c r="Q33">
        <f>[1]summ_cities!Q33</f>
        <v>1.13444296787204</v>
      </c>
      <c r="R33">
        <f>[1]summ_cities!R33</f>
        <v>3.87323539819399</v>
      </c>
      <c r="S33">
        <f>[1]summ_cities!S33</f>
        <v>0.32543669322742103</v>
      </c>
      <c r="T33">
        <f>[1]summ_cities!T33</f>
        <v>0.21532064832223799</v>
      </c>
      <c r="U33">
        <f>[1]summ_cities!U33</f>
        <v>0.44044687589017001</v>
      </c>
      <c r="V33">
        <f>[1]summ_cities!V33</f>
        <v>1758210</v>
      </c>
      <c r="W33">
        <f>[1]summ_cities!W33</f>
        <v>1327554</v>
      </c>
      <c r="X33">
        <f>[1]summ_cities!X33</f>
        <v>9.2080443491254706E-6</v>
      </c>
      <c r="DA33" t="str">
        <f t="shared" si="0"/>
        <v>False</v>
      </c>
      <c r="DB33" t="str">
        <f>_xlfn.CONCAT(TEXT(ROUND(J33,0), "0"), " (", TEXT(ROUND(K33,0), "0"), ", ",TEXT(ROUND(L33,0), "0"), ")")</f>
        <v>16 (15, 18)</v>
      </c>
      <c r="DC33" t="str">
        <f>_xlfn.CONCAT(TEXT(ROUND(M33,2), "0.00"), " (", TEXT(ROUND(N33,2), "0.00"), ", ", TEXT(ROUND(O33,2), "0.00"), ")")</f>
        <v>1.17 (1.08, 1.28)</v>
      </c>
      <c r="DD33" t="str">
        <f>_xlfn.CONCAT(TEXT(ROUND(S33,2), "0.00"), " (", TEXT(ROUND(T33,2), "0.00"), ", ",TEXT(ROUND(U33,2), "0.00"), ")")</f>
        <v>0.33 (0.22, 0.44)</v>
      </c>
      <c r="DE33" t="str">
        <f>TEXT(ROUND(1000000*X33,2), "0.0")</f>
        <v>9.2</v>
      </c>
    </row>
    <row r="34" spans="1:109" hidden="1" x14ac:dyDescent="0.2">
      <c r="A34" t="str">
        <f>[1]summ_cities!A34</f>
        <v>Ann Arbor, MI</v>
      </c>
      <c r="B34">
        <f>[1]summ_cities!B34</f>
        <v>429.77704174575001</v>
      </c>
      <c r="C34">
        <f>[1]summ_cities!C34</f>
        <v>4.79969535389084</v>
      </c>
      <c r="D34">
        <f>[1]summ_cities!D34</f>
        <v>6.7310650848892206E-2</v>
      </c>
      <c r="E34">
        <f>[1]summ_cities!E34</f>
        <v>0.50115351407055697</v>
      </c>
      <c r="F34">
        <f>[1]summ_cities!F34</f>
        <v>0</v>
      </c>
      <c r="G34">
        <f>[1]summ_cities!G34</f>
        <v>0.17480016465623999</v>
      </c>
      <c r="H34">
        <f>[1]summ_cities!H34</f>
        <v>0.22688769643266599</v>
      </c>
      <c r="I34">
        <f>[1]summ_cities!I34</f>
        <v>5.7698473798991898</v>
      </c>
      <c r="J34">
        <f>[1]summ_cities!J34</f>
        <v>15.9733929473656</v>
      </c>
      <c r="K34">
        <f>[1]summ_cities!K34</f>
        <v>12.0386512430527</v>
      </c>
      <c r="L34">
        <f>[1]summ_cities!L34</f>
        <v>21.287352465224899</v>
      </c>
      <c r="M34">
        <f>[1]summ_cities!M34</f>
        <v>2.7684255571496101</v>
      </c>
      <c r="N34">
        <f>[1]summ_cities!N34</f>
        <v>2.0864765478880098</v>
      </c>
      <c r="O34">
        <f>[1]summ_cities!O34</f>
        <v>3.6894134391466</v>
      </c>
      <c r="P34">
        <f>[1]summ_cities!P34</f>
        <v>10.203545567466399</v>
      </c>
      <c r="Q34">
        <f>[1]summ_cities!Q34</f>
        <v>6.2688038631535603</v>
      </c>
      <c r="R34">
        <f>[1]summ_cities!R34</f>
        <v>15.5175050853257</v>
      </c>
      <c r="S34">
        <f>[1]summ_cities!S34</f>
        <v>0.12798200029995299</v>
      </c>
      <c r="T34">
        <f>[1]summ_cities!T34</f>
        <v>5.1137254953629301E-2</v>
      </c>
      <c r="U34">
        <f>[1]summ_cities!U34</f>
        <v>0.23030960291862701</v>
      </c>
      <c r="V34">
        <f>[1]summ_cities!V34</f>
        <v>306022</v>
      </c>
      <c r="W34">
        <f>[1]summ_cities!W34</f>
        <v>283904</v>
      </c>
      <c r="X34">
        <f>[1]summ_cities!X34</f>
        <v>5.2196877830239799E-5</v>
      </c>
      <c r="DA34" t="str">
        <f t="shared" si="0"/>
        <v>False</v>
      </c>
      <c r="DB34" t="str">
        <f>_xlfn.CONCAT(TEXT(ROUND(J34,0), "0"), " (", TEXT(ROUND(K34,0), "0"), ", ",TEXT(ROUND(L34,0), "0"), ")")</f>
        <v>16 (12, 21)</v>
      </c>
      <c r="DC34" t="str">
        <f>_xlfn.CONCAT(TEXT(ROUND(M34,2), "0.00"), " (", TEXT(ROUND(N34,2), "0.00"), ", ", TEXT(ROUND(O34,2), "0.00"), ")")</f>
        <v>2.77 (2.09, 3.69)</v>
      </c>
      <c r="DD34" t="str">
        <f>_xlfn.CONCAT(TEXT(ROUND(S34,2), "0.00"), " (", TEXT(ROUND(T34,2), "0.00"), ", ",TEXT(ROUND(U34,2), "0.00"), ")")</f>
        <v>0.13 (0.05, 0.23)</v>
      </c>
      <c r="DE34" t="str">
        <f>TEXT(ROUND(1000000*X34,2), "0.0")</f>
        <v>52.2</v>
      </c>
    </row>
    <row r="35" spans="1:109" hidden="1" x14ac:dyDescent="0.2">
      <c r="A35" t="str">
        <f>[1]summ_cities!A35</f>
        <v>Davenport, IA--IL</v>
      </c>
      <c r="B35">
        <f>[1]summ_cities!B35</f>
        <v>382.463070212829</v>
      </c>
      <c r="C35">
        <f>[1]summ_cities!C35</f>
        <v>4.3888507432921404</v>
      </c>
      <c r="D35">
        <f>[1]summ_cities!D35</f>
        <v>0.10600316654297</v>
      </c>
      <c r="E35">
        <f>[1]summ_cities!E35</f>
        <v>0.229641761308989</v>
      </c>
      <c r="F35">
        <f>[1]summ_cities!F35</f>
        <v>0</v>
      </c>
      <c r="G35">
        <f>[1]summ_cities!G35</f>
        <v>0.73372120210334701</v>
      </c>
      <c r="H35">
        <f>[1]summ_cities!H35</f>
        <v>0.11491100389324201</v>
      </c>
      <c r="I35">
        <f>[1]summ_cities!I35</f>
        <v>5.5731278771406902</v>
      </c>
      <c r="J35">
        <f>[1]summ_cities!J35</f>
        <v>15.7616443066802</v>
      </c>
      <c r="K35">
        <f>[1]summ_cities!K35</f>
        <v>12.6058105012486</v>
      </c>
      <c r="L35">
        <f>[1]summ_cities!L35</f>
        <v>20.6594092140658</v>
      </c>
      <c r="M35">
        <f>[1]summ_cities!M35</f>
        <v>2.8281504846371499</v>
      </c>
      <c r="N35">
        <f>[1]summ_cities!N35</f>
        <v>2.2618914869967099</v>
      </c>
      <c r="O35">
        <f>[1]summ_cities!O35</f>
        <v>3.70696845102094</v>
      </c>
      <c r="P35">
        <f>[1]summ_cities!P35</f>
        <v>10.188516429539501</v>
      </c>
      <c r="Q35">
        <f>[1]summ_cities!Q35</f>
        <v>7.0326826241079301</v>
      </c>
      <c r="R35">
        <f>[1]summ_cities!R35</f>
        <v>15.086281336925101</v>
      </c>
      <c r="S35">
        <f>[1]summ_cities!S35</f>
        <v>0.229176775358615</v>
      </c>
      <c r="T35">
        <f>[1]summ_cities!T35</f>
        <v>0.113051951694491</v>
      </c>
      <c r="U35">
        <f>[1]summ_cities!U35</f>
        <v>0.36801552845966801</v>
      </c>
      <c r="V35">
        <f>[1]summ_cities!V35</f>
        <v>280051</v>
      </c>
      <c r="W35">
        <f>[1]summ_cities!W35</f>
        <v>270626</v>
      </c>
      <c r="X35">
        <f>[1]summ_cities!X35</f>
        <v>5.6281335566308497E-5</v>
      </c>
      <c r="DA35" t="str">
        <f t="shared" si="0"/>
        <v>False</v>
      </c>
      <c r="DB35" t="str">
        <f>_xlfn.CONCAT(TEXT(ROUND(J35,0), "0"), " (", TEXT(ROUND(K35,0), "0"), ", ",TEXT(ROUND(L35,0), "0"), ")")</f>
        <v>16 (13, 21)</v>
      </c>
      <c r="DC35" t="str">
        <f>_xlfn.CONCAT(TEXT(ROUND(M35,2), "0.00"), " (", TEXT(ROUND(N35,2), "0.00"), ", ", TEXT(ROUND(O35,2), "0.00"), ")")</f>
        <v>2.83 (2.26, 3.71)</v>
      </c>
      <c r="DD35" t="str">
        <f>_xlfn.CONCAT(TEXT(ROUND(S35,2), "0.00"), " (", TEXT(ROUND(T35,2), "0.00"), ", ",TEXT(ROUND(U35,2), "0.00"), ")")</f>
        <v>0.23 (0.11, 0.37)</v>
      </c>
      <c r="DE35" t="str">
        <f>TEXT(ROUND(1000000*X35,2), "0.0")</f>
        <v>56.3</v>
      </c>
    </row>
    <row r="36" spans="1:109" hidden="1" x14ac:dyDescent="0.2">
      <c r="A36" t="str">
        <f>[1]summ_cities!A36</f>
        <v>Corpus Christi, TX</v>
      </c>
      <c r="B36">
        <f>[1]summ_cities!B36</f>
        <v>328.99176331664302</v>
      </c>
      <c r="C36">
        <f>[1]summ_cities!C36</f>
        <v>3.6971880757736799</v>
      </c>
      <c r="D36">
        <f>[1]summ_cities!D36</f>
        <v>6.4155833571621301E-2</v>
      </c>
      <c r="E36">
        <f>[1]summ_cities!E36</f>
        <v>1.77674267025274</v>
      </c>
      <c r="F36">
        <f>[1]summ_cities!F36</f>
        <v>0</v>
      </c>
      <c r="G36">
        <f>[1]summ_cities!G36</f>
        <v>0.155625901814683</v>
      </c>
      <c r="H36">
        <f>[1]summ_cities!H36</f>
        <v>0.20453014980384099</v>
      </c>
      <c r="I36">
        <f>[1]summ_cities!I36</f>
        <v>5.8982426312165703</v>
      </c>
      <c r="J36">
        <f>[1]summ_cities!J36</f>
        <v>15.310910804126101</v>
      </c>
      <c r="K36">
        <f>[1]summ_cities!K36</f>
        <v>9.9716642999869904</v>
      </c>
      <c r="L36">
        <f>[1]summ_cities!L36</f>
        <v>25.193871631732101</v>
      </c>
      <c r="M36">
        <f>[1]summ_cities!M36</f>
        <v>2.5958428232661701</v>
      </c>
      <c r="N36">
        <f>[1]summ_cities!N36</f>
        <v>1.69061615865236</v>
      </c>
      <c r="O36">
        <f>[1]summ_cities!O36</f>
        <v>4.2714200155810804</v>
      </c>
      <c r="P36">
        <f>[1]summ_cities!P36</f>
        <v>9.4126681729095498</v>
      </c>
      <c r="Q36">
        <f>[1]summ_cities!Q36</f>
        <v>4.0734216687704201</v>
      </c>
      <c r="R36">
        <f>[1]summ_cities!R36</f>
        <v>19.2956290005155</v>
      </c>
      <c r="S36">
        <f>[1]summ_cities!S36</f>
        <v>0.20632301186518301</v>
      </c>
      <c r="T36">
        <f>[1]summ_cities!T36</f>
        <v>0.10197179036437</v>
      </c>
      <c r="U36">
        <f>[1]summ_cities!U36</f>
        <v>0.33850861156354101</v>
      </c>
      <c r="V36">
        <f>[1]summ_cities!V36</f>
        <v>320069</v>
      </c>
      <c r="W36">
        <f>[1]summ_cities!W36</f>
        <v>293925</v>
      </c>
      <c r="X36">
        <f>[1]summ_cities!X36</f>
        <v>4.78362815646817E-5</v>
      </c>
      <c r="DA36" t="str">
        <f t="shared" si="0"/>
        <v>False</v>
      </c>
      <c r="DB36" t="str">
        <f>_xlfn.CONCAT(TEXT(ROUND(J36,0), "0"), " (", TEXT(ROUND(K36,0), "0"), ", ",TEXT(ROUND(L36,0), "0"), ")")</f>
        <v>15 (10, 25)</v>
      </c>
      <c r="DC36" t="str">
        <f>_xlfn.CONCAT(TEXT(ROUND(M36,2), "0.00"), " (", TEXT(ROUND(N36,2), "0.00"), ", ", TEXT(ROUND(O36,2), "0.00"), ")")</f>
        <v>2.60 (1.69, 4.27)</v>
      </c>
      <c r="DD36" t="str">
        <f>_xlfn.CONCAT(TEXT(ROUND(S36,2), "0.00"), " (", TEXT(ROUND(T36,2), "0.00"), ", ",TEXT(ROUND(U36,2), "0.00"), ")")</f>
        <v>0.21 (0.10, 0.34)</v>
      </c>
      <c r="DE36" t="str">
        <f>TEXT(ROUND(1000000*X36,2), "0.0")</f>
        <v>47.8</v>
      </c>
    </row>
    <row r="37" spans="1:109" hidden="1" x14ac:dyDescent="0.2">
      <c r="A37" t="str">
        <f>[1]summ_cities!A37</f>
        <v>Sacramento, CA</v>
      </c>
      <c r="B37">
        <f>[1]summ_cities!B37</f>
        <v>1266.1800593121</v>
      </c>
      <c r="C37">
        <f>[1]summ_cities!C37</f>
        <v>8.3958387642389898</v>
      </c>
      <c r="D37">
        <f>[1]summ_cities!D37</f>
        <v>0.78678043227922401</v>
      </c>
      <c r="E37">
        <f>[1]summ_cities!E37</f>
        <v>0.98745470222697296</v>
      </c>
      <c r="F37">
        <f>[1]summ_cities!F37</f>
        <v>0</v>
      </c>
      <c r="G37">
        <f>[1]summ_cities!G37</f>
        <v>1.80659763131003</v>
      </c>
      <c r="H37">
        <f>[1]summ_cities!H37</f>
        <v>2.7092340888348199</v>
      </c>
      <c r="I37">
        <f>[1]summ_cities!I37</f>
        <v>14.685905618890001</v>
      </c>
      <c r="J37">
        <f>[1]summ_cities!J37</f>
        <v>14.9679188916475</v>
      </c>
      <c r="K37">
        <f>[1]summ_cities!K37</f>
        <v>13.850628507241501</v>
      </c>
      <c r="L37">
        <f>[1]summ_cities!L37</f>
        <v>16.941690352913099</v>
      </c>
      <c r="M37">
        <f>[1]summ_cities!M37</f>
        <v>1.0192029882307501</v>
      </c>
      <c r="N37">
        <f>[1]summ_cities!N37</f>
        <v>0.94312389488775095</v>
      </c>
      <c r="O37">
        <f>[1]summ_cities!O37</f>
        <v>1.1536020176461901</v>
      </c>
      <c r="P37">
        <f>[1]summ_cities!P37</f>
        <v>0.28201327275747001</v>
      </c>
      <c r="Q37">
        <f>[1]summ_cities!Q37</f>
        <v>-0.83527711164855301</v>
      </c>
      <c r="R37">
        <f>[1]summ_cities!R37</f>
        <v>2.2557847340231301</v>
      </c>
      <c r="S37">
        <f>[1]summ_cities!S37</f>
        <v>0.52539378601999398</v>
      </c>
      <c r="T37">
        <f>[1]summ_cities!T37</f>
        <v>0.32838299463106502</v>
      </c>
      <c r="U37">
        <f>[1]summ_cities!U37</f>
        <v>0.70764371460929998</v>
      </c>
      <c r="V37">
        <f>[1]summ_cities!V37</f>
        <v>1723634</v>
      </c>
      <c r="W37">
        <f>[1]summ_cities!W37</f>
        <v>1393498</v>
      </c>
      <c r="X37">
        <f>[1]summ_cities!X37</f>
        <v>8.68393109653646E-6</v>
      </c>
      <c r="DA37" t="str">
        <f t="shared" si="0"/>
        <v>False</v>
      </c>
      <c r="DB37" t="str">
        <f>_xlfn.CONCAT(TEXT(ROUND(J37,0), "0"), " (", TEXT(ROUND(K37,0), "0"), ", ",TEXT(ROUND(L37,0), "0"), ")")</f>
        <v>15 (14, 17)</v>
      </c>
      <c r="DC37" t="str">
        <f>_xlfn.CONCAT(TEXT(ROUND(M37,2), "0.00"), " (", TEXT(ROUND(N37,2), "0.00"), ", ", TEXT(ROUND(O37,2), "0.00"), ")")</f>
        <v>1.02 (0.94, 1.15)</v>
      </c>
      <c r="DD37" t="str">
        <f>_xlfn.CONCAT(TEXT(ROUND(S37,2), "0.00"), " (", TEXT(ROUND(T37,2), "0.00"), ", ",TEXT(ROUND(U37,2), "0.00"), ")")</f>
        <v>0.53 (0.33, 0.71)</v>
      </c>
      <c r="DE37" t="str">
        <f>TEXT(ROUND(1000000*X37,2), "0.0")</f>
        <v>8.7</v>
      </c>
    </row>
    <row r="38" spans="1:109" hidden="1" x14ac:dyDescent="0.2">
      <c r="A38" t="str">
        <f>[1]summ_cities!A38</f>
        <v>Oklahoma City, OK</v>
      </c>
      <c r="B38">
        <f>[1]summ_cities!B38</f>
        <v>1091.6130701922</v>
      </c>
      <c r="C38">
        <f>[1]summ_cities!C38</f>
        <v>11.798635458104901</v>
      </c>
      <c r="D38">
        <f>[1]summ_cities!D38</f>
        <v>0.38343951663435799</v>
      </c>
      <c r="E38">
        <f>[1]summ_cities!E38</f>
        <v>6.2407659924373204</v>
      </c>
      <c r="F38">
        <f>[1]summ_cities!F38</f>
        <v>0</v>
      </c>
      <c r="G38">
        <f>[1]summ_cities!G38</f>
        <v>1.02628412964705</v>
      </c>
      <c r="H38">
        <f>[1]summ_cities!H38</f>
        <v>0.48388945037480202</v>
      </c>
      <c r="I38">
        <f>[1]summ_cities!I38</f>
        <v>19.9330145471985</v>
      </c>
      <c r="J38">
        <f>[1]summ_cities!J38</f>
        <v>14.8591813585638</v>
      </c>
      <c r="K38">
        <f>[1]summ_cities!K38</f>
        <v>6.8556222527789004</v>
      </c>
      <c r="L38">
        <f>[1]summ_cities!L38</f>
        <v>20.623718142765401</v>
      </c>
      <c r="M38">
        <f>[1]summ_cities!M38</f>
        <v>0.74545580265239897</v>
      </c>
      <c r="N38">
        <f>[1]summ_cities!N38</f>
        <v>0.34393303815365001</v>
      </c>
      <c r="O38">
        <f>[1]summ_cities!O38</f>
        <v>1.0346512362157401</v>
      </c>
      <c r="P38">
        <f>[1]summ_cities!P38</f>
        <v>-5.0738331886346897</v>
      </c>
      <c r="Q38">
        <f>[1]summ_cities!Q38</f>
        <v>-13.077392294419599</v>
      </c>
      <c r="R38">
        <f>[1]summ_cities!R38</f>
        <v>0.69070359556687999</v>
      </c>
      <c r="S38">
        <f>[1]summ_cities!S38</f>
        <v>0.53182399540329095</v>
      </c>
      <c r="T38">
        <f>[1]summ_cities!T38</f>
        <v>0.30131117871389201</v>
      </c>
      <c r="U38">
        <f>[1]summ_cities!U38</f>
        <v>0.75428463799795897</v>
      </c>
      <c r="V38">
        <f>[1]summ_cities!V38</f>
        <v>861505</v>
      </c>
      <c r="W38">
        <f>[1]summ_cities!W38</f>
        <v>747003</v>
      </c>
      <c r="X38">
        <f>[1]summ_cities!X38</f>
        <v>1.7247933974339998E-5</v>
      </c>
      <c r="DA38" t="str">
        <f t="shared" si="0"/>
        <v>False</v>
      </c>
      <c r="DB38" t="str">
        <f>_xlfn.CONCAT(TEXT(ROUND(J38,0), "0"), " (", TEXT(ROUND(K38,0), "0"), ", ",TEXT(ROUND(L38,0), "0"), ")")</f>
        <v>15 (7, 21)</v>
      </c>
      <c r="DC38" t="str">
        <f>_xlfn.CONCAT(TEXT(ROUND(M38,2), "0.00"), " (", TEXT(ROUND(N38,2), "0.00"), ", ", TEXT(ROUND(O38,2), "0.00"), ")")</f>
        <v>0.75 (0.34, 1.03)</v>
      </c>
      <c r="DD38" t="str">
        <f>_xlfn.CONCAT(TEXT(ROUND(S38,2), "0.00"), " (", TEXT(ROUND(T38,2), "0.00"), ", ",TEXT(ROUND(U38,2), "0.00"), ")")</f>
        <v>0.53 (0.30, 0.75)</v>
      </c>
      <c r="DE38" t="str">
        <f>TEXT(ROUND(1000000*X38,2), "0.0")</f>
        <v>17.3</v>
      </c>
    </row>
    <row r="39" spans="1:109" hidden="1" x14ac:dyDescent="0.2">
      <c r="A39" t="str">
        <f>[1]summ_cities!A39</f>
        <v>Flint, MI</v>
      </c>
      <c r="B39">
        <f>[1]summ_cities!B39</f>
        <v>633.74372759541097</v>
      </c>
      <c r="C39">
        <f>[1]summ_cities!C39</f>
        <v>5.1129815434042198</v>
      </c>
      <c r="D39">
        <f>[1]summ_cities!D39</f>
        <v>0.208590954000724</v>
      </c>
      <c r="E39">
        <f>[1]summ_cities!E39</f>
        <v>0.45528045117263199</v>
      </c>
      <c r="F39">
        <f>[1]summ_cities!F39</f>
        <v>0</v>
      </c>
      <c r="G39">
        <f>[1]summ_cities!G39</f>
        <v>0.22322157927980099</v>
      </c>
      <c r="H39">
        <f>[1]summ_cities!H39</f>
        <v>0.237818006110702</v>
      </c>
      <c r="I39">
        <f>[1]summ_cities!I39</f>
        <v>6.23789253396808</v>
      </c>
      <c r="J39">
        <f>[1]summ_cities!J39</f>
        <v>14.623676234302399</v>
      </c>
      <c r="K39">
        <f>[1]summ_cities!K39</f>
        <v>12.9817758475288</v>
      </c>
      <c r="L39">
        <f>[1]summ_cities!L39</f>
        <v>16.222712196121201</v>
      </c>
      <c r="M39">
        <f>[1]summ_cities!M39</f>
        <v>2.3443296200872399</v>
      </c>
      <c r="N39">
        <f>[1]summ_cities!N39</f>
        <v>2.0811156615535298</v>
      </c>
      <c r="O39">
        <f>[1]summ_cities!O39</f>
        <v>2.60067195896392</v>
      </c>
      <c r="P39">
        <f>[1]summ_cities!P39</f>
        <v>8.3857837003343398</v>
      </c>
      <c r="Q39">
        <f>[1]summ_cities!Q39</f>
        <v>6.7438833135607501</v>
      </c>
      <c r="R39">
        <f>[1]summ_cities!R39</f>
        <v>9.9848196621531393</v>
      </c>
      <c r="S39">
        <f>[1]summ_cities!S39</f>
        <v>0.19987018966488301</v>
      </c>
      <c r="T39">
        <f>[1]summ_cities!T39</f>
        <v>9.1697225317642503E-2</v>
      </c>
      <c r="U39">
        <f>[1]summ_cities!U39</f>
        <v>0.32665199002234602</v>
      </c>
      <c r="V39">
        <f>[1]summ_cities!V39</f>
        <v>356218</v>
      </c>
      <c r="W39">
        <f>[1]summ_cities!W39</f>
        <v>365096</v>
      </c>
      <c r="X39">
        <f>[1]summ_cities!X39</f>
        <v>4.1052603277494101E-5</v>
      </c>
      <c r="DA39" t="str">
        <f t="shared" si="0"/>
        <v>False</v>
      </c>
      <c r="DB39" t="str">
        <f>_xlfn.CONCAT(TEXT(ROUND(J39,0), "0"), " (", TEXT(ROUND(K39,0), "0"), ", ",TEXT(ROUND(L39,0), "0"), ")")</f>
        <v>15 (13, 16)</v>
      </c>
      <c r="DC39" t="str">
        <f>_xlfn.CONCAT(TEXT(ROUND(M39,2), "0.00"), " (", TEXT(ROUND(N39,2), "0.00"), ", ", TEXT(ROUND(O39,2), "0.00"), ")")</f>
        <v>2.34 (2.08, 2.60)</v>
      </c>
      <c r="DD39" t="str">
        <f>_xlfn.CONCAT(TEXT(ROUND(S39,2), "0.00"), " (", TEXT(ROUND(T39,2), "0.00"), ", ",TEXT(ROUND(U39,2), "0.00"), ")")</f>
        <v>0.20 (0.09, 0.33)</v>
      </c>
      <c r="DE39" t="str">
        <f>TEXT(ROUND(1000000*X39,2), "0.0")</f>
        <v>41.1</v>
      </c>
    </row>
    <row r="40" spans="1:109" x14ac:dyDescent="0.2">
      <c r="A40" t="str">
        <f>[1]summ_cities!A40</f>
        <v>Washington, DC--VA--MD</v>
      </c>
      <c r="B40">
        <f>[1]summ_cities!B40</f>
        <v>3635.32389874826</v>
      </c>
      <c r="C40">
        <f>[1]summ_cities!C40</f>
        <v>8.0247426134830295</v>
      </c>
      <c r="D40">
        <f>[1]summ_cities!D40</f>
        <v>3.97840632766377</v>
      </c>
      <c r="E40">
        <f>[1]summ_cities!E40</f>
        <v>7.9375752157117603</v>
      </c>
      <c r="F40">
        <f>[1]summ_cities!F40</f>
        <v>0</v>
      </c>
      <c r="G40">
        <f>[1]summ_cities!G40</f>
        <v>1.4546734224721101</v>
      </c>
      <c r="H40">
        <f>[1]summ_cities!H40</f>
        <v>3.3300678060358799</v>
      </c>
      <c r="I40">
        <f>[1]summ_cities!I40</f>
        <v>24.725465385366501</v>
      </c>
      <c r="J40">
        <f>[1]summ_cities!J40</f>
        <v>13.280542612051301</v>
      </c>
      <c r="K40">
        <f>[1]summ_cities!K40</f>
        <v>3.3639300069829101</v>
      </c>
      <c r="L40">
        <f>[1]summ_cities!L40</f>
        <v>20.380392832459499</v>
      </c>
      <c r="M40">
        <f>[1]summ_cities!M40</f>
        <v>0.53712002605666798</v>
      </c>
      <c r="N40">
        <f>[1]summ_cities!N40</f>
        <v>0.136051231172126</v>
      </c>
      <c r="O40">
        <f>[1]summ_cities!O40</f>
        <v>0.82426730962650996</v>
      </c>
      <c r="P40">
        <f>[1]summ_cities!P40</f>
        <v>-11.4449227733152</v>
      </c>
      <c r="Q40">
        <f>[1]summ_cities!Q40</f>
        <v>-21.3615353783836</v>
      </c>
      <c r="R40">
        <f>[1]summ_cities!R40</f>
        <v>-4.3450725529070597</v>
      </c>
      <c r="S40">
        <f>[1]summ_cities!S40</f>
        <v>0.244020607733301</v>
      </c>
      <c r="T40">
        <f>[1]summ_cities!T40</f>
        <v>5.7246683583384597E-2</v>
      </c>
      <c r="U40">
        <f>[1]summ_cities!U40</f>
        <v>0.38791790634879297</v>
      </c>
      <c r="V40">
        <f>[1]summ_cities!V40</f>
        <v>4586770</v>
      </c>
      <c r="W40">
        <f>[1]summ_cities!W40</f>
        <v>3933920</v>
      </c>
      <c r="X40">
        <f>[1]summ_cities!X40</f>
        <v>2.8954019085437702E-6</v>
      </c>
      <c r="Y40">
        <v>124.5672</v>
      </c>
      <c r="Z40">
        <v>83.255039999999994</v>
      </c>
      <c r="AA40">
        <v>175.65552000000002</v>
      </c>
      <c r="AB40" t="str" cm="1">
        <f t="array" ref="AB40">_xlfn.IFS(AND(Z40&gt;$K40,Z40&lt;$L40),"Insignificant",AND(AA40&gt;$K40,AA40&lt;$L40),"Insignificant",AND($K40&gt;Z40,$K40&lt;AA40),"Insignificant",Z40&gt;$L40,"Significant",AA40&lt;$K40,"Significant")</f>
        <v>Significant</v>
      </c>
      <c r="AC40">
        <v>139.38911999999999</v>
      </c>
      <c r="AD40">
        <v>46.35792</v>
      </c>
      <c r="AE40">
        <v>249.44976</v>
      </c>
      <c r="AF40" t="str" cm="1">
        <f t="array" ref="AF40">_xlfn.IFS(AND(AD40&gt;$K40,AD40&lt;$L40),"Insignificant",AND(AE40&gt;$K40,AE40&lt;$L40),"Insignificant",AND($K40&gt;AD40,$K40&lt;AE40),"Insignificant",AD40&gt;$L40,"Significant",AE40&lt;$K40,"Significant")</f>
        <v>Significant</v>
      </c>
      <c r="AG40">
        <v>138.75839999999999</v>
      </c>
      <c r="AH40">
        <v>50.457599999999999</v>
      </c>
      <c r="AI40">
        <v>309.05279999999999</v>
      </c>
      <c r="AJ40" t="str" cm="1">
        <f t="array" ref="AJ40">_xlfn.IFS(AND(AH40&gt;$K40,AH40&lt;$L40),"Insignificant",AND(AI40&gt;$K40,AI40&lt;$L40),"Insignificant",AND($K40&gt;AH40,$K40&lt;AI40),"Insignificant",AH40&gt;$L40,"Significant",AI40&lt;$K40,"Significant")</f>
        <v>Significant</v>
      </c>
      <c r="BA40">
        <f>39*12</f>
        <v>468</v>
      </c>
      <c r="BB40">
        <f>30*12</f>
        <v>360</v>
      </c>
      <c r="BC40">
        <f>48*12</f>
        <v>576</v>
      </c>
      <c r="BD40" t="str" cm="1">
        <f t="array" ref="BD40">_xlfn.IFS(AND(BB40&gt;$K40,BB40&lt;$L40),"Insignificant",AND(BC40&gt;$K40,BC40&lt;$L40),"Insignificant",AND($K40&gt;BB40,$K40&lt;BC40),"Insignificant",BB40&gt;$L40,"Significant",BC40&lt;$K40,"Significant")</f>
        <v>Significant</v>
      </c>
      <c r="BI40">
        <v>212.45172480000002</v>
      </c>
      <c r="BJ40">
        <v>151.75123199999996</v>
      </c>
      <c r="BK40">
        <v>273.15221760000003</v>
      </c>
      <c r="CS40">
        <v>288.23904000000005</v>
      </c>
      <c r="CT40">
        <v>146.64240000000001</v>
      </c>
      <c r="CU40">
        <v>429.83568000000008</v>
      </c>
      <c r="DA40" t="str">
        <f t="shared" si="0"/>
        <v>True</v>
      </c>
      <c r="DB40" t="str">
        <f>_xlfn.CONCAT(TEXT(ROUND(J40,0), "0"), " (", TEXT(ROUND(K40,0), "0"), ", ",TEXT(ROUND(L40,0), "0"), ")")</f>
        <v>13 (3, 20)</v>
      </c>
      <c r="DC40" t="str">
        <f>_xlfn.CONCAT(TEXT(ROUND(M40,2), "0.00"), " (", TEXT(ROUND(N40,2), "0.00"), ", ", TEXT(ROUND(O40,2), "0.00"), ")")</f>
        <v>0.54 (0.14, 0.82)</v>
      </c>
      <c r="DD40" t="str">
        <f>_xlfn.CONCAT(TEXT(ROUND(S40,2), "0.00"), " (", TEXT(ROUND(T40,2), "0.00"), ", ",TEXT(ROUND(U40,2), "0.00"), ")")</f>
        <v>0.24 (0.06, 0.39)</v>
      </c>
      <c r="DE40" t="str">
        <f>TEXT(ROUND(1000000*X40,2), "0.0")</f>
        <v>2.9</v>
      </c>
    </row>
    <row r="41" spans="1:109" hidden="1" x14ac:dyDescent="0.2">
      <c r="A41" t="str">
        <f>[1]summ_cities!A41</f>
        <v>Denton--Lewisville, TX</v>
      </c>
      <c r="B41">
        <f>[1]summ_cities!B41</f>
        <v>386.830571538149</v>
      </c>
      <c r="C41">
        <f>[1]summ_cities!C41</f>
        <v>1.82936588986223</v>
      </c>
      <c r="D41">
        <f>[1]summ_cities!D41</f>
        <v>0.11821335892652</v>
      </c>
      <c r="E41">
        <f>[1]summ_cities!E41</f>
        <v>5.6496726704278801</v>
      </c>
      <c r="F41">
        <f>[1]summ_cities!F41</f>
        <v>0</v>
      </c>
      <c r="G41">
        <f>[1]summ_cities!G41</f>
        <v>0.45224251692863698</v>
      </c>
      <c r="H41">
        <f>[1]summ_cities!H41</f>
        <v>0.15980229889531999</v>
      </c>
      <c r="I41">
        <f>[1]summ_cities!I41</f>
        <v>8.2092967350405992</v>
      </c>
      <c r="J41">
        <f>[1]summ_cities!J41</f>
        <v>12.642567615995899</v>
      </c>
      <c r="K41">
        <f>[1]summ_cities!K41</f>
        <v>12.1550247214042</v>
      </c>
      <c r="L41">
        <f>[1]summ_cities!L41</f>
        <v>13.6761692413157</v>
      </c>
      <c r="M41">
        <f>[1]summ_cities!M41</f>
        <v>1.5400305317302501</v>
      </c>
      <c r="N41">
        <f>[1]summ_cities!N41</f>
        <v>1.4806414134747601</v>
      </c>
      <c r="O41">
        <f>[1]summ_cities!O41</f>
        <v>1.6659367644661001</v>
      </c>
      <c r="P41">
        <f>[1]summ_cities!P41</f>
        <v>4.4332708809553898</v>
      </c>
      <c r="Q41">
        <f>[1]summ_cities!Q41</f>
        <v>3.9457279863636598</v>
      </c>
      <c r="R41">
        <f>[1]summ_cities!R41</f>
        <v>5.46687250627512</v>
      </c>
      <c r="S41">
        <f>[1]summ_cities!S41</f>
        <v>0.35804366573408197</v>
      </c>
      <c r="T41">
        <f>[1]summ_cities!T41</f>
        <v>0.213483330960798</v>
      </c>
      <c r="U41">
        <f>[1]summ_cities!U41</f>
        <v>0.51372100537162102</v>
      </c>
      <c r="V41">
        <f>[1]summ_cities!V41</f>
        <v>366174</v>
      </c>
      <c r="W41">
        <f>[1]summ_cities!W41</f>
        <v>299823</v>
      </c>
      <c r="X41">
        <f>[1]summ_cities!X41</f>
        <v>3.4526120412689003E-5</v>
      </c>
      <c r="DA41" t="str">
        <f t="shared" si="0"/>
        <v>False</v>
      </c>
      <c r="DB41" t="str">
        <f>_xlfn.CONCAT(TEXT(ROUND(J41,0), "0"), " (", TEXT(ROUND(K41,0), "0"), ", ",TEXT(ROUND(L41,0), "0"), ")")</f>
        <v>13 (12, 14)</v>
      </c>
      <c r="DC41" t="str">
        <f>_xlfn.CONCAT(TEXT(ROUND(M41,2), "0.00"), " (", TEXT(ROUND(N41,2), "0.00"), ", ", TEXT(ROUND(O41,2), "0.00"), ")")</f>
        <v>1.54 (1.48, 1.67)</v>
      </c>
      <c r="DD41" t="str">
        <f>_xlfn.CONCAT(TEXT(ROUND(S41,2), "0.00"), " (", TEXT(ROUND(T41,2), "0.00"), ", ",TEXT(ROUND(U41,2), "0.00"), ")")</f>
        <v>0.36 (0.21, 0.51)</v>
      </c>
      <c r="DE41" t="str">
        <f>TEXT(ROUND(1000000*X41,2), "0.0")</f>
        <v>34.5</v>
      </c>
    </row>
    <row r="42" spans="1:109" hidden="1" x14ac:dyDescent="0.2">
      <c r="A42" t="str">
        <f>[1]summ_cities!A42</f>
        <v>Stockton, CA</v>
      </c>
      <c r="B42">
        <f>[1]summ_cities!B42</f>
        <v>246.228100606564</v>
      </c>
      <c r="C42">
        <f>[1]summ_cities!C42</f>
        <v>1.42123286250186</v>
      </c>
      <c r="D42">
        <f>[1]summ_cities!D42</f>
        <v>0.66032449162419404</v>
      </c>
      <c r="E42">
        <f>[1]summ_cities!E42</f>
        <v>0.27458453904087898</v>
      </c>
      <c r="F42">
        <f>[1]summ_cities!F42</f>
        <v>0</v>
      </c>
      <c r="G42">
        <f>[1]summ_cities!G42</f>
        <v>2.42331234590735</v>
      </c>
      <c r="H42">
        <f>[1]summ_cities!H42</f>
        <v>0.12965829245048699</v>
      </c>
      <c r="I42">
        <f>[1]summ_cities!I42</f>
        <v>4.9091125315247703</v>
      </c>
      <c r="J42">
        <f>[1]summ_cities!J42</f>
        <v>12.5626190502927</v>
      </c>
      <c r="K42">
        <f>[1]summ_cities!K42</f>
        <v>9.5863385251437201</v>
      </c>
      <c r="L42">
        <f>[1]summ_cities!L42</f>
        <v>17.365384130316301</v>
      </c>
      <c r="M42">
        <f>[1]summ_cities!M42</f>
        <v>2.5590407572895399</v>
      </c>
      <c r="N42">
        <f>[1]summ_cities!N42</f>
        <v>1.95276406144354</v>
      </c>
      <c r="O42">
        <f>[1]summ_cities!O42</f>
        <v>3.53737748295669</v>
      </c>
      <c r="P42">
        <f>[1]summ_cities!P42</f>
        <v>7.6535065187679798</v>
      </c>
      <c r="Q42">
        <f>[1]summ_cities!Q42</f>
        <v>4.6772259936189498</v>
      </c>
      <c r="R42">
        <f>[1]summ_cities!R42</f>
        <v>12.456271598791499</v>
      </c>
      <c r="S42">
        <f>[1]summ_cities!S42</f>
        <v>0.25066791111402298</v>
      </c>
      <c r="T42">
        <f>[1]summ_cities!T42</f>
        <v>0.13677886571881601</v>
      </c>
      <c r="U42">
        <f>[1]summ_cities!U42</f>
        <v>0.39002243382921897</v>
      </c>
      <c r="V42">
        <f>[1]summ_cities!V42</f>
        <v>370583</v>
      </c>
      <c r="W42">
        <f>[1]summ_cities!W42</f>
        <v>313392</v>
      </c>
      <c r="X42">
        <f>[1]summ_cities!X42</f>
        <v>3.3899609669878901E-5</v>
      </c>
      <c r="DA42" t="str">
        <f t="shared" si="0"/>
        <v>False</v>
      </c>
      <c r="DB42" t="str">
        <f>_xlfn.CONCAT(TEXT(ROUND(J42,0), "0"), " (", TEXT(ROUND(K42,0), "0"), ", ",TEXT(ROUND(L42,0), "0"), ")")</f>
        <v>13 (10, 17)</v>
      </c>
      <c r="DC42" t="str">
        <f>_xlfn.CONCAT(TEXT(ROUND(M42,2), "0.00"), " (", TEXT(ROUND(N42,2), "0.00"), ", ", TEXT(ROUND(O42,2), "0.00"), ")")</f>
        <v>2.56 (1.95, 3.54)</v>
      </c>
      <c r="DD42" t="str">
        <f>_xlfn.CONCAT(TEXT(ROUND(S42,2), "0.00"), " (", TEXT(ROUND(T42,2), "0.00"), ", ",TEXT(ROUND(U42,2), "0.00"), ")")</f>
        <v>0.25 (0.14, 0.39)</v>
      </c>
      <c r="DE42" t="str">
        <f>TEXT(ROUND(1000000*X42,2), "0.0")</f>
        <v>33.9</v>
      </c>
    </row>
    <row r="43" spans="1:109" hidden="1" x14ac:dyDescent="0.2">
      <c r="A43" t="str">
        <f>[1]summ_cities!A43</f>
        <v>Savannah, GA</v>
      </c>
      <c r="B43">
        <f>[1]summ_cities!B43</f>
        <v>448.504736204241</v>
      </c>
      <c r="C43">
        <f>[1]summ_cities!C43</f>
        <v>3.4965865875661502</v>
      </c>
      <c r="D43">
        <f>[1]summ_cities!D43</f>
        <v>2.0566525206925101E-2</v>
      </c>
      <c r="E43">
        <f>[1]summ_cities!E43</f>
        <v>0.80199732275944502</v>
      </c>
      <c r="F43">
        <f>[1]summ_cities!F43</f>
        <v>0</v>
      </c>
      <c r="G43">
        <f>[1]summ_cities!G43</f>
        <v>5.8629297834090301E-2</v>
      </c>
      <c r="H43">
        <f>[1]summ_cities!H43</f>
        <v>0.126555640611516</v>
      </c>
      <c r="I43">
        <f>[1]summ_cities!I43</f>
        <v>4.5043353739781304</v>
      </c>
      <c r="J43">
        <f>[1]summ_cities!J43</f>
        <v>12.2353646503615</v>
      </c>
      <c r="K43">
        <f>[1]summ_cities!K43</f>
        <v>9.6974700105270006</v>
      </c>
      <c r="L43">
        <f>[1]summ_cities!L43</f>
        <v>16.104845298571099</v>
      </c>
      <c r="M43">
        <f>[1]summ_cities!M43</f>
        <v>2.71635294322135</v>
      </c>
      <c r="N43">
        <f>[1]summ_cities!N43</f>
        <v>2.1529191779435299</v>
      </c>
      <c r="O43">
        <f>[1]summ_cities!O43</f>
        <v>3.57540990211562</v>
      </c>
      <c r="P43">
        <f>[1]summ_cities!P43</f>
        <v>7.7310292763834099</v>
      </c>
      <c r="Q43">
        <f>[1]summ_cities!Q43</f>
        <v>5.1931346365488702</v>
      </c>
      <c r="R43">
        <f>[1]summ_cities!R43</f>
        <v>11.600509924592901</v>
      </c>
      <c r="S43">
        <f>[1]summ_cities!S43</f>
        <v>0.17405818023955399</v>
      </c>
      <c r="T43">
        <f>[1]summ_cities!T43</f>
        <v>3.66661182050521E-3</v>
      </c>
      <c r="U43">
        <f>[1]summ_cities!U43</f>
        <v>0.35628925859644101</v>
      </c>
      <c r="V43">
        <f>[1]summ_cities!V43</f>
        <v>260677</v>
      </c>
      <c r="W43">
        <f>[1]summ_cities!W43</f>
        <v>208886</v>
      </c>
      <c r="X43">
        <f>[1]summ_cities!X43</f>
        <v>4.69368783987906E-5</v>
      </c>
      <c r="DA43" t="str">
        <f t="shared" si="0"/>
        <v>False</v>
      </c>
      <c r="DB43" t="str">
        <f>_xlfn.CONCAT(TEXT(ROUND(J43,0), "0"), " (", TEXT(ROUND(K43,0), "0"), ", ",TEXT(ROUND(L43,0), "0"), ")")</f>
        <v>12 (10, 16)</v>
      </c>
      <c r="DC43" t="str">
        <f>_xlfn.CONCAT(TEXT(ROUND(M43,2), "0.00"), " (", TEXT(ROUND(N43,2), "0.00"), ", ", TEXT(ROUND(O43,2), "0.00"), ")")</f>
        <v>2.72 (2.15, 3.58)</v>
      </c>
      <c r="DD43" t="str">
        <f>_xlfn.CONCAT(TEXT(ROUND(S43,2), "0.00"), " (", TEXT(ROUND(T43,2), "0.00"), ", ",TEXT(ROUND(U43,2), "0.00"), ")")</f>
        <v>0.17 (0.00, 0.36)</v>
      </c>
      <c r="DE43" t="str">
        <f>TEXT(ROUND(1000000*X43,2), "0.0")</f>
        <v>46.9</v>
      </c>
    </row>
    <row r="44" spans="1:109" hidden="1" x14ac:dyDescent="0.2">
      <c r="A44" t="str">
        <f>[1]summ_cities!A44</f>
        <v>St. Louis, MO--IL</v>
      </c>
      <c r="B44">
        <f>[1]summ_cities!B44</f>
        <v>2435.7938125282599</v>
      </c>
      <c r="C44">
        <f>[1]summ_cities!C44</f>
        <v>10.4123999679672</v>
      </c>
      <c r="D44">
        <f>[1]summ_cities!D44</f>
        <v>2.88829225488813</v>
      </c>
      <c r="E44">
        <f>[1]summ_cities!E44</f>
        <v>1.8266749068845201</v>
      </c>
      <c r="F44">
        <f>[1]summ_cities!F44</f>
        <v>1.9510919150149499E-2</v>
      </c>
      <c r="G44">
        <f>[1]summ_cities!G44</f>
        <v>1.24120294883726</v>
      </c>
      <c r="H44">
        <f>[1]summ_cities!H44</f>
        <v>2.5226904717486298</v>
      </c>
      <c r="I44">
        <f>[1]summ_cities!I44</f>
        <v>18.9107714694759</v>
      </c>
      <c r="J44">
        <f>[1]summ_cities!J44</f>
        <v>12.190963397421999</v>
      </c>
      <c r="K44">
        <f>[1]summ_cities!K44</f>
        <v>8.2983719414372299</v>
      </c>
      <c r="L44">
        <f>[1]summ_cities!L44</f>
        <v>15.8217627255317</v>
      </c>
      <c r="M44">
        <f>[1]summ_cities!M44</f>
        <v>0.644657116030384</v>
      </c>
      <c r="N44">
        <f>[1]summ_cities!N44</f>
        <v>0.438817208215526</v>
      </c>
      <c r="O44">
        <f>[1]summ_cities!O44</f>
        <v>0.83665347820790203</v>
      </c>
      <c r="P44">
        <f>[1]summ_cities!P44</f>
        <v>-6.7198080720538798</v>
      </c>
      <c r="Q44">
        <f>[1]summ_cities!Q44</f>
        <v>-10.612399528038599</v>
      </c>
      <c r="R44">
        <f>[1]summ_cities!R44</f>
        <v>-3.0890087439441301</v>
      </c>
      <c r="S44">
        <f>[1]summ_cities!S44</f>
        <v>0.51128680986875497</v>
      </c>
      <c r="T44">
        <f>[1]summ_cities!T44</f>
        <v>0.239481357694946</v>
      </c>
      <c r="U44">
        <f>[1]summ_cities!U44</f>
        <v>0.73269668440223701</v>
      </c>
      <c r="V44">
        <f>[1]summ_cities!V44</f>
        <v>2150706</v>
      </c>
      <c r="W44">
        <f>[1]summ_cities!W44</f>
        <v>2077662</v>
      </c>
      <c r="X44">
        <f>[1]summ_cities!X44</f>
        <v>5.6683542043505701E-6</v>
      </c>
      <c r="DA44" t="str">
        <f t="shared" si="0"/>
        <v>False</v>
      </c>
      <c r="DB44" t="str">
        <f>_xlfn.CONCAT(TEXT(ROUND(J44,0), "0"), " (", TEXT(ROUND(K44,0), "0"), ", ",TEXT(ROUND(L44,0), "0"), ")")</f>
        <v>12 (8, 16)</v>
      </c>
      <c r="DC44" t="str">
        <f>_xlfn.CONCAT(TEXT(ROUND(M44,2), "0.00"), " (", TEXT(ROUND(N44,2), "0.00"), ", ", TEXT(ROUND(O44,2), "0.00"), ")")</f>
        <v>0.64 (0.44, 0.84)</v>
      </c>
      <c r="DD44" t="str">
        <f>_xlfn.CONCAT(TEXT(ROUND(S44,2), "0.00"), " (", TEXT(ROUND(T44,2), "0.00"), ", ",TEXT(ROUND(U44,2), "0.00"), ")")</f>
        <v>0.51 (0.24, 0.73)</v>
      </c>
      <c r="DE44" t="str">
        <f>TEXT(ROUND(1000000*X44,2), "0.0")</f>
        <v>5.7</v>
      </c>
    </row>
    <row r="45" spans="1:109" hidden="1" x14ac:dyDescent="0.2">
      <c r="A45" t="str">
        <f>[1]summ_cities!A45</f>
        <v>Jacksonville, FL</v>
      </c>
      <c r="B45">
        <f>[1]summ_cities!B45</f>
        <v>1584.9839358100901</v>
      </c>
      <c r="C45">
        <f>[1]summ_cities!C45</f>
        <v>5.5134334349417404</v>
      </c>
      <c r="D45">
        <f>[1]summ_cities!D45</f>
        <v>0.352767738077369</v>
      </c>
      <c r="E45">
        <f>[1]summ_cities!E45</f>
        <v>0.309971518014727</v>
      </c>
      <c r="F45">
        <f>[1]summ_cities!F45</f>
        <v>0</v>
      </c>
      <c r="G45">
        <f>[1]summ_cities!G45</f>
        <v>0.708599117021115</v>
      </c>
      <c r="H45">
        <f>[1]summ_cities!H45</f>
        <v>0.68060821326909204</v>
      </c>
      <c r="I45">
        <f>[1]summ_cities!I45</f>
        <v>7.5653800213240503</v>
      </c>
      <c r="J45">
        <f>[1]summ_cities!J45</f>
        <v>11.910529040279901</v>
      </c>
      <c r="K45">
        <f>[1]summ_cities!K45</f>
        <v>9.9611616217575403</v>
      </c>
      <c r="L45">
        <f>[1]summ_cities!L45</f>
        <v>13.5422271157164</v>
      </c>
      <c r="M45">
        <f>[1]summ_cities!M45</f>
        <v>1.57434643160139</v>
      </c>
      <c r="N45">
        <f>[1]summ_cities!N45</f>
        <v>1.31667696714251</v>
      </c>
      <c r="O45">
        <f>[1]summ_cities!O45</f>
        <v>1.7900260234840599</v>
      </c>
      <c r="P45">
        <f>[1]summ_cities!P45</f>
        <v>4.3451490189559099</v>
      </c>
      <c r="Q45">
        <f>[1]summ_cities!Q45</f>
        <v>2.39578160043349</v>
      </c>
      <c r="R45">
        <f>[1]summ_cities!R45</f>
        <v>5.9768470943924097</v>
      </c>
      <c r="S45">
        <f>[1]summ_cities!S45</f>
        <v>8.74392856784416E-2</v>
      </c>
      <c r="T45">
        <f>[1]summ_cities!T45</f>
        <v>0</v>
      </c>
      <c r="U45">
        <f>[1]summ_cities!U45</f>
        <v>0.222835720784306</v>
      </c>
      <c r="V45">
        <f>[1]summ_cities!V45</f>
        <v>1065219</v>
      </c>
      <c r="W45">
        <f>[1]summ_cities!W45</f>
        <v>882295</v>
      </c>
      <c r="X45">
        <f>[1]summ_cities!X45</f>
        <v>1.11812960905503E-5</v>
      </c>
      <c r="DA45" t="str">
        <f t="shared" si="0"/>
        <v>False</v>
      </c>
      <c r="DB45" t="str">
        <f>_xlfn.CONCAT(TEXT(ROUND(J45,0), "0"), " (", TEXT(ROUND(K45,0), "0"), ", ",TEXT(ROUND(L45,0), "0"), ")")</f>
        <v>12 (10, 14)</v>
      </c>
      <c r="DC45" t="str">
        <f>_xlfn.CONCAT(TEXT(ROUND(M45,2), "0.00"), " (", TEXT(ROUND(N45,2), "0.00"), ", ", TEXT(ROUND(O45,2), "0.00"), ")")</f>
        <v>1.57 (1.32, 1.79)</v>
      </c>
      <c r="DD45" t="str">
        <f>_xlfn.CONCAT(TEXT(ROUND(S45,2), "0.00"), " (", TEXT(ROUND(T45,2), "0.00"), ", ",TEXT(ROUND(U45,2), "0.00"), ")")</f>
        <v>0.09 (0.00, 0.22)</v>
      </c>
      <c r="DE45" t="str">
        <f>TEXT(ROUND(1000000*X45,2), "0.0")</f>
        <v>11.2</v>
      </c>
    </row>
    <row r="46" spans="1:109" hidden="1" x14ac:dyDescent="0.2">
      <c r="A46" t="str">
        <f>[1]summ_cities!A46</f>
        <v>Bakersfield, CA</v>
      </c>
      <c r="B46">
        <f>[1]summ_cities!B46</f>
        <v>363.63727194438599</v>
      </c>
      <c r="C46">
        <f>[1]summ_cities!C46</f>
        <v>0.46993658804762301</v>
      </c>
      <c r="D46">
        <f>[1]summ_cities!D46</f>
        <v>0.18314767345264901</v>
      </c>
      <c r="E46">
        <f>[1]summ_cities!E46</f>
        <v>3.25440837787347</v>
      </c>
      <c r="F46">
        <f>[1]summ_cities!F46</f>
        <v>0</v>
      </c>
      <c r="G46">
        <f>[1]summ_cities!G46</f>
        <v>1.16388942525037</v>
      </c>
      <c r="H46">
        <f>[1]summ_cities!H46</f>
        <v>0.169022655259255</v>
      </c>
      <c r="I46">
        <f>[1]summ_cities!I46</f>
        <v>5.2404047198833803</v>
      </c>
      <c r="J46">
        <f>[1]summ_cities!J46</f>
        <v>11.887011941391201</v>
      </c>
      <c r="K46">
        <f>[1]summ_cities!K46</f>
        <v>10.373149136491</v>
      </c>
      <c r="L46">
        <f>[1]summ_cities!L46</f>
        <v>14.292804696878401</v>
      </c>
      <c r="M46">
        <f>[1]summ_cities!M46</f>
        <v>2.2683385304743702</v>
      </c>
      <c r="N46">
        <f>[1]summ_cities!N46</f>
        <v>1.97945572736638</v>
      </c>
      <c r="O46">
        <f>[1]summ_cities!O46</f>
        <v>2.7274238271422</v>
      </c>
      <c r="P46">
        <f>[1]summ_cities!P46</f>
        <v>6.64660722150788</v>
      </c>
      <c r="Q46">
        <f>[1]summ_cities!Q46</f>
        <v>5.1327444166076104</v>
      </c>
      <c r="R46">
        <f>[1]summ_cities!R46</f>
        <v>9.0523999769950496</v>
      </c>
      <c r="S46">
        <f>[1]summ_cities!S46</f>
        <v>0.61059868949380802</v>
      </c>
      <c r="T46">
        <f>[1]summ_cities!T46</f>
        <v>0.37180444959474301</v>
      </c>
      <c r="U46">
        <f>[1]summ_cities!U46</f>
        <v>0.79871086712244599</v>
      </c>
      <c r="V46">
        <f>[1]summ_cities!V46</f>
        <v>523994</v>
      </c>
      <c r="W46">
        <f>[1]summ_cities!W46</f>
        <v>396125</v>
      </c>
      <c r="X46">
        <f>[1]summ_cities!X46</f>
        <v>2.2685397049186099E-5</v>
      </c>
      <c r="DA46" t="str">
        <f t="shared" si="0"/>
        <v>False</v>
      </c>
      <c r="DB46" t="str">
        <f>_xlfn.CONCAT(TEXT(ROUND(J46,0), "0"), " (", TEXT(ROUND(K46,0), "0"), ", ",TEXT(ROUND(L46,0), "0"), ")")</f>
        <v>12 (10, 14)</v>
      </c>
      <c r="DC46" t="str">
        <f>_xlfn.CONCAT(TEXT(ROUND(M46,2), "0.00"), " (", TEXT(ROUND(N46,2), "0.00"), ", ", TEXT(ROUND(O46,2), "0.00"), ")")</f>
        <v>2.27 (1.98, 2.73)</v>
      </c>
      <c r="DD46" t="str">
        <f>_xlfn.CONCAT(TEXT(ROUND(S46,2), "0.00"), " (", TEXT(ROUND(T46,2), "0.00"), ", ",TEXT(ROUND(U46,2), "0.00"), ")")</f>
        <v>0.61 (0.37, 0.80)</v>
      </c>
      <c r="DE46" t="str">
        <f>TEXT(ROUND(1000000*X46,2), "0.0")</f>
        <v>22.7</v>
      </c>
    </row>
    <row r="47" spans="1:109" hidden="1" x14ac:dyDescent="0.2">
      <c r="A47" t="str">
        <f>[1]summ_cities!A47</f>
        <v>Green Bay, WI</v>
      </c>
      <c r="B47">
        <f>[1]summ_cities!B47</f>
        <v>281.32533961794599</v>
      </c>
      <c r="C47">
        <f>[1]summ_cities!C47</f>
        <v>3.9212961085315299</v>
      </c>
      <c r="D47">
        <f>[1]summ_cities!D47</f>
        <v>3.2201756536788001E-2</v>
      </c>
      <c r="E47">
        <f>[1]summ_cities!E47</f>
        <v>7.3812862757349898E-2</v>
      </c>
      <c r="F47">
        <f>[1]summ_cities!F47</f>
        <v>0</v>
      </c>
      <c r="G47">
        <f>[1]summ_cities!G47</f>
        <v>1.9445800902959101</v>
      </c>
      <c r="H47">
        <f>[1]summ_cities!H47</f>
        <v>0.197449233143529</v>
      </c>
      <c r="I47">
        <f>[1]summ_cities!I47</f>
        <v>6.1693400512650998</v>
      </c>
      <c r="J47">
        <f>[1]summ_cities!J47</f>
        <v>11.8215634120321</v>
      </c>
      <c r="K47">
        <f>[1]summ_cities!K47</f>
        <v>7.1719970657198102</v>
      </c>
      <c r="L47">
        <f>[1]summ_cities!L47</f>
        <v>20.0417955601046</v>
      </c>
      <c r="M47">
        <f>[1]summ_cities!M47</f>
        <v>1.9161795773614301</v>
      </c>
      <c r="N47">
        <f>[1]summ_cities!N47</f>
        <v>1.1625225722885999</v>
      </c>
      <c r="O47">
        <f>[1]summ_cities!O47</f>
        <v>3.2486125571883102</v>
      </c>
      <c r="P47">
        <f>[1]summ_cities!P47</f>
        <v>5.6522233607670502</v>
      </c>
      <c r="Q47">
        <f>[1]summ_cities!Q47</f>
        <v>1.0026570144547</v>
      </c>
      <c r="R47">
        <f>[1]summ_cities!R47</f>
        <v>13.872455508839501</v>
      </c>
      <c r="S47">
        <f>[1]summ_cities!S47</f>
        <v>0.162082369817171</v>
      </c>
      <c r="T47">
        <f>[1]summ_cities!T47</f>
        <v>5.3740284769926303E-2</v>
      </c>
      <c r="U47">
        <f>[1]summ_cities!U47</f>
        <v>0.32459468261924901</v>
      </c>
      <c r="V47">
        <f>[1]summ_cities!V47</f>
        <v>206520</v>
      </c>
      <c r="W47">
        <f>[1]summ_cities!W47</f>
        <v>187316</v>
      </c>
      <c r="X47">
        <f>[1]summ_cities!X47</f>
        <v>5.7241736451831101E-5</v>
      </c>
      <c r="DA47" t="str">
        <f t="shared" si="0"/>
        <v>False</v>
      </c>
      <c r="DB47" t="str">
        <f>_xlfn.CONCAT(TEXT(ROUND(J47,0), "0"), " (", TEXT(ROUND(K47,0), "0"), ", ",TEXT(ROUND(L47,0), "0"), ")")</f>
        <v>12 (7, 20)</v>
      </c>
      <c r="DC47" t="str">
        <f>_xlfn.CONCAT(TEXT(ROUND(M47,2), "0.00"), " (", TEXT(ROUND(N47,2), "0.00"), ", ", TEXT(ROUND(O47,2), "0.00"), ")")</f>
        <v>1.92 (1.16, 3.25)</v>
      </c>
      <c r="DD47" t="str">
        <f>_xlfn.CONCAT(TEXT(ROUND(S47,2), "0.00"), " (", TEXT(ROUND(T47,2), "0.00"), ", ",TEXT(ROUND(U47,2), "0.00"), ")")</f>
        <v>0.16 (0.05, 0.32)</v>
      </c>
      <c r="DE47" t="str">
        <f>TEXT(ROUND(1000000*X47,2), "0.0")</f>
        <v>57.2</v>
      </c>
    </row>
    <row r="48" spans="1:109" hidden="1" x14ac:dyDescent="0.2">
      <c r="A48" t="str">
        <f>[1]summ_cities!A48</f>
        <v>Cape Coral, FL</v>
      </c>
      <c r="B48">
        <f>[1]summ_cities!B48</f>
        <v>971.99923363724599</v>
      </c>
      <c r="C48">
        <f>[1]summ_cities!C48</f>
        <v>6.3813204981198801</v>
      </c>
      <c r="D48">
        <f>[1]summ_cities!D48</f>
        <v>4.4243095619386101E-2</v>
      </c>
      <c r="E48">
        <f>[1]summ_cities!E48</f>
        <v>0.12299160390373599</v>
      </c>
      <c r="F48">
        <f>[1]summ_cities!F48</f>
        <v>0</v>
      </c>
      <c r="G48">
        <f>[1]summ_cities!G48</f>
        <v>0.31152842008657899</v>
      </c>
      <c r="H48">
        <f>[1]summ_cities!H48</f>
        <v>0.41309219441370099</v>
      </c>
      <c r="I48">
        <f>[1]summ_cities!I48</f>
        <v>7.2731758121432799</v>
      </c>
      <c r="J48">
        <f>[1]summ_cities!J48</f>
        <v>10.848364849460699</v>
      </c>
      <c r="K48">
        <f>[1]summ_cities!K48</f>
        <v>7.4409460751914898</v>
      </c>
      <c r="L48">
        <f>[1]summ_cities!L48</f>
        <v>13.8576220299152</v>
      </c>
      <c r="M48">
        <f>[1]summ_cities!M48</f>
        <v>1.4915581761887799</v>
      </c>
      <c r="N48">
        <f>[1]summ_cities!N48</f>
        <v>1.02306698853176</v>
      </c>
      <c r="O48">
        <f>[1]summ_cities!O48</f>
        <v>1.9053055209773</v>
      </c>
      <c r="P48">
        <f>[1]summ_cities!P48</f>
        <v>3.5751890373175002</v>
      </c>
      <c r="Q48">
        <f>[1]summ_cities!Q48</f>
        <v>0.167770263048209</v>
      </c>
      <c r="R48">
        <f>[1]summ_cities!R48</f>
        <v>6.5844462177719203</v>
      </c>
      <c r="S48">
        <f>[1]summ_cities!S48</f>
        <v>0.15969017195249999</v>
      </c>
      <c r="T48">
        <f>[1]summ_cities!T48</f>
        <v>0</v>
      </c>
      <c r="U48">
        <f>[1]summ_cities!U48</f>
        <v>0.35527208132578297</v>
      </c>
      <c r="V48">
        <f>[1]summ_cities!V48</f>
        <v>530290</v>
      </c>
      <c r="W48">
        <f>[1]summ_cities!W48</f>
        <v>329757</v>
      </c>
      <c r="X48">
        <f>[1]summ_cities!X48</f>
        <v>2.0457419241284501E-5</v>
      </c>
      <c r="DA48" t="str">
        <f t="shared" si="0"/>
        <v>False</v>
      </c>
      <c r="DB48" t="str">
        <f>_xlfn.CONCAT(TEXT(ROUND(J48,0), "0"), " (", TEXT(ROUND(K48,0), "0"), ", ",TEXT(ROUND(L48,0), "0"), ")")</f>
        <v>11 (7, 14)</v>
      </c>
      <c r="DC48" t="str">
        <f>_xlfn.CONCAT(TEXT(ROUND(M48,2), "0.00"), " (", TEXT(ROUND(N48,2), "0.00"), ", ", TEXT(ROUND(O48,2), "0.00"), ")")</f>
        <v>1.49 (1.02, 1.91)</v>
      </c>
      <c r="DD48" t="str">
        <f>_xlfn.CONCAT(TEXT(ROUND(S48,2), "0.00"), " (", TEXT(ROUND(T48,2), "0.00"), ", ",TEXT(ROUND(U48,2), "0.00"), ")")</f>
        <v>0.16 (0.00, 0.36)</v>
      </c>
      <c r="DE48" t="str">
        <f>TEXT(ROUND(1000000*X48,2), "0.0")</f>
        <v>20.5</v>
      </c>
    </row>
    <row r="49" spans="1:109" hidden="1" x14ac:dyDescent="0.2">
      <c r="A49" t="str">
        <f>[1]summ_cities!A49</f>
        <v>Fort Wayne, IN</v>
      </c>
      <c r="B49">
        <f>[1]summ_cities!B49</f>
        <v>449.52669593949201</v>
      </c>
      <c r="C49">
        <f>[1]summ_cities!C49</f>
        <v>1.8558490851162599</v>
      </c>
      <c r="D49">
        <f>[1]summ_cities!D49</f>
        <v>7.9181972781079898E-2</v>
      </c>
      <c r="E49">
        <f>[1]summ_cities!E49</f>
        <v>0.35463056328248499</v>
      </c>
      <c r="F49">
        <f>[1]summ_cities!F49</f>
        <v>0</v>
      </c>
      <c r="G49">
        <f>[1]summ_cities!G49</f>
        <v>0.51795409803248704</v>
      </c>
      <c r="H49">
        <f>[1]summ_cities!H49</f>
        <v>9.7748442024236604E-2</v>
      </c>
      <c r="I49">
        <f>[1]summ_cities!I49</f>
        <v>2.9053641612365402</v>
      </c>
      <c r="J49">
        <f>[1]summ_cities!J49</f>
        <v>10.7722055008089</v>
      </c>
      <c r="K49">
        <f>[1]summ_cities!K49</f>
        <v>8.4863435577018098</v>
      </c>
      <c r="L49">
        <f>[1]summ_cities!L49</f>
        <v>13.916768246634399</v>
      </c>
      <c r="M49">
        <f>[1]summ_cities!M49</f>
        <v>3.70769545674582</v>
      </c>
      <c r="N49">
        <f>[1]summ_cities!N49</f>
        <v>2.9209225029092201</v>
      </c>
      <c r="O49">
        <f>[1]summ_cities!O49</f>
        <v>4.7900254406357403</v>
      </c>
      <c r="P49">
        <f>[1]summ_cities!P49</f>
        <v>7.8668413395723498</v>
      </c>
      <c r="Q49">
        <f>[1]summ_cities!Q49</f>
        <v>5.5809793964652599</v>
      </c>
      <c r="R49">
        <f>[1]summ_cities!R49</f>
        <v>11.0114040853978</v>
      </c>
      <c r="S49">
        <f>[1]summ_cities!S49</f>
        <v>0.314073173350983</v>
      </c>
      <c r="T49">
        <f>[1]summ_cities!T49</f>
        <v>0.160781859100778</v>
      </c>
      <c r="U49">
        <f>[1]summ_cities!U49</f>
        <v>0.49964456853316103</v>
      </c>
      <c r="V49">
        <f>[1]summ_cities!V49</f>
        <v>313492</v>
      </c>
      <c r="W49">
        <f>[1]summ_cities!W49</f>
        <v>287759</v>
      </c>
      <c r="X49">
        <f>[1]summ_cities!X49</f>
        <v>3.4361978936652002E-5</v>
      </c>
      <c r="DA49" t="str">
        <f t="shared" si="0"/>
        <v>False</v>
      </c>
      <c r="DB49" t="str">
        <f>_xlfn.CONCAT(TEXT(ROUND(J49,0), "0"), " (", TEXT(ROUND(K49,0), "0"), ", ",TEXT(ROUND(L49,0), "0"), ")")</f>
        <v>11 (8, 14)</v>
      </c>
      <c r="DC49" t="str">
        <f>_xlfn.CONCAT(TEXT(ROUND(M49,2), "0.00"), " (", TEXT(ROUND(N49,2), "0.00"), ", ", TEXT(ROUND(O49,2), "0.00"), ")")</f>
        <v>3.71 (2.92, 4.79)</v>
      </c>
      <c r="DD49" t="str">
        <f>_xlfn.CONCAT(TEXT(ROUND(S49,2), "0.00"), " (", TEXT(ROUND(T49,2), "0.00"), ", ",TEXT(ROUND(U49,2), "0.00"), ")")</f>
        <v>0.31 (0.16, 0.50)</v>
      </c>
      <c r="DE49" t="str">
        <f>TEXT(ROUND(1000000*X49,2), "0.0")</f>
        <v>34.4</v>
      </c>
    </row>
    <row r="50" spans="1:109" hidden="1" x14ac:dyDescent="0.2">
      <c r="A50" t="str">
        <f>[1]summ_cities!A50</f>
        <v>Louisville/Jefferson County, KY--IN</v>
      </c>
      <c r="B50">
        <f>[1]summ_cities!B50</f>
        <v>1273.1628205741899</v>
      </c>
      <c r="C50">
        <f>[1]summ_cities!C50</f>
        <v>3.43176492915542</v>
      </c>
      <c r="D50">
        <f>[1]summ_cities!D50</f>
        <v>0.122774758958917</v>
      </c>
      <c r="E50">
        <f>[1]summ_cities!E50</f>
        <v>2.9220056143833499</v>
      </c>
      <c r="F50">
        <f>[1]summ_cities!F50</f>
        <v>0</v>
      </c>
      <c r="G50">
        <f>[1]summ_cities!G50</f>
        <v>0.78700885055822001</v>
      </c>
      <c r="H50">
        <f>[1]summ_cities!H50</f>
        <v>0.88346393777188903</v>
      </c>
      <c r="I50">
        <f>[1]summ_cities!I50</f>
        <v>8.1470180908277996</v>
      </c>
      <c r="J50">
        <f>[1]summ_cities!J50</f>
        <v>10.684528349591099</v>
      </c>
      <c r="K50">
        <f>[1]summ_cities!K50</f>
        <v>6.6714180160769203</v>
      </c>
      <c r="L50">
        <f>[1]summ_cities!L50</f>
        <v>15.8142251369893</v>
      </c>
      <c r="M50">
        <f>[1]summ_cities!M50</f>
        <v>1.31146491028664</v>
      </c>
      <c r="N50">
        <f>[1]summ_cities!N50</f>
        <v>0.81887850765764703</v>
      </c>
      <c r="O50">
        <f>[1]summ_cities!O50</f>
        <v>1.94110593111282</v>
      </c>
      <c r="P50">
        <f>[1]summ_cities!P50</f>
        <v>2.53751025876337</v>
      </c>
      <c r="Q50">
        <f>[1]summ_cities!Q50</f>
        <v>-1.47560007475087</v>
      </c>
      <c r="R50">
        <f>[1]summ_cities!R50</f>
        <v>7.6672070461615602</v>
      </c>
      <c r="S50">
        <f>[1]summ_cities!S50</f>
        <v>0.169174851312517</v>
      </c>
      <c r="T50">
        <f>[1]summ_cities!T50</f>
        <v>7.71153325892555E-2</v>
      </c>
      <c r="U50">
        <f>[1]summ_cities!U50</f>
        <v>0.26963321390102801</v>
      </c>
      <c r="V50">
        <f>[1]summ_cities!V50</f>
        <v>972546</v>
      </c>
      <c r="W50">
        <f>[1]summ_cities!W50</f>
        <v>863582</v>
      </c>
      <c r="X50">
        <f>[1]summ_cities!X50</f>
        <v>1.09861418890121E-5</v>
      </c>
      <c r="DA50" t="str">
        <f t="shared" si="0"/>
        <v>False</v>
      </c>
      <c r="DB50" t="str">
        <f>_xlfn.CONCAT(TEXT(ROUND(J50,0), "0"), " (", TEXT(ROUND(K50,0), "0"), ", ",TEXT(ROUND(L50,0), "0"), ")")</f>
        <v>11 (7, 16)</v>
      </c>
      <c r="DC50" t="str">
        <f>_xlfn.CONCAT(TEXT(ROUND(M50,2), "0.00"), " (", TEXT(ROUND(N50,2), "0.00"), ", ", TEXT(ROUND(O50,2), "0.00"), ")")</f>
        <v>1.31 (0.82, 1.94)</v>
      </c>
      <c r="DD50" t="str">
        <f>_xlfn.CONCAT(TEXT(ROUND(S50,2), "0.00"), " (", TEXT(ROUND(T50,2), "0.00"), ", ",TEXT(ROUND(U50,2), "0.00"), ")")</f>
        <v>0.17 (0.08, 0.27)</v>
      </c>
      <c r="DE50" t="str">
        <f>TEXT(ROUND(1000000*X50,2), "0.0")</f>
        <v>11.0</v>
      </c>
    </row>
    <row r="51" spans="1:109" hidden="1" x14ac:dyDescent="0.2">
      <c r="A51" t="str">
        <f>[1]summ_cities!A51</f>
        <v>Nashville-Davidson, TN</v>
      </c>
      <c r="B51">
        <f>[1]summ_cities!B51</f>
        <v>1513.5783969501299</v>
      </c>
      <c r="C51">
        <f>[1]summ_cities!C51</f>
        <v>1.63852220358051</v>
      </c>
      <c r="D51">
        <f>[1]summ_cities!D51</f>
        <v>1.9879537130984899</v>
      </c>
      <c r="E51">
        <f>[1]summ_cities!E51</f>
        <v>2.7795989699264498</v>
      </c>
      <c r="F51">
        <f>[1]summ_cities!F51</f>
        <v>3.3860180427655001E-3</v>
      </c>
      <c r="G51">
        <f>[1]summ_cities!G51</f>
        <v>1.61823716175115</v>
      </c>
      <c r="H51">
        <f>[1]summ_cities!H51</f>
        <v>0.35514005497825002</v>
      </c>
      <c r="I51">
        <f>[1]summ_cities!I51</f>
        <v>8.38283812137764</v>
      </c>
      <c r="J51">
        <f>[1]summ_cities!J51</f>
        <v>10.4098618829385</v>
      </c>
      <c r="K51">
        <f>[1]summ_cities!K51</f>
        <v>7.8498810500221898</v>
      </c>
      <c r="L51">
        <f>[1]summ_cities!L51</f>
        <v>14.8584997170835</v>
      </c>
      <c r="M51">
        <f>[1]summ_cities!M51</f>
        <v>1.24180638254144</v>
      </c>
      <c r="N51">
        <f>[1]summ_cities!N51</f>
        <v>0.93642283631884504</v>
      </c>
      <c r="O51">
        <f>[1]summ_cities!O51</f>
        <v>1.77249035493026</v>
      </c>
      <c r="P51">
        <f>[1]summ_cities!P51</f>
        <v>2.0270237615608702</v>
      </c>
      <c r="Q51">
        <f>[1]summ_cities!Q51</f>
        <v>-0.53295707135544801</v>
      </c>
      <c r="R51">
        <f>[1]summ_cities!R51</f>
        <v>6.4756615957059296</v>
      </c>
      <c r="S51">
        <f>[1]summ_cities!S51</f>
        <v>0.215484137476602</v>
      </c>
      <c r="T51">
        <f>[1]summ_cities!T51</f>
        <v>0.108694998828806</v>
      </c>
      <c r="U51">
        <f>[1]summ_cities!U51</f>
        <v>0.31782145356775898</v>
      </c>
      <c r="V51">
        <f>[1]summ_cities!V51</f>
        <v>969587</v>
      </c>
      <c r="W51">
        <f>[1]summ_cities!W51</f>
        <v>749935</v>
      </c>
      <c r="X51">
        <f>[1]summ_cities!X51</f>
        <v>1.0736387640241101E-5</v>
      </c>
      <c r="DA51" t="str">
        <f t="shared" si="0"/>
        <v>False</v>
      </c>
      <c r="DB51" t="str">
        <f>_xlfn.CONCAT(TEXT(ROUND(J51,0), "0"), " (", TEXT(ROUND(K51,0), "0"), ", ",TEXT(ROUND(L51,0), "0"), ")")</f>
        <v>10 (8, 15)</v>
      </c>
      <c r="DC51" t="str">
        <f>_xlfn.CONCAT(TEXT(ROUND(M51,2), "0.00"), " (", TEXT(ROUND(N51,2), "0.00"), ", ", TEXT(ROUND(O51,2), "0.00"), ")")</f>
        <v>1.24 (0.94, 1.77)</v>
      </c>
      <c r="DD51" t="str">
        <f>_xlfn.CONCAT(TEXT(ROUND(S51,2), "0.00"), " (", TEXT(ROUND(T51,2), "0.00"), ", ",TEXT(ROUND(U51,2), "0.00"), ")")</f>
        <v>0.22 (0.11, 0.32)</v>
      </c>
      <c r="DE51" t="str">
        <f>TEXT(ROUND(1000000*X51,2), "0.0")</f>
        <v>10.7</v>
      </c>
    </row>
    <row r="52" spans="1:109" hidden="1" x14ac:dyDescent="0.2">
      <c r="A52" t="str">
        <f>[1]summ_cities!A52</f>
        <v>Tuscaloosa, AL</v>
      </c>
      <c r="B52">
        <f>[1]summ_cities!B52</f>
        <v>239.805815396822</v>
      </c>
      <c r="C52">
        <f>[1]summ_cities!C52</f>
        <v>2.2742392876754098</v>
      </c>
      <c r="D52">
        <f>[1]summ_cities!D52</f>
        <v>4.9752562173699798E-2</v>
      </c>
      <c r="E52">
        <f>[1]summ_cities!E52</f>
        <v>3.9265506398069299</v>
      </c>
      <c r="F52">
        <f>[1]summ_cities!F52</f>
        <v>0.70473959472458303</v>
      </c>
      <c r="G52">
        <f>[1]summ_cities!G52</f>
        <v>0.115736296429109</v>
      </c>
      <c r="H52">
        <f>[1]summ_cities!H52</f>
        <v>3.6884910942376899E-2</v>
      </c>
      <c r="I52">
        <f>[1]summ_cities!I52</f>
        <v>7.1079032917521099</v>
      </c>
      <c r="J52">
        <f>[1]summ_cities!J52</f>
        <v>9.9205153311490495</v>
      </c>
      <c r="K52">
        <f>[1]summ_cities!K52</f>
        <v>8.0967585131878597</v>
      </c>
      <c r="L52">
        <f>[1]summ_cities!L52</f>
        <v>12.590527077930799</v>
      </c>
      <c r="M52">
        <f>[1]summ_cities!M52</f>
        <v>1.3957020690842299</v>
      </c>
      <c r="N52">
        <f>[1]summ_cities!N52</f>
        <v>1.13912052272618</v>
      </c>
      <c r="O52">
        <f>[1]summ_cities!O52</f>
        <v>1.7713419219618101</v>
      </c>
      <c r="P52">
        <f>[1]summ_cities!P52</f>
        <v>2.81261203939694</v>
      </c>
      <c r="Q52">
        <f>[1]summ_cities!Q52</f>
        <v>0.98885522143575</v>
      </c>
      <c r="R52">
        <f>[1]summ_cities!R52</f>
        <v>5.4826237861787597</v>
      </c>
      <c r="S52">
        <f>[1]summ_cities!S52</f>
        <v>0.50152976734066601</v>
      </c>
      <c r="T52">
        <f>[1]summ_cities!T52</f>
        <v>0.26992697866117699</v>
      </c>
      <c r="U52">
        <f>[1]summ_cities!U52</f>
        <v>0.73735647479840105</v>
      </c>
      <c r="V52">
        <f>[1]summ_cities!V52</f>
        <v>139114</v>
      </c>
      <c r="W52">
        <f>[1]summ_cities!W52</f>
        <v>116888</v>
      </c>
      <c r="X52">
        <f>[1]summ_cities!X52</f>
        <v>7.1312127687716897E-5</v>
      </c>
      <c r="DA52" t="str">
        <f t="shared" si="0"/>
        <v>False</v>
      </c>
      <c r="DB52" t="str">
        <f>_xlfn.CONCAT(TEXT(ROUND(J52,0), "0"), " (", TEXT(ROUND(K52,0), "0"), ", ",TEXT(ROUND(L52,0), "0"), ")")</f>
        <v>10 (8, 13)</v>
      </c>
      <c r="DC52" t="str">
        <f>_xlfn.CONCAT(TEXT(ROUND(M52,2), "0.00"), " (", TEXT(ROUND(N52,2), "0.00"), ", ", TEXT(ROUND(O52,2), "0.00"), ")")</f>
        <v>1.40 (1.14, 1.77)</v>
      </c>
      <c r="DD52" t="str">
        <f>_xlfn.CONCAT(TEXT(ROUND(S52,2), "0.00"), " (", TEXT(ROUND(T52,2), "0.00"), ", ",TEXT(ROUND(U52,2), "0.00"), ")")</f>
        <v>0.50 (0.27, 0.74)</v>
      </c>
      <c r="DE52" t="str">
        <f>TEXT(ROUND(1000000*X52,2), "0.0")</f>
        <v>71.3</v>
      </c>
    </row>
    <row r="53" spans="1:109" hidden="1" x14ac:dyDescent="0.2">
      <c r="A53" t="str">
        <f>[1]summ_cities!A53</f>
        <v>New Orleans, LA</v>
      </c>
      <c r="B53">
        <f>[1]summ_cities!B53</f>
        <v>703.62986632090701</v>
      </c>
      <c r="C53">
        <f>[1]summ_cities!C53</f>
        <v>6.1473692645444302</v>
      </c>
      <c r="D53">
        <f>[1]summ_cities!D53</f>
        <v>0.48578785914810002</v>
      </c>
      <c r="E53">
        <f>[1]summ_cities!E53</f>
        <v>1.4024362420191101</v>
      </c>
      <c r="F53">
        <f>[1]summ_cities!F53</f>
        <v>0</v>
      </c>
      <c r="G53">
        <f>[1]summ_cities!G53</f>
        <v>0.155943486440311</v>
      </c>
      <c r="H53">
        <f>[1]summ_cities!H53</f>
        <v>0.53074300053402601</v>
      </c>
      <c r="I53">
        <f>[1]summ_cities!I53</f>
        <v>8.7222798526859808</v>
      </c>
      <c r="J53">
        <f>[1]summ_cities!J53</f>
        <v>9.5891327752337396</v>
      </c>
      <c r="K53">
        <f>[1]summ_cities!K53</f>
        <v>7.6548835778050597</v>
      </c>
      <c r="L53">
        <f>[1]summ_cities!L53</f>
        <v>11.2272466543786</v>
      </c>
      <c r="M53">
        <f>[1]summ_cities!M53</f>
        <v>1.09938375484258</v>
      </c>
      <c r="N53">
        <f>[1]summ_cities!N53</f>
        <v>0.87762416559562395</v>
      </c>
      <c r="O53">
        <f>[1]summ_cities!O53</f>
        <v>1.28719174848778</v>
      </c>
      <c r="P53">
        <f>[1]summ_cities!P53</f>
        <v>0.86685292254775204</v>
      </c>
      <c r="Q53">
        <f>[1]summ_cities!Q53</f>
        <v>-1.06739627488092</v>
      </c>
      <c r="R53">
        <f>[1]summ_cities!R53</f>
        <v>2.5049668016926998</v>
      </c>
      <c r="S53">
        <f>[1]summ_cities!S53</f>
        <v>0.14076047556088001</v>
      </c>
      <c r="T53">
        <f>[1]summ_cities!T53</f>
        <v>4.27503153265218E-2</v>
      </c>
      <c r="U53">
        <f>[1]summ_cities!U53</f>
        <v>0.26861538115780098</v>
      </c>
      <c r="V53">
        <f>[1]summ_cities!V53</f>
        <v>899703</v>
      </c>
      <c r="W53">
        <f>[1]summ_cities!W53</f>
        <v>1009283</v>
      </c>
      <c r="X53">
        <f>[1]summ_cities!X53</f>
        <v>1.06581091485009E-5</v>
      </c>
      <c r="DA53" t="str">
        <f t="shared" si="0"/>
        <v>False</v>
      </c>
      <c r="DB53" t="str">
        <f>_xlfn.CONCAT(TEXT(ROUND(J53,0), "0"), " (", TEXT(ROUND(K53,0), "0"), ", ",TEXT(ROUND(L53,0), "0"), ")")</f>
        <v>10 (8, 11)</v>
      </c>
      <c r="DC53" t="str">
        <f>_xlfn.CONCAT(TEXT(ROUND(M53,2), "0.00"), " (", TEXT(ROUND(N53,2), "0.00"), ", ", TEXT(ROUND(O53,2), "0.00"), ")")</f>
        <v>1.10 (0.88, 1.29)</v>
      </c>
      <c r="DD53" t="str">
        <f>_xlfn.CONCAT(TEXT(ROUND(S53,2), "0.00"), " (", TEXT(ROUND(T53,2), "0.00"), ", ",TEXT(ROUND(U53,2), "0.00"), ")")</f>
        <v>0.14 (0.04, 0.27)</v>
      </c>
      <c r="DE53" t="str">
        <f>TEXT(ROUND(1000000*X53,2), "0.0")</f>
        <v>10.7</v>
      </c>
    </row>
    <row r="54" spans="1:109" hidden="1" x14ac:dyDescent="0.2">
      <c r="A54" t="str">
        <f>[1]summ_cities!A54</f>
        <v>San Jose, CA</v>
      </c>
      <c r="B54">
        <f>[1]summ_cities!B54</f>
        <v>744.59065239959102</v>
      </c>
      <c r="C54">
        <f>[1]summ_cities!C54</f>
        <v>5.0468020803319398</v>
      </c>
      <c r="D54">
        <f>[1]summ_cities!D54</f>
        <v>1.20216004975361</v>
      </c>
      <c r="E54">
        <f>[1]summ_cities!E54</f>
        <v>0.86053474286723997</v>
      </c>
      <c r="F54">
        <f>[1]summ_cities!F54</f>
        <v>0</v>
      </c>
      <c r="G54">
        <f>[1]summ_cities!G54</f>
        <v>0.19167487587377499</v>
      </c>
      <c r="H54">
        <f>[1]summ_cities!H54</f>
        <v>0.583927489236019</v>
      </c>
      <c r="I54">
        <f>[1]summ_cities!I54</f>
        <v>7.8850992380625904</v>
      </c>
      <c r="J54">
        <f>[1]summ_cities!J54</f>
        <v>9.0971715558745707</v>
      </c>
      <c r="K54">
        <f>[1]summ_cities!K54</f>
        <v>7.8979393477434998</v>
      </c>
      <c r="L54">
        <f>[1]summ_cities!L54</f>
        <v>11.3127185168554</v>
      </c>
      <c r="M54">
        <f>[1]summ_cities!M54</f>
        <v>1.1537168120803201</v>
      </c>
      <c r="N54">
        <f>[1]summ_cities!N54</f>
        <v>1.0016284017858501</v>
      </c>
      <c r="O54">
        <f>[1]summ_cities!O54</f>
        <v>1.43469576923613</v>
      </c>
      <c r="P54">
        <f>[1]summ_cities!P54</f>
        <v>1.2120723178119699</v>
      </c>
      <c r="Q54">
        <f>[1]summ_cities!Q54</f>
        <v>1.28401096809085E-2</v>
      </c>
      <c r="R54">
        <f>[1]summ_cities!R54</f>
        <v>3.4276192787928599</v>
      </c>
      <c r="S54">
        <f>[1]summ_cities!S54</f>
        <v>0.31455832232201197</v>
      </c>
      <c r="T54">
        <f>[1]summ_cities!T54</f>
        <v>0.16826928442042199</v>
      </c>
      <c r="U54">
        <f>[1]summ_cities!U54</f>
        <v>0.46681947862322398</v>
      </c>
      <c r="V54">
        <f>[1]summ_cities!V54</f>
        <v>1664496</v>
      </c>
      <c r="W54">
        <f>[1]summ_cities!W54</f>
        <v>1538312</v>
      </c>
      <c r="X54">
        <f>[1]summ_cities!X54</f>
        <v>5.46542109796273E-6</v>
      </c>
      <c r="DA54" t="str">
        <f t="shared" si="0"/>
        <v>False</v>
      </c>
      <c r="DB54" t="str">
        <f>_xlfn.CONCAT(TEXT(ROUND(J54,0), "0"), " (", TEXT(ROUND(K54,0), "0"), ", ",TEXT(ROUND(L54,0), "0"), ")")</f>
        <v>9 (8, 11)</v>
      </c>
      <c r="DC54" t="str">
        <f>_xlfn.CONCAT(TEXT(ROUND(M54,2), "0.00"), " (", TEXT(ROUND(N54,2), "0.00"), ", ", TEXT(ROUND(O54,2), "0.00"), ")")</f>
        <v>1.15 (1.00, 1.43)</v>
      </c>
      <c r="DD54" t="str">
        <f>_xlfn.CONCAT(TEXT(ROUND(S54,2), "0.00"), " (", TEXT(ROUND(T54,2), "0.00"), ", ",TEXT(ROUND(U54,2), "0.00"), ")")</f>
        <v>0.31 (0.17, 0.47)</v>
      </c>
      <c r="DE54" t="str">
        <f>TEXT(ROUND(1000000*X54,2), "0.0")</f>
        <v>5.5</v>
      </c>
    </row>
    <row r="55" spans="1:109" hidden="1" x14ac:dyDescent="0.2">
      <c r="A55" t="str">
        <f>[1]summ_cities!A55</f>
        <v>Charleston--North Charleston, SC</v>
      </c>
      <c r="B55">
        <f>[1]summ_cities!B55</f>
        <v>811.21753687788998</v>
      </c>
      <c r="C55">
        <f>[1]summ_cities!C55</f>
        <v>3.9824087656478602</v>
      </c>
      <c r="D55">
        <f>[1]summ_cities!D55</f>
        <v>0.81209298359912596</v>
      </c>
      <c r="E55">
        <f>[1]summ_cities!E55</f>
        <v>0.14024013383159001</v>
      </c>
      <c r="F55">
        <f>[1]summ_cities!F55</f>
        <v>0</v>
      </c>
      <c r="G55">
        <f>[1]summ_cities!G55</f>
        <v>0.107945775219914</v>
      </c>
      <c r="H55">
        <f>[1]summ_cities!H55</f>
        <v>0.24116668791151899</v>
      </c>
      <c r="I55">
        <f>[1]summ_cities!I55</f>
        <v>5.2838543462100098</v>
      </c>
      <c r="J55">
        <f>[1]summ_cities!J55</f>
        <v>8.9285626838497496</v>
      </c>
      <c r="K55">
        <f>[1]summ_cities!K55</f>
        <v>6.8431376122804597</v>
      </c>
      <c r="L55">
        <f>[1]summ_cities!L55</f>
        <v>11.1875702801921</v>
      </c>
      <c r="M55">
        <f>[1]summ_cities!M55</f>
        <v>1.68978213607534</v>
      </c>
      <c r="N55">
        <f>[1]summ_cities!N55</f>
        <v>1.2951033779326</v>
      </c>
      <c r="O55">
        <f>[1]summ_cities!O55</f>
        <v>2.11731239113672</v>
      </c>
      <c r="P55">
        <f>[1]summ_cities!P55</f>
        <v>3.6447083376397398</v>
      </c>
      <c r="Q55">
        <f>[1]summ_cities!Q55</f>
        <v>1.5592832660704501</v>
      </c>
      <c r="R55">
        <f>[1]summ_cities!R55</f>
        <v>5.9037159339820899</v>
      </c>
      <c r="S55">
        <f>[1]summ_cities!S55</f>
        <v>0.13111701834614201</v>
      </c>
      <c r="T55">
        <f>[1]summ_cities!T55</f>
        <v>0</v>
      </c>
      <c r="U55">
        <f>[1]summ_cities!U55</f>
        <v>0.26549524838636701</v>
      </c>
      <c r="V55">
        <f>[1]summ_cities!V55</f>
        <v>548404</v>
      </c>
      <c r="W55">
        <f>[1]summ_cities!W55</f>
        <v>423410</v>
      </c>
      <c r="X55">
        <f>[1]summ_cities!X55</f>
        <v>1.62809948210621E-5</v>
      </c>
      <c r="DA55" t="str">
        <f t="shared" si="0"/>
        <v>False</v>
      </c>
      <c r="DB55" t="str">
        <f>_xlfn.CONCAT(TEXT(ROUND(J55,0), "0"), " (", TEXT(ROUND(K55,0), "0"), ", ",TEXT(ROUND(L55,0), "0"), ")")</f>
        <v>9 (7, 11)</v>
      </c>
      <c r="DC55" t="str">
        <f>_xlfn.CONCAT(TEXT(ROUND(M55,2), "0.00"), " (", TEXT(ROUND(N55,2), "0.00"), ", ", TEXT(ROUND(O55,2), "0.00"), ")")</f>
        <v>1.69 (1.30, 2.12)</v>
      </c>
      <c r="DD55" t="str">
        <f>_xlfn.CONCAT(TEXT(ROUND(S55,2), "0.00"), " (", TEXT(ROUND(T55,2), "0.00"), ", ",TEXT(ROUND(U55,2), "0.00"), ")")</f>
        <v>0.13 (0.00, 0.27)</v>
      </c>
      <c r="DE55" t="str">
        <f>TEXT(ROUND(1000000*X55,2), "0.0")</f>
        <v>16.3</v>
      </c>
    </row>
    <row r="56" spans="1:109" hidden="1" x14ac:dyDescent="0.2">
      <c r="A56" t="str">
        <f>[1]summ_cities!A56</f>
        <v>Milwaukee, WI</v>
      </c>
      <c r="B56">
        <f>[1]summ_cities!B56</f>
        <v>1499.06389725845</v>
      </c>
      <c r="C56">
        <f>[1]summ_cities!C56</f>
        <v>5.4371185925210197</v>
      </c>
      <c r="D56">
        <f>[1]summ_cities!D56</f>
        <v>0.98326762435417003</v>
      </c>
      <c r="E56">
        <f>[1]summ_cities!E56</f>
        <v>0.88450498363569097</v>
      </c>
      <c r="F56">
        <f>[1]summ_cities!F56</f>
        <v>0</v>
      </c>
      <c r="G56">
        <f>[1]summ_cities!G56</f>
        <v>1.4629749342181</v>
      </c>
      <c r="H56">
        <f>[1]summ_cities!H56</f>
        <v>1.5793604481433401</v>
      </c>
      <c r="I56">
        <f>[1]summ_cities!I56</f>
        <v>10.347226582872301</v>
      </c>
      <c r="J56">
        <f>[1]summ_cities!J56</f>
        <v>8.7657426454512599</v>
      </c>
      <c r="K56">
        <f>[1]summ_cities!K56</f>
        <v>6.4898457167991301</v>
      </c>
      <c r="L56">
        <f>[1]summ_cities!L56</f>
        <v>10.4283584219845</v>
      </c>
      <c r="M56">
        <f>[1]summ_cities!M56</f>
        <v>0.84715866374871096</v>
      </c>
      <c r="N56">
        <f>[1]summ_cities!N56</f>
        <v>0.62720630159406399</v>
      </c>
      <c r="O56">
        <f>[1]summ_cities!O56</f>
        <v>1.00784092611313</v>
      </c>
      <c r="P56">
        <f>[1]summ_cities!P56</f>
        <v>-1.5814839374210501</v>
      </c>
      <c r="Q56">
        <f>[1]summ_cities!Q56</f>
        <v>-3.8573808660731799</v>
      </c>
      <c r="R56">
        <f>[1]summ_cities!R56</f>
        <v>8.1131839112197499E-2</v>
      </c>
      <c r="S56">
        <f>[1]summ_cities!S56</f>
        <v>9.4846423716880596E-2</v>
      </c>
      <c r="T56">
        <f>[1]summ_cities!T56</f>
        <v>0</v>
      </c>
      <c r="U56">
        <f>[1]summ_cities!U56</f>
        <v>0.176812651782665</v>
      </c>
      <c r="V56">
        <f>[1]summ_cities!V56</f>
        <v>1376476</v>
      </c>
      <c r="W56">
        <f>[1]summ_cities!W56</f>
        <v>1308913</v>
      </c>
      <c r="X56">
        <f>[1]summ_cities!X56</f>
        <v>6.3682495339194198E-6</v>
      </c>
      <c r="DA56" t="str">
        <f t="shared" si="0"/>
        <v>False</v>
      </c>
      <c r="DB56" t="str">
        <f>_xlfn.CONCAT(TEXT(ROUND(J56,0), "0"), " (", TEXT(ROUND(K56,0), "0"), ", ",TEXT(ROUND(L56,0), "0"), ")")</f>
        <v>9 (6, 10)</v>
      </c>
      <c r="DC56" t="str">
        <f>_xlfn.CONCAT(TEXT(ROUND(M56,2), "0.00"), " (", TEXT(ROUND(N56,2), "0.00"), ", ", TEXT(ROUND(O56,2), "0.00"), ")")</f>
        <v>0.85 (0.63, 1.01)</v>
      </c>
      <c r="DD56" t="str">
        <f>_xlfn.CONCAT(TEXT(ROUND(S56,2), "0.00"), " (", TEXT(ROUND(T56,2), "0.00"), ", ",TEXT(ROUND(U56,2), "0.00"), ")")</f>
        <v>0.09 (0.00, 0.18)</v>
      </c>
      <c r="DE56" t="str">
        <f>TEXT(ROUND(1000000*X56,2), "0.0")</f>
        <v>6.4</v>
      </c>
    </row>
    <row r="57" spans="1:109" hidden="1" x14ac:dyDescent="0.2">
      <c r="A57" t="str">
        <f>[1]summ_cities!A57</f>
        <v>Youngstown, OH--PA</v>
      </c>
      <c r="B57">
        <f>[1]summ_cities!B57</f>
        <v>634.539031803841</v>
      </c>
      <c r="C57">
        <f>[1]summ_cities!C57</f>
        <v>4.6966752343092297</v>
      </c>
      <c r="D57">
        <f>[1]summ_cities!D57</f>
        <v>0.14880608829199099</v>
      </c>
      <c r="E57">
        <f>[1]summ_cities!E57</f>
        <v>3.2974015561828498</v>
      </c>
      <c r="F57">
        <f>[1]summ_cities!F57</f>
        <v>0</v>
      </c>
      <c r="G57">
        <f>[1]summ_cities!G57</f>
        <v>0.70871147061482098</v>
      </c>
      <c r="H57">
        <f>[1]summ_cities!H57</f>
        <v>0.18550271457342801</v>
      </c>
      <c r="I57">
        <f>[1]summ_cities!I57</f>
        <v>9.0370970639723307</v>
      </c>
      <c r="J57">
        <f>[1]summ_cities!J57</f>
        <v>8.7461113515978397</v>
      </c>
      <c r="K57">
        <f>[1]summ_cities!K57</f>
        <v>7.0575824923014698</v>
      </c>
      <c r="L57">
        <f>[1]summ_cities!L57</f>
        <v>11.7061166234335</v>
      </c>
      <c r="M57">
        <f>[1]summ_cities!M57</f>
        <v>0.96780097521199104</v>
      </c>
      <c r="N57">
        <f>[1]summ_cities!N57</f>
        <v>0.78095680973014203</v>
      </c>
      <c r="O57">
        <f>[1]summ_cities!O57</f>
        <v>1.2953403665543901</v>
      </c>
      <c r="P57">
        <f>[1]summ_cities!P57</f>
        <v>-0.290985712374487</v>
      </c>
      <c r="Q57">
        <f>[1]summ_cities!Q57</f>
        <v>-1.97951457167086</v>
      </c>
      <c r="R57">
        <f>[1]summ_cities!R57</f>
        <v>2.6690195594612001</v>
      </c>
      <c r="S57">
        <f>[1]summ_cities!S57</f>
        <v>0.41940191627044099</v>
      </c>
      <c r="T57">
        <f>[1]summ_cities!T57</f>
        <v>0.20867709402843501</v>
      </c>
      <c r="U57">
        <f>[1]summ_cities!U57</f>
        <v>0.63363508300853499</v>
      </c>
      <c r="V57">
        <f>[1]summ_cities!V57</f>
        <v>387550</v>
      </c>
      <c r="W57">
        <f>[1]summ_cities!W57</f>
        <v>417437</v>
      </c>
      <c r="X57">
        <f>[1]summ_cities!X57</f>
        <v>2.25676979785778E-5</v>
      </c>
      <c r="DA57" t="str">
        <f t="shared" si="0"/>
        <v>False</v>
      </c>
      <c r="DB57" t="str">
        <f>_xlfn.CONCAT(TEXT(ROUND(J57,0), "0"), " (", TEXT(ROUND(K57,0), "0"), ", ",TEXT(ROUND(L57,0), "0"), ")")</f>
        <v>9 (7, 12)</v>
      </c>
      <c r="DC57" t="str">
        <f>_xlfn.CONCAT(TEXT(ROUND(M57,2), "0.00"), " (", TEXT(ROUND(N57,2), "0.00"), ", ", TEXT(ROUND(O57,2), "0.00"), ")")</f>
        <v>0.97 (0.78, 1.30)</v>
      </c>
      <c r="DD57" t="str">
        <f>_xlfn.CONCAT(TEXT(ROUND(S57,2), "0.00"), " (", TEXT(ROUND(T57,2), "0.00"), ", ",TEXT(ROUND(U57,2), "0.00"), ")")</f>
        <v>0.42 (0.21, 0.63)</v>
      </c>
      <c r="DE57" t="str">
        <f>TEXT(ROUND(1000000*X57,2), "0.0")</f>
        <v>22.6</v>
      </c>
    </row>
    <row r="58" spans="1:109" hidden="1" x14ac:dyDescent="0.2">
      <c r="A58" t="str">
        <f>[1]summ_cities!A58</f>
        <v>Merced, CA</v>
      </c>
      <c r="B58">
        <f>[1]summ_cities!B58</f>
        <v>124.594054327313</v>
      </c>
      <c r="C58">
        <f>[1]summ_cities!C58</f>
        <v>7.8065004687030995E-2</v>
      </c>
      <c r="D58">
        <f>[1]summ_cities!D58</f>
        <v>2.0800848395520301E-2</v>
      </c>
      <c r="E58">
        <f>[1]summ_cities!E58</f>
        <v>1.51987594792002E-2</v>
      </c>
      <c r="F58">
        <f>[1]summ_cities!F58</f>
        <v>0</v>
      </c>
      <c r="G58">
        <f>[1]summ_cities!G58</f>
        <v>3.19736108269788</v>
      </c>
      <c r="H58">
        <f>[1]summ_cities!H58</f>
        <v>6.0911376986651999E-2</v>
      </c>
      <c r="I58">
        <f>[1]summ_cities!I58</f>
        <v>3.37233707224628</v>
      </c>
      <c r="J58">
        <f>[1]summ_cities!J58</f>
        <v>8.7375040199823406</v>
      </c>
      <c r="K58">
        <f>[1]summ_cities!K58</f>
        <v>7.0574415086295996</v>
      </c>
      <c r="L58">
        <f>[1]summ_cities!L58</f>
        <v>11.3637437591637</v>
      </c>
      <c r="M58">
        <f>[1]summ_cities!M58</f>
        <v>2.5909343677090799</v>
      </c>
      <c r="N58">
        <f>[1]summ_cities!N58</f>
        <v>2.09274498884202</v>
      </c>
      <c r="O58">
        <f>[1]summ_cities!O58</f>
        <v>3.3696939290811798</v>
      </c>
      <c r="P58">
        <f>[1]summ_cities!P58</f>
        <v>5.3651669477360597</v>
      </c>
      <c r="Q58">
        <f>[1]summ_cities!Q58</f>
        <v>3.6851044363833201</v>
      </c>
      <c r="R58">
        <f>[1]summ_cities!R58</f>
        <v>7.9914066869174496</v>
      </c>
      <c r="S58">
        <f>[1]summ_cities!S58</f>
        <v>0.43721301967860199</v>
      </c>
      <c r="T58">
        <f>[1]summ_cities!T58</f>
        <v>0.26772372587098298</v>
      </c>
      <c r="U58">
        <f>[1]summ_cities!U58</f>
        <v>0.63185510154703395</v>
      </c>
      <c r="V58">
        <f>[1]summ_cities!V58</f>
        <v>136969</v>
      </c>
      <c r="W58">
        <f>[1]summ_cities!W58</f>
        <v>110483</v>
      </c>
      <c r="X58">
        <f>[1]summ_cities!X58</f>
        <v>6.3791836254789997E-5</v>
      </c>
      <c r="DA58" t="str">
        <f t="shared" si="0"/>
        <v>False</v>
      </c>
      <c r="DB58" t="str">
        <f>_xlfn.CONCAT(TEXT(ROUND(J58,0), "0"), " (", TEXT(ROUND(K58,0), "0"), ", ",TEXT(ROUND(L58,0), "0"), ")")</f>
        <v>9 (7, 11)</v>
      </c>
      <c r="DC58" t="str">
        <f>_xlfn.CONCAT(TEXT(ROUND(M58,2), "0.00"), " (", TEXT(ROUND(N58,2), "0.00"), ", ", TEXT(ROUND(O58,2), "0.00"), ")")</f>
        <v>2.59 (2.09, 3.37)</v>
      </c>
      <c r="DD58" t="str">
        <f>_xlfn.CONCAT(TEXT(ROUND(S58,2), "0.00"), " (", TEXT(ROUND(T58,2), "0.00"), ", ",TEXT(ROUND(U58,2), "0.00"), ")")</f>
        <v>0.44 (0.27, 0.63)</v>
      </c>
      <c r="DE58" t="str">
        <f>TEXT(ROUND(1000000*X58,2), "0.0")</f>
        <v>63.8</v>
      </c>
    </row>
    <row r="59" spans="1:109" hidden="1" x14ac:dyDescent="0.2">
      <c r="A59" t="str">
        <f>[1]summ_cities!A59</f>
        <v>Amarillo, TX</v>
      </c>
      <c r="B59">
        <f>[1]summ_cities!B59</f>
        <v>214.23218521244499</v>
      </c>
      <c r="C59">
        <f>[1]summ_cities!C59</f>
        <v>0.46200033636732402</v>
      </c>
      <c r="D59">
        <f>[1]summ_cities!D59</f>
        <v>0.14797668440266501</v>
      </c>
      <c r="E59">
        <f>[1]summ_cities!E59</f>
        <v>2.9179536490608702</v>
      </c>
      <c r="F59">
        <f>[1]summ_cities!F59</f>
        <v>0</v>
      </c>
      <c r="G59">
        <f>[1]summ_cities!G59</f>
        <v>0.345653667559292</v>
      </c>
      <c r="H59">
        <f>[1]summ_cities!H59</f>
        <v>3.8696959407916502E-2</v>
      </c>
      <c r="I59">
        <f>[1]summ_cities!I59</f>
        <v>3.9122812967980698</v>
      </c>
      <c r="J59">
        <f>[1]summ_cities!J59</f>
        <v>8.39379327760156</v>
      </c>
      <c r="K59">
        <f>[1]summ_cities!K59</f>
        <v>5.8581793634498096</v>
      </c>
      <c r="L59">
        <f>[1]summ_cities!L59</f>
        <v>12.062479384527499</v>
      </c>
      <c r="M59">
        <f>[1]summ_cities!M59</f>
        <v>2.1454984038267599</v>
      </c>
      <c r="N59">
        <f>[1]summ_cities!N59</f>
        <v>1.4973819413865499</v>
      </c>
      <c r="O59">
        <f>[1]summ_cities!O59</f>
        <v>3.08323417193948</v>
      </c>
      <c r="P59">
        <f>[1]summ_cities!P59</f>
        <v>4.4815119808034796</v>
      </c>
      <c r="Q59">
        <f>[1]summ_cities!Q59</f>
        <v>1.94589806665173</v>
      </c>
      <c r="R59">
        <f>[1]summ_cities!R59</f>
        <v>8.1501980877294393</v>
      </c>
      <c r="S59">
        <f>[1]summ_cities!S59</f>
        <v>0.57218517352482001</v>
      </c>
      <c r="T59">
        <f>[1]summ_cities!T59</f>
        <v>0.39109236288614302</v>
      </c>
      <c r="U59">
        <f>[1]summ_cities!U59</f>
        <v>0.73994996310276895</v>
      </c>
      <c r="V59">
        <f>[1]summ_cities!V59</f>
        <v>196651</v>
      </c>
      <c r="W59">
        <f>[1]summ_cities!W59</f>
        <v>179312</v>
      </c>
      <c r="X59">
        <f>[1]summ_cities!X59</f>
        <v>4.2683705028713597E-5</v>
      </c>
      <c r="DA59" t="str">
        <f t="shared" si="0"/>
        <v>False</v>
      </c>
      <c r="DB59" t="str">
        <f>_xlfn.CONCAT(TEXT(ROUND(J59,0), "0"), " (", TEXT(ROUND(K59,0), "0"), ", ",TEXT(ROUND(L59,0), "0"), ")")</f>
        <v>8 (6, 12)</v>
      </c>
      <c r="DC59" t="str">
        <f>_xlfn.CONCAT(TEXT(ROUND(M59,2), "0.00"), " (", TEXT(ROUND(N59,2), "0.00"), ", ", TEXT(ROUND(O59,2), "0.00"), ")")</f>
        <v>2.15 (1.50, 3.08)</v>
      </c>
      <c r="DD59" t="str">
        <f>_xlfn.CONCAT(TEXT(ROUND(S59,2), "0.00"), " (", TEXT(ROUND(T59,2), "0.00"), ", ",TEXT(ROUND(U59,2), "0.00"), ")")</f>
        <v>0.57 (0.39, 0.74)</v>
      </c>
      <c r="DE59" t="str">
        <f>TEXT(ROUND(1000000*X59,2), "0.0")</f>
        <v>42.7</v>
      </c>
    </row>
    <row r="60" spans="1:109" hidden="1" x14ac:dyDescent="0.2">
      <c r="A60" t="str">
        <f>[1]summ_cities!A60</f>
        <v>Virginia Beach, VA</v>
      </c>
      <c r="B60">
        <f>[1]summ_cities!B60</f>
        <v>1549.6237593094099</v>
      </c>
      <c r="C60">
        <f>[1]summ_cities!C60</f>
        <v>5.41945804028353</v>
      </c>
      <c r="D60">
        <f>[1]summ_cities!D60</f>
        <v>1.4121901675742099</v>
      </c>
      <c r="E60">
        <f>[1]summ_cities!E60</f>
        <v>0.64523855447179002</v>
      </c>
      <c r="F60">
        <f>[1]summ_cities!F60</f>
        <v>0</v>
      </c>
      <c r="G60">
        <f>[1]summ_cities!G60</f>
        <v>0.28170735478567999</v>
      </c>
      <c r="H60">
        <f>[1]summ_cities!H60</f>
        <v>1.1262048147302799</v>
      </c>
      <c r="I60">
        <f>[1]summ_cities!I60</f>
        <v>8.8847989318455092</v>
      </c>
      <c r="J60">
        <f>[1]summ_cities!J60</f>
        <v>8.2385807502044308</v>
      </c>
      <c r="K60">
        <f>[1]summ_cities!K60</f>
        <v>4.8861114646199004</v>
      </c>
      <c r="L60">
        <f>[1]summ_cities!L60</f>
        <v>10.112998891142899</v>
      </c>
      <c r="M60">
        <f>[1]summ_cities!M60</f>
        <v>0.927266988640018</v>
      </c>
      <c r="N60">
        <f>[1]summ_cities!N60</f>
        <v>0.54994057852077705</v>
      </c>
      <c r="O60">
        <f>[1]summ_cities!O60</f>
        <v>1.13823610063872</v>
      </c>
      <c r="P60">
        <f>[1]summ_cities!P60</f>
        <v>-0.64621818164107003</v>
      </c>
      <c r="Q60">
        <f>[1]summ_cities!Q60</f>
        <v>-3.9986874672255999</v>
      </c>
      <c r="R60">
        <f>[1]summ_cities!R60</f>
        <v>1.2281999592974699</v>
      </c>
      <c r="S60">
        <f>[1]summ_cities!S60</f>
        <v>0.10778340258046901</v>
      </c>
      <c r="T60">
        <f>[1]summ_cities!T60</f>
        <v>0</v>
      </c>
      <c r="U60">
        <f>[1]summ_cities!U60</f>
        <v>0.21871566490730199</v>
      </c>
      <c r="V60">
        <f>[1]summ_cities!V60</f>
        <v>1439666</v>
      </c>
      <c r="W60">
        <f>[1]summ_cities!W60</f>
        <v>1394439</v>
      </c>
      <c r="X60">
        <f>[1]summ_cities!X60</f>
        <v>5.7225639490023603E-6</v>
      </c>
      <c r="DA60" t="str">
        <f t="shared" si="0"/>
        <v>False</v>
      </c>
      <c r="DB60" t="str">
        <f>_xlfn.CONCAT(TEXT(ROUND(J60,0), "0"), " (", TEXT(ROUND(K60,0), "0"), ", ",TEXT(ROUND(L60,0), "0"), ")")</f>
        <v>8 (5, 10)</v>
      </c>
      <c r="DC60" t="str">
        <f>_xlfn.CONCAT(TEXT(ROUND(M60,2), "0.00"), " (", TEXT(ROUND(N60,2), "0.00"), ", ", TEXT(ROUND(O60,2), "0.00"), ")")</f>
        <v>0.93 (0.55, 1.14)</v>
      </c>
      <c r="DD60" t="str">
        <f>_xlfn.CONCAT(TEXT(ROUND(S60,2), "0.00"), " (", TEXT(ROUND(T60,2), "0.00"), ", ",TEXT(ROUND(U60,2), "0.00"), ")")</f>
        <v>0.11 (0.00, 0.22)</v>
      </c>
      <c r="DE60" t="str">
        <f>TEXT(ROUND(1000000*X60,2), "0.0")</f>
        <v>5.7</v>
      </c>
    </row>
    <row r="61" spans="1:109" hidden="1" x14ac:dyDescent="0.2">
      <c r="A61" t="str">
        <f>[1]summ_cities!A61</f>
        <v>Shreveport, LA</v>
      </c>
      <c r="B61">
        <f>[1]summ_cities!B61</f>
        <v>504.59769506285801</v>
      </c>
      <c r="C61">
        <f>[1]summ_cities!C61</f>
        <v>0.103945118420723</v>
      </c>
      <c r="D61">
        <f>[1]summ_cities!D61</f>
        <v>6.4841263253576101E-2</v>
      </c>
      <c r="E61">
        <f>[1]summ_cities!E61</f>
        <v>3.05214235538672</v>
      </c>
      <c r="F61">
        <f>[1]summ_cities!F61</f>
        <v>0</v>
      </c>
      <c r="G61">
        <f>[1]summ_cities!G61</f>
        <v>0.18855240161561601</v>
      </c>
      <c r="H61">
        <f>[1]summ_cities!H61</f>
        <v>0.11420433038958901</v>
      </c>
      <c r="I61">
        <f>[1]summ_cities!I61</f>
        <v>3.52368546906622</v>
      </c>
      <c r="J61">
        <f>[1]summ_cities!J61</f>
        <v>8.1466846285849197</v>
      </c>
      <c r="K61">
        <f>[1]summ_cities!K61</f>
        <v>7.1549242704771698</v>
      </c>
      <c r="L61">
        <f>[1]summ_cities!L61</f>
        <v>8.9730479409159596</v>
      </c>
      <c r="M61">
        <f>[1]summ_cities!M61</f>
        <v>2.3119783817548698</v>
      </c>
      <c r="N61">
        <f>[1]summ_cities!N61</f>
        <v>2.0305229661639501</v>
      </c>
      <c r="O61">
        <f>[1]summ_cities!O61</f>
        <v>2.54649514540632</v>
      </c>
      <c r="P61">
        <f>[1]summ_cities!P61</f>
        <v>4.6229991595186899</v>
      </c>
      <c r="Q61">
        <f>[1]summ_cities!Q61</f>
        <v>3.63123880141094</v>
      </c>
      <c r="R61">
        <f>[1]summ_cities!R61</f>
        <v>5.4493624718497298</v>
      </c>
      <c r="S61">
        <f>[1]summ_cities!S61</f>
        <v>0.15297455659044301</v>
      </c>
      <c r="T61">
        <f>[1]summ_cities!T61</f>
        <v>2.08308502242429E-2</v>
      </c>
      <c r="U61">
        <f>[1]summ_cities!U61</f>
        <v>0.25436876613166898</v>
      </c>
      <c r="V61">
        <f>[1]summ_cities!V61</f>
        <v>298317</v>
      </c>
      <c r="W61">
        <f>[1]summ_cities!W61</f>
        <v>275213</v>
      </c>
      <c r="X61">
        <f>[1]summ_cities!X61</f>
        <v>2.7308817897018599E-5</v>
      </c>
      <c r="DA61" t="str">
        <f t="shared" si="0"/>
        <v>False</v>
      </c>
      <c r="DB61" t="str">
        <f>_xlfn.CONCAT(TEXT(ROUND(J61,0), "0"), " (", TEXT(ROUND(K61,0), "0"), ", ",TEXT(ROUND(L61,0), "0"), ")")</f>
        <v>8 (7, 9)</v>
      </c>
      <c r="DC61" t="str">
        <f>_xlfn.CONCAT(TEXT(ROUND(M61,2), "0.00"), " (", TEXT(ROUND(N61,2), "0.00"), ", ", TEXT(ROUND(O61,2), "0.00"), ")")</f>
        <v>2.31 (2.03, 2.55)</v>
      </c>
      <c r="DD61" t="str">
        <f>_xlfn.CONCAT(TEXT(ROUND(S61,2), "0.00"), " (", TEXT(ROUND(T61,2), "0.00"), ", ",TEXT(ROUND(U61,2), "0.00"), ")")</f>
        <v>0.15 (0.02, 0.25)</v>
      </c>
      <c r="DE61" t="str">
        <f>TEXT(ROUND(1000000*X61,2), "0.0")</f>
        <v>27.3</v>
      </c>
    </row>
    <row r="62" spans="1:109" hidden="1" x14ac:dyDescent="0.2">
      <c r="A62" t="str">
        <f>[1]summ_cities!A62</f>
        <v>Tulsa, OK</v>
      </c>
      <c r="B62">
        <f>[1]summ_cities!B62</f>
        <v>888.44805038219602</v>
      </c>
      <c r="C62">
        <f>[1]summ_cities!C62</f>
        <v>3.8002118190186902</v>
      </c>
      <c r="D62">
        <f>[1]summ_cities!D62</f>
        <v>0.21089207779477501</v>
      </c>
      <c r="E62">
        <f>[1]summ_cities!E62</f>
        <v>2.3900169254044199</v>
      </c>
      <c r="F62">
        <f>[1]summ_cities!F62</f>
        <v>0</v>
      </c>
      <c r="G62">
        <f>[1]summ_cities!G62</f>
        <v>0.85721285750000897</v>
      </c>
      <c r="H62">
        <f>[1]summ_cities!H62</f>
        <v>0.36519404974419101</v>
      </c>
      <c r="I62">
        <f>[1]summ_cities!I62</f>
        <v>7.62352772946209</v>
      </c>
      <c r="J62">
        <f>[1]summ_cities!J62</f>
        <v>8.0572821109076909</v>
      </c>
      <c r="K62">
        <f>[1]summ_cities!K62</f>
        <v>5.6932856161265697</v>
      </c>
      <c r="L62">
        <f>[1]summ_cities!L62</f>
        <v>10.1284219792486</v>
      </c>
      <c r="M62">
        <f>[1]summ_cities!M62</f>
        <v>1.05689680641801</v>
      </c>
      <c r="N62">
        <f>[1]summ_cities!N62</f>
        <v>0.746804605186145</v>
      </c>
      <c r="O62">
        <f>[1]summ_cities!O62</f>
        <v>1.32857416391443</v>
      </c>
      <c r="P62">
        <f>[1]summ_cities!P62</f>
        <v>0.43375438144560102</v>
      </c>
      <c r="Q62">
        <f>[1]summ_cities!Q62</f>
        <v>-1.9302421133355201</v>
      </c>
      <c r="R62">
        <f>[1]summ_cities!R62</f>
        <v>2.5048942497865498</v>
      </c>
      <c r="S62">
        <f>[1]summ_cities!S62</f>
        <v>0.38793291119414097</v>
      </c>
      <c r="T62">
        <f>[1]summ_cities!T62</f>
        <v>0.23761918205445701</v>
      </c>
      <c r="U62">
        <f>[1]summ_cities!U62</f>
        <v>0.53536468309093399</v>
      </c>
      <c r="V62">
        <f>[1]summ_cities!V62</f>
        <v>655479</v>
      </c>
      <c r="W62">
        <f>[1]summ_cities!W62</f>
        <v>558329</v>
      </c>
      <c r="X62">
        <f>[1]summ_cities!X62</f>
        <v>1.22922048012334E-5</v>
      </c>
      <c r="DA62" t="str">
        <f t="shared" si="0"/>
        <v>False</v>
      </c>
      <c r="DB62" t="str">
        <f>_xlfn.CONCAT(TEXT(ROUND(J62,0), "0"), " (", TEXT(ROUND(K62,0), "0"), ", ",TEXT(ROUND(L62,0), "0"), ")")</f>
        <v>8 (6, 10)</v>
      </c>
      <c r="DC62" t="str">
        <f>_xlfn.CONCAT(TEXT(ROUND(M62,2), "0.00"), " (", TEXT(ROUND(N62,2), "0.00"), ", ", TEXT(ROUND(O62,2), "0.00"), ")")</f>
        <v>1.06 (0.75, 1.33)</v>
      </c>
      <c r="DD62" t="str">
        <f>_xlfn.CONCAT(TEXT(ROUND(S62,2), "0.00"), " (", TEXT(ROUND(T62,2), "0.00"), ", ",TEXT(ROUND(U62,2), "0.00"), ")")</f>
        <v>0.39 (0.24, 0.54)</v>
      </c>
      <c r="DE62" t="str">
        <f>TEXT(ROUND(1000000*X62,2), "0.0")</f>
        <v>12.3</v>
      </c>
    </row>
    <row r="63" spans="1:109" hidden="1" x14ac:dyDescent="0.2">
      <c r="A63" t="str">
        <f>[1]summ_cities!A63</f>
        <v>Cleveland, OH</v>
      </c>
      <c r="B63">
        <f>[1]summ_cities!B63</f>
        <v>2041.71325968112</v>
      </c>
      <c r="C63">
        <f>[1]summ_cities!C63</f>
        <v>3.7859028196581801</v>
      </c>
      <c r="D63">
        <f>[1]summ_cities!D63</f>
        <v>2.5437993113144399</v>
      </c>
      <c r="E63">
        <f>[1]summ_cities!E63</f>
        <v>4.3296671989616904</v>
      </c>
      <c r="F63">
        <f>[1]summ_cities!F63</f>
        <v>0</v>
      </c>
      <c r="G63">
        <f>[1]summ_cities!G63</f>
        <v>0.90935467882655496</v>
      </c>
      <c r="H63">
        <f>[1]summ_cities!H63</f>
        <v>1.31571103363046</v>
      </c>
      <c r="I63">
        <f>[1]summ_cities!I63</f>
        <v>12.884435042391299</v>
      </c>
      <c r="J63">
        <f>[1]summ_cities!J63</f>
        <v>7.9205132386676498</v>
      </c>
      <c r="K63">
        <f>[1]summ_cities!K63</f>
        <v>3.3200001485219102</v>
      </c>
      <c r="L63">
        <f>[1]summ_cities!L63</f>
        <v>11.540234208451</v>
      </c>
      <c r="M63">
        <f>[1]summ_cities!M63</f>
        <v>0.61473500488055499</v>
      </c>
      <c r="N63">
        <f>[1]summ_cities!N63</f>
        <v>0.25767525992398599</v>
      </c>
      <c r="O63">
        <f>[1]summ_cities!O63</f>
        <v>0.89567250488533401</v>
      </c>
      <c r="P63">
        <f>[1]summ_cities!P63</f>
        <v>-4.9639218037236903</v>
      </c>
      <c r="Q63">
        <f>[1]summ_cities!Q63</f>
        <v>-9.5644348938694304</v>
      </c>
      <c r="R63">
        <f>[1]summ_cities!R63</f>
        <v>-1.34420083394031</v>
      </c>
      <c r="S63">
        <f>[1]summ_cities!S63</f>
        <v>0.15429376934636299</v>
      </c>
      <c r="T63">
        <f>[1]summ_cities!T63</f>
        <v>5.1364762313850197E-3</v>
      </c>
      <c r="U63">
        <f>[1]summ_cities!U63</f>
        <v>0.31256193857725401</v>
      </c>
      <c r="V63">
        <f>[1]summ_cities!V63</f>
        <v>1780673</v>
      </c>
      <c r="W63">
        <f>[1]summ_cities!W63</f>
        <v>1786647</v>
      </c>
      <c r="X63">
        <f>[1]summ_cities!X63</f>
        <v>4.4480447778270596E-6</v>
      </c>
      <c r="DA63" t="str">
        <f t="shared" si="0"/>
        <v>False</v>
      </c>
      <c r="DB63" t="str">
        <f>_xlfn.CONCAT(TEXT(ROUND(J63,0), "0"), " (", TEXT(ROUND(K63,0), "0"), ", ",TEXT(ROUND(L63,0), "0"), ")")</f>
        <v>8 (3, 12)</v>
      </c>
      <c r="DC63" t="str">
        <f>_xlfn.CONCAT(TEXT(ROUND(M63,2), "0.00"), " (", TEXT(ROUND(N63,2), "0.00"), ", ", TEXT(ROUND(O63,2), "0.00"), ")")</f>
        <v>0.61 (0.26, 0.90)</v>
      </c>
      <c r="DD63" t="str">
        <f>_xlfn.CONCAT(TEXT(ROUND(S63,2), "0.00"), " (", TEXT(ROUND(T63,2), "0.00"), ", ",TEXT(ROUND(U63,2), "0.00"), ")")</f>
        <v>0.15 (0.01, 0.31)</v>
      </c>
      <c r="DE63" t="str">
        <f>TEXT(ROUND(1000000*X63,2), "0.0")</f>
        <v>4.5</v>
      </c>
    </row>
    <row r="64" spans="1:109" hidden="1" x14ac:dyDescent="0.2">
      <c r="A64" t="str">
        <f>[1]summ_cities!A64</f>
        <v>Trenton, NJ</v>
      </c>
      <c r="B64">
        <f>[1]summ_cities!B64</f>
        <v>279.592028312656</v>
      </c>
      <c r="C64">
        <f>[1]summ_cities!C64</f>
        <v>2.0116638126175301</v>
      </c>
      <c r="D64">
        <f>[1]summ_cities!D64</f>
        <v>0.40702377833833098</v>
      </c>
      <c r="E64">
        <f>[1]summ_cities!E64</f>
        <v>1.0053520012694901</v>
      </c>
      <c r="F64">
        <f>[1]summ_cities!F64</f>
        <v>0</v>
      </c>
      <c r="G64">
        <f>[1]summ_cities!G64</f>
        <v>2.9576271563160599E-2</v>
      </c>
      <c r="H64">
        <f>[1]summ_cities!H64</f>
        <v>0.41297487732161597</v>
      </c>
      <c r="I64">
        <f>[1]summ_cities!I64</f>
        <v>3.8665907411101301</v>
      </c>
      <c r="J64">
        <f>[1]summ_cities!J64</f>
        <v>7.6891546808508302</v>
      </c>
      <c r="K64">
        <f>[1]summ_cities!K64</f>
        <v>5.9637162761188698</v>
      </c>
      <c r="L64">
        <f>[1]summ_cities!L64</f>
        <v>9.5578611511675806</v>
      </c>
      <c r="M64">
        <f>[1]summ_cities!M64</f>
        <v>1.9886135346828</v>
      </c>
      <c r="N64">
        <f>[1]summ_cities!N64</f>
        <v>1.5423707021050299</v>
      </c>
      <c r="O64">
        <f>[1]summ_cities!O64</f>
        <v>2.4719091807537499</v>
      </c>
      <c r="P64">
        <f>[1]summ_cities!P64</f>
        <v>3.8225639397407001</v>
      </c>
      <c r="Q64">
        <f>[1]summ_cities!Q64</f>
        <v>2.0971255350087401</v>
      </c>
      <c r="R64">
        <f>[1]summ_cities!R64</f>
        <v>5.6912704100574496</v>
      </c>
      <c r="S64">
        <f>[1]summ_cities!S64</f>
        <v>0.17016287549381001</v>
      </c>
      <c r="T64">
        <f>[1]summ_cities!T64</f>
        <v>6.2883657144645694E-2</v>
      </c>
      <c r="U64">
        <f>[1]summ_cities!U64</f>
        <v>0.30267378046276999</v>
      </c>
      <c r="V64">
        <f>[1]summ_cities!V64</f>
        <v>296668</v>
      </c>
      <c r="W64">
        <f>[1]summ_cities!W64</f>
        <v>268472</v>
      </c>
      <c r="X64">
        <f>[1]summ_cities!X64</f>
        <v>2.59183824371042E-5</v>
      </c>
      <c r="DA64" t="str">
        <f t="shared" si="0"/>
        <v>False</v>
      </c>
      <c r="DB64" t="str">
        <f>_xlfn.CONCAT(TEXT(ROUND(J64,0), "0"), " (", TEXT(ROUND(K64,0), "0"), ", ",TEXT(ROUND(L64,0), "0"), ")")</f>
        <v>8 (6, 10)</v>
      </c>
      <c r="DC64" t="str">
        <f>_xlfn.CONCAT(TEXT(ROUND(M64,2), "0.00"), " (", TEXT(ROUND(N64,2), "0.00"), ", ", TEXT(ROUND(O64,2), "0.00"), ")")</f>
        <v>1.99 (1.54, 2.47)</v>
      </c>
      <c r="DD64" t="str">
        <f>_xlfn.CONCAT(TEXT(ROUND(S64,2), "0.00"), " (", TEXT(ROUND(T64,2), "0.00"), ", ",TEXT(ROUND(U64,2), "0.00"), ")")</f>
        <v>0.17 (0.06, 0.30)</v>
      </c>
      <c r="DE64" t="str">
        <f>TEXT(ROUND(1000000*X64,2), "0.0")</f>
        <v>25.9</v>
      </c>
    </row>
    <row r="65" spans="1:109" hidden="1" x14ac:dyDescent="0.2">
      <c r="A65" t="str">
        <f>[1]summ_cities!A65</f>
        <v>Harrisburg, PA</v>
      </c>
      <c r="B65">
        <f>[1]summ_cities!B65</f>
        <v>701.41840718426499</v>
      </c>
      <c r="C65">
        <f>[1]summ_cities!C65</f>
        <v>0.139001622749516</v>
      </c>
      <c r="D65">
        <f>[1]summ_cities!D65</f>
        <v>0.44510466130604098</v>
      </c>
      <c r="E65">
        <f>[1]summ_cities!E65</f>
        <v>2.0335179233594398</v>
      </c>
      <c r="F65">
        <f>[1]summ_cities!F65</f>
        <v>9.2183359976359604E-4</v>
      </c>
      <c r="G65">
        <f>[1]summ_cities!G65</f>
        <v>1.62438934755963</v>
      </c>
      <c r="H65">
        <f>[1]summ_cities!H65</f>
        <v>0.35762048188060502</v>
      </c>
      <c r="I65">
        <f>[1]summ_cities!I65</f>
        <v>4.6005558704550102</v>
      </c>
      <c r="J65">
        <f>[1]summ_cities!J65</f>
        <v>7.5965337299013296</v>
      </c>
      <c r="K65">
        <f>[1]summ_cities!K65</f>
        <v>6.0296566037489603</v>
      </c>
      <c r="L65">
        <f>[1]summ_cities!L65</f>
        <v>9.1709094156380804</v>
      </c>
      <c r="M65">
        <f>[1]summ_cities!M65</f>
        <v>1.6512208402220701</v>
      </c>
      <c r="N65">
        <f>[1]summ_cities!N65</f>
        <v>1.3106365347004501</v>
      </c>
      <c r="O65">
        <f>[1]summ_cities!O65</f>
        <v>1.9934350704300901</v>
      </c>
      <c r="P65">
        <f>[1]summ_cities!P65</f>
        <v>2.9959778594463198</v>
      </c>
      <c r="Q65">
        <f>[1]summ_cities!Q65</f>
        <v>1.42910073329395</v>
      </c>
      <c r="R65">
        <f>[1]summ_cities!R65</f>
        <v>4.5703535451830701</v>
      </c>
      <c r="S65">
        <f>[1]summ_cities!S65</f>
        <v>0.113051694532163</v>
      </c>
      <c r="T65">
        <f>[1]summ_cities!T65</f>
        <v>7.0171409694979999E-3</v>
      </c>
      <c r="U65">
        <f>[1]summ_cities!U65</f>
        <v>0.186805024750413</v>
      </c>
      <c r="V65">
        <f>[1]summ_cities!V65</f>
        <v>444474</v>
      </c>
      <c r="W65">
        <f>[1]summ_cities!W65</f>
        <v>362782</v>
      </c>
      <c r="X65">
        <f>[1]summ_cities!X65</f>
        <v>1.7091064336499601E-5</v>
      </c>
      <c r="DA65" t="str">
        <f t="shared" si="0"/>
        <v>False</v>
      </c>
      <c r="DB65" t="str">
        <f>_xlfn.CONCAT(TEXT(ROUND(J65,0), "0"), " (", TEXT(ROUND(K65,0), "0"), ", ",TEXT(ROUND(L65,0), "0"), ")")</f>
        <v>8 (6, 9)</v>
      </c>
      <c r="DC65" t="str">
        <f>_xlfn.CONCAT(TEXT(ROUND(M65,2), "0.00"), " (", TEXT(ROUND(N65,2), "0.00"), ", ", TEXT(ROUND(O65,2), "0.00"), ")")</f>
        <v>1.65 (1.31, 1.99)</v>
      </c>
      <c r="DD65" t="str">
        <f>_xlfn.CONCAT(TEXT(ROUND(S65,2), "0.00"), " (", TEXT(ROUND(T65,2), "0.00"), ", ",TEXT(ROUND(U65,2), "0.00"), ")")</f>
        <v>0.11 (0.01, 0.19)</v>
      </c>
      <c r="DE65" t="str">
        <f>TEXT(ROUND(1000000*X65,2), "0.0")</f>
        <v>17.1</v>
      </c>
    </row>
    <row r="66" spans="1:109" hidden="1" x14ac:dyDescent="0.2">
      <c r="A66" t="str">
        <f>[1]summ_cities!A66</f>
        <v>York, PA</v>
      </c>
      <c r="B66">
        <f>[1]summ_cities!B66</f>
        <v>346.58438261733801</v>
      </c>
      <c r="C66">
        <f>[1]summ_cities!C66</f>
        <v>1.33775743872939</v>
      </c>
      <c r="D66">
        <f>[1]summ_cities!D66</f>
        <v>0.26536055930464802</v>
      </c>
      <c r="E66">
        <f>[1]summ_cities!E66</f>
        <v>0.26036975043591498</v>
      </c>
      <c r="F66">
        <f>[1]summ_cities!F66</f>
        <v>0</v>
      </c>
      <c r="G66">
        <f>[1]summ_cities!G66</f>
        <v>1.1257927678112101</v>
      </c>
      <c r="H66">
        <f>[1]summ_cities!H66</f>
        <v>0.17638648894616599</v>
      </c>
      <c r="I66">
        <f>[1]summ_cities!I66</f>
        <v>3.1656670052273399</v>
      </c>
      <c r="J66">
        <f>[1]summ_cities!J66</f>
        <v>7.5928828898196503</v>
      </c>
      <c r="K66">
        <f>[1]summ_cities!K66</f>
        <v>5.5010839803282199</v>
      </c>
      <c r="L66">
        <f>[1]summ_cities!L66</f>
        <v>10.624566096305999</v>
      </c>
      <c r="M66">
        <f>[1]summ_cities!M66</f>
        <v>2.3985096591908799</v>
      </c>
      <c r="N66">
        <f>[1]summ_cities!N66</f>
        <v>1.737732986838</v>
      </c>
      <c r="O66">
        <f>[1]summ_cities!O66</f>
        <v>3.3561856249447901</v>
      </c>
      <c r="P66">
        <f>[1]summ_cities!P66</f>
        <v>4.42721588459231</v>
      </c>
      <c r="Q66">
        <f>[1]summ_cities!Q66</f>
        <v>2.33541697510088</v>
      </c>
      <c r="R66">
        <f>[1]summ_cities!R66</f>
        <v>7.4588990910786901</v>
      </c>
      <c r="S66">
        <f>[1]summ_cities!S66</f>
        <v>0.21495975780722501</v>
      </c>
      <c r="T66">
        <f>[1]summ_cities!T66</f>
        <v>8.7061062446691304E-2</v>
      </c>
      <c r="U66">
        <f>[1]summ_cities!U66</f>
        <v>0.369969805625189</v>
      </c>
      <c r="V66">
        <f>[1]summ_cities!V66</f>
        <v>232045</v>
      </c>
      <c r="W66">
        <f>[1]summ_cities!W66</f>
        <v>192903</v>
      </c>
      <c r="X66">
        <f>[1]summ_cities!X66</f>
        <v>3.2721596629186798E-5</v>
      </c>
      <c r="DA66" t="str">
        <f t="shared" si="0"/>
        <v>False</v>
      </c>
      <c r="DB66" t="str">
        <f>_xlfn.CONCAT(TEXT(ROUND(J66,0), "0"), " (", TEXT(ROUND(K66,0), "0"), ", ",TEXT(ROUND(L66,0), "0"), ")")</f>
        <v>8 (6, 11)</v>
      </c>
      <c r="DC66" t="str">
        <f>_xlfn.CONCAT(TEXT(ROUND(M66,2), "0.00"), " (", TEXT(ROUND(N66,2), "0.00"), ", ", TEXT(ROUND(O66,2), "0.00"), ")")</f>
        <v>2.40 (1.74, 3.36)</v>
      </c>
      <c r="DD66" t="str">
        <f>_xlfn.CONCAT(TEXT(ROUND(S66,2), "0.00"), " (", TEXT(ROUND(T66,2), "0.00"), ", ",TEXT(ROUND(U66,2), "0.00"), ")")</f>
        <v>0.21 (0.09, 0.37)</v>
      </c>
      <c r="DE66" t="str">
        <f>TEXT(ROUND(1000000*X66,2), "0.0")</f>
        <v>32.7</v>
      </c>
    </row>
    <row r="67" spans="1:109" hidden="1" x14ac:dyDescent="0.2">
      <c r="A67" t="str">
        <f>[1]summ_cities!A67</f>
        <v>Baton Rouge, LA</v>
      </c>
      <c r="B67">
        <f>[1]summ_cities!B67</f>
        <v>999.43887015143298</v>
      </c>
      <c r="C67">
        <f>[1]summ_cities!C67</f>
        <v>3.25414489215997</v>
      </c>
      <c r="D67">
        <f>[1]summ_cities!D67</f>
        <v>9.4020231109283606E-2</v>
      </c>
      <c r="E67">
        <f>[1]summ_cities!E67</f>
        <v>2.0302022593837901</v>
      </c>
      <c r="F67">
        <f>[1]summ_cities!F67</f>
        <v>0</v>
      </c>
      <c r="G67">
        <f>[1]summ_cities!G67</f>
        <v>0.44150611722239103</v>
      </c>
      <c r="H67">
        <f>[1]summ_cities!H67</f>
        <v>0.47893251051333502</v>
      </c>
      <c r="I67">
        <f>[1]summ_cities!I67</f>
        <v>6.2988060103887697</v>
      </c>
      <c r="J67">
        <f>[1]summ_cities!J67</f>
        <v>6.5662908402668396</v>
      </c>
      <c r="K67">
        <f>[1]summ_cities!K67</f>
        <v>4.4416550592381601</v>
      </c>
      <c r="L67">
        <f>[1]summ_cities!L67</f>
        <v>7.86818973789478</v>
      </c>
      <c r="M67">
        <f>[1]summ_cities!M67</f>
        <v>1.0424659577445099</v>
      </c>
      <c r="N67">
        <f>[1]summ_cities!N67</f>
        <v>0.70515825569360802</v>
      </c>
      <c r="O67">
        <f>[1]summ_cities!O67</f>
        <v>1.24915574871135</v>
      </c>
      <c r="P67">
        <f>[1]summ_cities!P67</f>
        <v>0.26748482987806499</v>
      </c>
      <c r="Q67">
        <f>[1]summ_cities!Q67</f>
        <v>-1.8571509511506099</v>
      </c>
      <c r="R67">
        <f>[1]summ_cities!R67</f>
        <v>1.5693837275060001</v>
      </c>
      <c r="S67">
        <f>[1]summ_cities!S67</f>
        <v>0.17997149074657601</v>
      </c>
      <c r="T67">
        <f>[1]summ_cities!T67</f>
        <v>5.6484728023724597E-2</v>
      </c>
      <c r="U67">
        <f>[1]summ_cities!U67</f>
        <v>0.31788260282448499</v>
      </c>
      <c r="V67">
        <f>[1]summ_cities!V67</f>
        <v>594309</v>
      </c>
      <c r="W67">
        <f>[1]summ_cities!W67</f>
        <v>479019</v>
      </c>
      <c r="X67">
        <f>[1]summ_cities!X67</f>
        <v>1.10486141725379E-5</v>
      </c>
      <c r="DA67" t="str">
        <f t="shared" ref="DA67:DA130" si="1">IF(COUNT(Y67:CY67) &gt; 0, "True", "False")</f>
        <v>False</v>
      </c>
      <c r="DB67" t="str">
        <f>_xlfn.CONCAT(TEXT(ROUND(J67,0), "0"), " (", TEXT(ROUND(K67,0), "0"), ", ",TEXT(ROUND(L67,0), "0"), ")")</f>
        <v>7 (4, 8)</v>
      </c>
      <c r="DC67" t="str">
        <f>_xlfn.CONCAT(TEXT(ROUND(M67,2), "0.00"), " (", TEXT(ROUND(N67,2), "0.00"), ", ", TEXT(ROUND(O67,2), "0.00"), ")")</f>
        <v>1.04 (0.71, 1.25)</v>
      </c>
      <c r="DD67" t="str">
        <f>_xlfn.CONCAT(TEXT(ROUND(S67,2), "0.00"), " (", TEXT(ROUND(T67,2), "0.00"), ", ",TEXT(ROUND(U67,2), "0.00"), ")")</f>
        <v>0.18 (0.06, 0.32)</v>
      </c>
      <c r="DE67" t="str">
        <f>TEXT(ROUND(1000000*X67,2), "0.0")</f>
        <v>11.1</v>
      </c>
    </row>
    <row r="68" spans="1:109" hidden="1" x14ac:dyDescent="0.2">
      <c r="A68" t="str">
        <f>[1]summ_cities!A68</f>
        <v>Concord, NC</v>
      </c>
      <c r="B68">
        <f>[1]summ_cities!B68</f>
        <v>474.33874161353498</v>
      </c>
      <c r="C68">
        <f>[1]summ_cities!C68</f>
        <v>2.4032859167037399</v>
      </c>
      <c r="D68">
        <f>[1]summ_cities!D68</f>
        <v>4.1442793251281702E-2</v>
      </c>
      <c r="E68">
        <f>[1]summ_cities!E68</f>
        <v>0.25722862885604197</v>
      </c>
      <c r="F68">
        <f>[1]summ_cities!F68</f>
        <v>0</v>
      </c>
      <c r="G68">
        <f>[1]summ_cities!G68</f>
        <v>0.62906761130036304</v>
      </c>
      <c r="H68">
        <f>[1]summ_cities!H68</f>
        <v>0.110226471854711</v>
      </c>
      <c r="I68">
        <f>[1]summ_cities!I68</f>
        <v>3.4412514219661299</v>
      </c>
      <c r="J68">
        <f>[1]summ_cities!J68</f>
        <v>6.4953705152703698</v>
      </c>
      <c r="K68">
        <f>[1]summ_cities!K68</f>
        <v>5.3470012195213004</v>
      </c>
      <c r="L68">
        <f>[1]summ_cities!L68</f>
        <v>7.9876934895434504</v>
      </c>
      <c r="M68">
        <f>[1]summ_cities!M68</f>
        <v>1.8875024573354899</v>
      </c>
      <c r="N68">
        <f>[1]summ_cities!N68</f>
        <v>1.55379557139894</v>
      </c>
      <c r="O68">
        <f>[1]summ_cities!O68</f>
        <v>2.32115951730714</v>
      </c>
      <c r="P68">
        <f>[1]summ_cities!P68</f>
        <v>3.0541190933042301</v>
      </c>
      <c r="Q68">
        <f>[1]summ_cities!Q68</f>
        <v>1.9057497975551601</v>
      </c>
      <c r="R68">
        <f>[1]summ_cities!R68</f>
        <v>4.5464420675773196</v>
      </c>
      <c r="S68">
        <f>[1]summ_cities!S68</f>
        <v>0.30366494980592201</v>
      </c>
      <c r="T68">
        <f>[1]summ_cities!T68</f>
        <v>0.18080875237035199</v>
      </c>
      <c r="U68">
        <f>[1]summ_cities!U68</f>
        <v>0.42374607350548199</v>
      </c>
      <c r="V68">
        <f>[1]summ_cities!V68</f>
        <v>214881</v>
      </c>
      <c r="W68">
        <f>[1]summ_cities!W68</f>
        <v>115057</v>
      </c>
      <c r="X68">
        <f>[1]summ_cities!X68</f>
        <v>3.0227756364082301E-5</v>
      </c>
      <c r="DA68" t="str">
        <f t="shared" si="1"/>
        <v>False</v>
      </c>
      <c r="DB68" t="str">
        <f>_xlfn.CONCAT(TEXT(ROUND(J68,0), "0"), " (", TEXT(ROUND(K68,0), "0"), ", ",TEXT(ROUND(L68,0), "0"), ")")</f>
        <v>6 (5, 8)</v>
      </c>
      <c r="DC68" t="str">
        <f>_xlfn.CONCAT(TEXT(ROUND(M68,2), "0.00"), " (", TEXT(ROUND(N68,2), "0.00"), ", ", TEXT(ROUND(O68,2), "0.00"), ")")</f>
        <v>1.89 (1.55, 2.32)</v>
      </c>
      <c r="DD68" t="str">
        <f>_xlfn.CONCAT(TEXT(ROUND(S68,2), "0.00"), " (", TEXT(ROUND(T68,2), "0.00"), ", ",TEXT(ROUND(U68,2), "0.00"), ")")</f>
        <v>0.30 (0.18, 0.42)</v>
      </c>
      <c r="DE68" t="str">
        <f>TEXT(ROUND(1000000*X68,2), "0.0")</f>
        <v>30.2</v>
      </c>
    </row>
    <row r="69" spans="1:109" hidden="1" x14ac:dyDescent="0.2">
      <c r="A69" t="str">
        <f>[1]summ_cities!A69</f>
        <v>Raleigh, NC</v>
      </c>
      <c r="B69">
        <f>[1]summ_cities!B69</f>
        <v>1380.32917201793</v>
      </c>
      <c r="C69">
        <f>[1]summ_cities!C69</f>
        <v>2.4317172788472501</v>
      </c>
      <c r="D69">
        <f>[1]summ_cities!D69</f>
        <v>0.18193166348787199</v>
      </c>
      <c r="E69">
        <f>[1]summ_cities!E69</f>
        <v>1.1872881697448801</v>
      </c>
      <c r="F69">
        <f>[1]summ_cities!F69</f>
        <v>0</v>
      </c>
      <c r="G69">
        <f>[1]summ_cities!G69</f>
        <v>0.77478968415348404</v>
      </c>
      <c r="H69">
        <f>[1]summ_cities!H69</f>
        <v>0.47748270221878297</v>
      </c>
      <c r="I69">
        <f>[1]summ_cities!I69</f>
        <v>5.0532094984522704</v>
      </c>
      <c r="J69">
        <f>[1]summ_cities!J69</f>
        <v>6.4021083738486402</v>
      </c>
      <c r="K69">
        <f>[1]summ_cities!K69</f>
        <v>5.9259911154099703</v>
      </c>
      <c r="L69">
        <f>[1]summ_cities!L69</f>
        <v>6.7579489929011798</v>
      </c>
      <c r="M69">
        <f>[1]summ_cities!M69</f>
        <v>1.26693903662801</v>
      </c>
      <c r="N69">
        <f>[1]summ_cities!N69</f>
        <v>1.17271827285708</v>
      </c>
      <c r="O69">
        <f>[1]summ_cities!O69</f>
        <v>1.33735777132751</v>
      </c>
      <c r="P69">
        <f>[1]summ_cities!P69</f>
        <v>1.34889887539636</v>
      </c>
      <c r="Q69">
        <f>[1]summ_cities!Q69</f>
        <v>0.87278161695770295</v>
      </c>
      <c r="R69">
        <f>[1]summ_cities!R69</f>
        <v>1.7047394944489001</v>
      </c>
      <c r="S69">
        <f>[1]summ_cities!S69</f>
        <v>9.0001533331784303E-2</v>
      </c>
      <c r="T69">
        <f>[1]summ_cities!T69</f>
        <v>0</v>
      </c>
      <c r="U69">
        <f>[1]summ_cities!U69</f>
        <v>0.15263447272453101</v>
      </c>
      <c r="V69">
        <f>[1]summ_cities!V69</f>
        <v>884891</v>
      </c>
      <c r="W69">
        <f>[1]summ_cities!W69</f>
        <v>541527</v>
      </c>
      <c r="X69">
        <f>[1]summ_cities!X69</f>
        <v>7.23491184094837E-6</v>
      </c>
      <c r="DA69" t="str">
        <f t="shared" si="1"/>
        <v>False</v>
      </c>
      <c r="DB69" t="str">
        <f>_xlfn.CONCAT(TEXT(ROUND(J69,0), "0"), " (", TEXT(ROUND(K69,0), "0"), ", ",TEXT(ROUND(L69,0), "0"), ")")</f>
        <v>6 (6, 7)</v>
      </c>
      <c r="DC69" t="str">
        <f>_xlfn.CONCAT(TEXT(ROUND(M69,2), "0.00"), " (", TEXT(ROUND(N69,2), "0.00"), ", ", TEXT(ROUND(O69,2), "0.00"), ")")</f>
        <v>1.27 (1.17, 1.34)</v>
      </c>
      <c r="DD69" t="str">
        <f>_xlfn.CONCAT(TEXT(ROUND(S69,2), "0.00"), " (", TEXT(ROUND(T69,2), "0.00"), ", ",TEXT(ROUND(U69,2), "0.00"), ")")</f>
        <v>0.09 (0.00, 0.15)</v>
      </c>
      <c r="DE69" t="str">
        <f>TEXT(ROUND(1000000*X69,2), "0.0")</f>
        <v>7.2</v>
      </c>
    </row>
    <row r="70" spans="1:109" hidden="1" x14ac:dyDescent="0.2">
      <c r="A70" t="str">
        <f>[1]summ_cities!A70</f>
        <v>Little Rock, AR</v>
      </c>
      <c r="B70">
        <f>[1]summ_cities!B70</f>
        <v>687.29936699327402</v>
      </c>
      <c r="C70">
        <f>[1]summ_cities!C70</f>
        <v>2.1422507539139901</v>
      </c>
      <c r="D70">
        <f>[1]summ_cities!D70</f>
        <v>0.38959299251156998</v>
      </c>
      <c r="E70">
        <f>[1]summ_cities!E70</f>
        <v>0.47181280454443902</v>
      </c>
      <c r="F70">
        <f>[1]summ_cities!F70</f>
        <v>0</v>
      </c>
      <c r="G70">
        <f>[1]summ_cities!G70</f>
        <v>0.388357536649097</v>
      </c>
      <c r="H70">
        <f>[1]summ_cities!H70</f>
        <v>0.41841072879591101</v>
      </c>
      <c r="I70">
        <f>[1]summ_cities!I70</f>
        <v>3.8104248164150101</v>
      </c>
      <c r="J70">
        <f>[1]summ_cities!J70</f>
        <v>6.3841736165476703</v>
      </c>
      <c r="K70">
        <f>[1]summ_cities!K70</f>
        <v>5.0074462197529304</v>
      </c>
      <c r="L70">
        <f>[1]summ_cities!L70</f>
        <v>7.99603245138122</v>
      </c>
      <c r="M70">
        <f>[1]summ_cities!M70</f>
        <v>1.6754493066088401</v>
      </c>
      <c r="N70">
        <f>[1]summ_cities!N70</f>
        <v>1.3141438188679699</v>
      </c>
      <c r="O70">
        <f>[1]summ_cities!O70</f>
        <v>2.0984622021499901</v>
      </c>
      <c r="P70">
        <f>[1]summ_cities!P70</f>
        <v>2.5737488001326501</v>
      </c>
      <c r="Q70">
        <f>[1]summ_cities!Q70</f>
        <v>1.1970214033379101</v>
      </c>
      <c r="R70">
        <f>[1]summ_cities!R70</f>
        <v>4.1856076349662104</v>
      </c>
      <c r="S70">
        <f>[1]summ_cities!S70</f>
        <v>0.18101478145946301</v>
      </c>
      <c r="T70">
        <f>[1]summ_cities!T70</f>
        <v>7.7259966703656799E-2</v>
      </c>
      <c r="U70">
        <f>[1]summ_cities!U70</f>
        <v>0.28689866717323298</v>
      </c>
      <c r="V70">
        <f>[1]summ_cities!V70</f>
        <v>431388</v>
      </c>
      <c r="W70">
        <f>[1]summ_cities!W70</f>
        <v>360331</v>
      </c>
      <c r="X70">
        <f>[1]summ_cities!X70</f>
        <v>1.4799145123526E-5</v>
      </c>
      <c r="DA70" t="str">
        <f t="shared" si="1"/>
        <v>False</v>
      </c>
      <c r="DB70" t="str">
        <f>_xlfn.CONCAT(TEXT(ROUND(J70,0), "0"), " (", TEXT(ROUND(K70,0), "0"), ", ",TEXT(ROUND(L70,0), "0"), ")")</f>
        <v>6 (5, 8)</v>
      </c>
      <c r="DC70" t="str">
        <f>_xlfn.CONCAT(TEXT(ROUND(M70,2), "0.00"), " (", TEXT(ROUND(N70,2), "0.00"), ", ", TEXT(ROUND(O70,2), "0.00"), ")")</f>
        <v>1.68 (1.31, 2.10)</v>
      </c>
      <c r="DD70" t="str">
        <f>_xlfn.CONCAT(TEXT(ROUND(S70,2), "0.00"), " (", TEXT(ROUND(T70,2), "0.00"), ", ",TEXT(ROUND(U70,2), "0.00"), ")")</f>
        <v>0.18 (0.08, 0.29)</v>
      </c>
      <c r="DE70" t="str">
        <f>TEXT(ROUND(1000000*X70,2), "0.0")</f>
        <v>14.8</v>
      </c>
    </row>
    <row r="71" spans="1:109" hidden="1" x14ac:dyDescent="0.2">
      <c r="A71" t="str">
        <f>[1]summ_cities!A71</f>
        <v>Lafayette, LA</v>
      </c>
      <c r="B71">
        <f>[1]summ_cities!B71</f>
        <v>470.64705673305002</v>
      </c>
      <c r="C71">
        <f>[1]summ_cities!C71</f>
        <v>0.25494967971063598</v>
      </c>
      <c r="D71">
        <f>[1]summ_cities!D71</f>
        <v>2.9767704566404599E-2</v>
      </c>
      <c r="E71">
        <f>[1]summ_cities!E71</f>
        <v>0.79527367871587396</v>
      </c>
      <c r="F71">
        <f>[1]summ_cities!F71</f>
        <v>0</v>
      </c>
      <c r="G71">
        <f>[1]summ_cities!G71</f>
        <v>0.34994471308471897</v>
      </c>
      <c r="H71">
        <f>[1]summ_cities!H71</f>
        <v>1.79907017420626</v>
      </c>
      <c r="I71">
        <f>[1]summ_cities!I71</f>
        <v>3.2290059502838901</v>
      </c>
      <c r="J71">
        <f>[1]summ_cities!J71</f>
        <v>6.3068098222709104</v>
      </c>
      <c r="K71">
        <f>[1]summ_cities!K71</f>
        <v>4.7979690864215696</v>
      </c>
      <c r="L71">
        <f>[1]summ_cities!L71</f>
        <v>8.3803069950452294</v>
      </c>
      <c r="M71">
        <f>[1]summ_cities!M71</f>
        <v>1.95317380004097</v>
      </c>
      <c r="N71">
        <f>[1]summ_cities!N71</f>
        <v>1.48589663825169</v>
      </c>
      <c r="O71">
        <f>[1]summ_cities!O71</f>
        <v>2.5953210133627702</v>
      </c>
      <c r="P71">
        <f>[1]summ_cities!P71</f>
        <v>3.0778038719870202</v>
      </c>
      <c r="Q71">
        <f>[1]summ_cities!Q71</f>
        <v>1.5689631361376699</v>
      </c>
      <c r="R71">
        <f>[1]summ_cities!R71</f>
        <v>5.1513010447613299</v>
      </c>
      <c r="S71">
        <f>[1]summ_cities!S71</f>
        <v>0.14895750310214201</v>
      </c>
      <c r="T71">
        <f>[1]summ_cities!T71</f>
        <v>5.6309240529990701E-2</v>
      </c>
      <c r="U71">
        <f>[1]summ_cities!U71</f>
        <v>0.27374687462387598</v>
      </c>
      <c r="V71">
        <f>[1]summ_cities!V71</f>
        <v>252720</v>
      </c>
      <c r="W71">
        <f>[1]summ_cities!W71</f>
        <v>178079</v>
      </c>
      <c r="X71">
        <f>[1]summ_cities!X71</f>
        <v>2.4955721044123599E-5</v>
      </c>
      <c r="DA71" t="str">
        <f t="shared" si="1"/>
        <v>False</v>
      </c>
      <c r="DB71" t="str">
        <f>_xlfn.CONCAT(TEXT(ROUND(J71,0), "0"), " (", TEXT(ROUND(K71,0), "0"), ", ",TEXT(ROUND(L71,0), "0"), ")")</f>
        <v>6 (5, 8)</v>
      </c>
      <c r="DC71" t="str">
        <f>_xlfn.CONCAT(TEXT(ROUND(M71,2), "0.00"), " (", TEXT(ROUND(N71,2), "0.00"), ", ", TEXT(ROUND(O71,2), "0.00"), ")")</f>
        <v>1.95 (1.49, 2.60)</v>
      </c>
      <c r="DD71" t="str">
        <f>_xlfn.CONCAT(TEXT(ROUND(S71,2), "0.00"), " (", TEXT(ROUND(T71,2), "0.00"), ", ",TEXT(ROUND(U71,2), "0.00"), ")")</f>
        <v>0.15 (0.06, 0.27)</v>
      </c>
      <c r="DE71" t="str">
        <f>TEXT(ROUND(1000000*X71,2), "0.0")</f>
        <v>25.0</v>
      </c>
    </row>
    <row r="72" spans="1:109" hidden="1" x14ac:dyDescent="0.2">
      <c r="A72" t="str">
        <f>[1]summ_cities!A72</f>
        <v>Hartford, CT</v>
      </c>
      <c r="B72">
        <f>[1]summ_cities!B72</f>
        <v>1369.81931848772</v>
      </c>
      <c r="C72">
        <f>[1]summ_cities!C72</f>
        <v>3.0930704388571502</v>
      </c>
      <c r="D72">
        <f>[1]summ_cities!D72</f>
        <v>2.3939700717139201</v>
      </c>
      <c r="E72">
        <f>[1]summ_cities!E72</f>
        <v>1.5243223129432599</v>
      </c>
      <c r="F72">
        <f>[1]summ_cities!F72</f>
        <v>0</v>
      </c>
      <c r="G72">
        <f>[1]summ_cities!G72</f>
        <v>0.43861746271698898</v>
      </c>
      <c r="H72">
        <f>[1]summ_cities!H72</f>
        <v>0.68685949329810203</v>
      </c>
      <c r="I72">
        <f>[1]summ_cities!I72</f>
        <v>8.1368397795294296</v>
      </c>
      <c r="J72">
        <f>[1]summ_cities!J72</f>
        <v>6.2621125222205896</v>
      </c>
      <c r="K72">
        <f>[1]summ_cities!K72</f>
        <v>2.43498790498642</v>
      </c>
      <c r="L72">
        <f>[1]summ_cities!L72</f>
        <v>8.6057846191560596</v>
      </c>
      <c r="M72">
        <f>[1]summ_cities!M72</f>
        <v>0.76960007716690504</v>
      </c>
      <c r="N72">
        <f>[1]summ_cities!N72</f>
        <v>0.29925474397472301</v>
      </c>
      <c r="O72">
        <f>[1]summ_cities!O72</f>
        <v>1.0576323059483601</v>
      </c>
      <c r="P72">
        <f>[1]summ_cities!P72</f>
        <v>-1.8747272573088301</v>
      </c>
      <c r="Q72">
        <f>[1]summ_cities!Q72</f>
        <v>-5.7018518745430002</v>
      </c>
      <c r="R72">
        <f>[1]summ_cities!R72</f>
        <v>0.46894483962663303</v>
      </c>
      <c r="S72">
        <f>[1]summ_cities!S72</f>
        <v>0.194590001258137</v>
      </c>
      <c r="T72">
        <f>[1]summ_cities!T72</f>
        <v>2.43530425935976E-2</v>
      </c>
      <c r="U72">
        <f>[1]summ_cities!U72</f>
        <v>0.33077189157170001</v>
      </c>
      <c r="V72">
        <f>[1]summ_cities!V72</f>
        <v>924859</v>
      </c>
      <c r="W72">
        <f>[1]summ_cities!W72</f>
        <v>851535</v>
      </c>
      <c r="X72">
        <f>[1]summ_cities!X72</f>
        <v>6.7708834776118296E-6</v>
      </c>
      <c r="DA72" t="str">
        <f t="shared" si="1"/>
        <v>False</v>
      </c>
      <c r="DB72" t="str">
        <f>_xlfn.CONCAT(TEXT(ROUND(J72,0), "0"), " (", TEXT(ROUND(K72,0), "0"), ", ",TEXT(ROUND(L72,0), "0"), ")")</f>
        <v>6 (2, 9)</v>
      </c>
      <c r="DC72" t="str">
        <f>_xlfn.CONCAT(TEXT(ROUND(M72,2), "0.00"), " (", TEXT(ROUND(N72,2), "0.00"), ", ", TEXT(ROUND(O72,2), "0.00"), ")")</f>
        <v>0.77 (0.30, 1.06)</v>
      </c>
      <c r="DD72" t="str">
        <f>_xlfn.CONCAT(TEXT(ROUND(S72,2), "0.00"), " (", TEXT(ROUND(T72,2), "0.00"), ", ",TEXT(ROUND(U72,2), "0.00"), ")")</f>
        <v>0.19 (0.02, 0.33)</v>
      </c>
      <c r="DE72" t="str">
        <f>TEXT(ROUND(1000000*X72,2), "0.0")</f>
        <v>6.8</v>
      </c>
    </row>
    <row r="73" spans="1:109" hidden="1" x14ac:dyDescent="0.2">
      <c r="A73" t="str">
        <f>[1]summ_cities!A73</f>
        <v>Dayton, OH</v>
      </c>
      <c r="B73">
        <f>[1]summ_cities!B73</f>
        <v>922.87865966386903</v>
      </c>
      <c r="C73">
        <f>[1]summ_cities!C73</f>
        <v>2.2167252368276702</v>
      </c>
      <c r="D73">
        <f>[1]summ_cities!D73</f>
        <v>0.403917271109347</v>
      </c>
      <c r="E73">
        <f>[1]summ_cities!E73</f>
        <v>0.74993871417289004</v>
      </c>
      <c r="F73">
        <f>[1]summ_cities!F73</f>
        <v>0</v>
      </c>
      <c r="G73">
        <f>[1]summ_cities!G73</f>
        <v>0.501283994413106</v>
      </c>
      <c r="H73">
        <f>[1]summ_cities!H73</f>
        <v>0.36170444128815699</v>
      </c>
      <c r="I73">
        <f>[1]summ_cities!I73</f>
        <v>4.2335696578111799</v>
      </c>
      <c r="J73">
        <f>[1]summ_cities!J73</f>
        <v>6.2319642623179297</v>
      </c>
      <c r="K73">
        <f>[1]summ_cities!K73</f>
        <v>5.0730919193276698</v>
      </c>
      <c r="L73">
        <f>[1]summ_cities!L73</f>
        <v>7.4578437363244596</v>
      </c>
      <c r="M73">
        <f>[1]summ_cities!M73</f>
        <v>1.47203536637683</v>
      </c>
      <c r="N73">
        <f>[1]summ_cities!N73</f>
        <v>1.19830127513492</v>
      </c>
      <c r="O73">
        <f>[1]summ_cities!O73</f>
        <v>1.76159703019514</v>
      </c>
      <c r="P73">
        <f>[1]summ_cities!P73</f>
        <v>1.99839460450675</v>
      </c>
      <c r="Q73">
        <f>[1]summ_cities!Q73</f>
        <v>0.83952226151648901</v>
      </c>
      <c r="R73">
        <f>[1]summ_cities!R73</f>
        <v>3.2242740785132802</v>
      </c>
      <c r="S73">
        <f>[1]summ_cities!S73</f>
        <v>7.5039205023217398E-2</v>
      </c>
      <c r="T73">
        <f>[1]summ_cities!T73</f>
        <v>2.0626113802959801E-2</v>
      </c>
      <c r="U73">
        <f>[1]summ_cities!U73</f>
        <v>0.140961546143577</v>
      </c>
      <c r="V73">
        <f>[1]summ_cities!V73</f>
        <v>724091</v>
      </c>
      <c r="W73">
        <f>[1]summ_cities!W73</f>
        <v>703444</v>
      </c>
      <c r="X73">
        <f>[1]summ_cities!X73</f>
        <v>8.6066036759439502E-6</v>
      </c>
      <c r="DA73" t="str">
        <f t="shared" si="1"/>
        <v>False</v>
      </c>
      <c r="DB73" t="str">
        <f>_xlfn.CONCAT(TEXT(ROUND(J73,0), "0"), " (", TEXT(ROUND(K73,0), "0"), ", ",TEXT(ROUND(L73,0), "0"), ")")</f>
        <v>6 (5, 7)</v>
      </c>
      <c r="DC73" t="str">
        <f>_xlfn.CONCAT(TEXT(ROUND(M73,2), "0.00"), " (", TEXT(ROUND(N73,2), "0.00"), ", ", TEXT(ROUND(O73,2), "0.00"), ")")</f>
        <v>1.47 (1.20, 1.76)</v>
      </c>
      <c r="DD73" t="str">
        <f>_xlfn.CONCAT(TEXT(ROUND(S73,2), "0.00"), " (", TEXT(ROUND(T73,2), "0.00"), ", ",TEXT(ROUND(U73,2), "0.00"), ")")</f>
        <v>0.08 (0.02, 0.14)</v>
      </c>
      <c r="DE73" t="str">
        <f>TEXT(ROUND(1000000*X73,2), "0.0")</f>
        <v>8.6</v>
      </c>
    </row>
    <row r="74" spans="1:109" hidden="1" x14ac:dyDescent="0.2">
      <c r="A74" t="str">
        <f>[1]summ_cities!A74</f>
        <v>Port Arthur, TX</v>
      </c>
      <c r="B74">
        <f>[1]summ_cities!B74</f>
        <v>290.98439131385197</v>
      </c>
      <c r="C74">
        <f>[1]summ_cities!C74</f>
        <v>2.87492217730636</v>
      </c>
      <c r="D74">
        <f>[1]summ_cities!D74</f>
        <v>0.34194670810872102</v>
      </c>
      <c r="E74">
        <f>[1]summ_cities!E74</f>
        <v>1.03921088719423</v>
      </c>
      <c r="F74">
        <f>[1]summ_cities!F74</f>
        <v>0</v>
      </c>
      <c r="G74">
        <f>[1]summ_cities!G74</f>
        <v>0.241778845707115</v>
      </c>
      <c r="H74">
        <f>[1]summ_cities!H74</f>
        <v>0.48142739412017699</v>
      </c>
      <c r="I74">
        <f>[1]summ_cities!I74</f>
        <v>4.9792860124366101</v>
      </c>
      <c r="J74">
        <f>[1]summ_cities!J74</f>
        <v>6.2193033423994599</v>
      </c>
      <c r="K74">
        <f>[1]summ_cities!K74</f>
        <v>4.9490207338893102</v>
      </c>
      <c r="L74">
        <f>[1]summ_cities!L74</f>
        <v>7.32259474504189</v>
      </c>
      <c r="M74">
        <f>[1]summ_cities!M74</f>
        <v>1.2490351682682399</v>
      </c>
      <c r="N74">
        <f>[1]summ_cities!N74</f>
        <v>0.99392176338701599</v>
      </c>
      <c r="O74">
        <f>[1]summ_cities!O74</f>
        <v>1.47061139423452</v>
      </c>
      <c r="P74">
        <f>[1]summ_cities!P74</f>
        <v>1.2400173299628401</v>
      </c>
      <c r="Q74">
        <f>[1]summ_cities!Q74</f>
        <v>-3.0265278547306901E-2</v>
      </c>
      <c r="R74">
        <f>[1]summ_cities!R74</f>
        <v>2.3433087326052702</v>
      </c>
      <c r="S74">
        <f>[1]summ_cities!S74</f>
        <v>0.166346937849046</v>
      </c>
      <c r="T74">
        <f>[1]summ_cities!T74</f>
        <v>4.6136441158898402E-2</v>
      </c>
      <c r="U74">
        <f>[1]summ_cities!U74</f>
        <v>0.30040806409611898</v>
      </c>
      <c r="V74">
        <f>[1]summ_cities!V74</f>
        <v>153150</v>
      </c>
      <c r="W74">
        <f>[1]summ_cities!W74</f>
        <v>114656</v>
      </c>
      <c r="X74">
        <f>[1]summ_cities!X74</f>
        <v>4.0609228484488799E-5</v>
      </c>
      <c r="DA74" t="str">
        <f t="shared" si="1"/>
        <v>False</v>
      </c>
      <c r="DB74" t="str">
        <f>_xlfn.CONCAT(TEXT(ROUND(J74,0), "0"), " (", TEXT(ROUND(K74,0), "0"), ", ",TEXT(ROUND(L74,0), "0"), ")")</f>
        <v>6 (5, 7)</v>
      </c>
      <c r="DC74" t="str">
        <f>_xlfn.CONCAT(TEXT(ROUND(M74,2), "0.00"), " (", TEXT(ROUND(N74,2), "0.00"), ", ", TEXT(ROUND(O74,2), "0.00"), ")")</f>
        <v>1.25 (0.99, 1.47)</v>
      </c>
      <c r="DD74" t="str">
        <f>_xlfn.CONCAT(TEXT(ROUND(S74,2), "0.00"), " (", TEXT(ROUND(T74,2), "0.00"), ", ",TEXT(ROUND(U74,2), "0.00"), ")")</f>
        <v>0.17 (0.05, 0.30)</v>
      </c>
      <c r="DE74" t="str">
        <f>TEXT(ROUND(1000000*X74,2), "0.0")</f>
        <v>40.6</v>
      </c>
    </row>
    <row r="75" spans="1:109" hidden="1" x14ac:dyDescent="0.2">
      <c r="A75" t="str">
        <f>[1]summ_cities!A75</f>
        <v>Mauldin--Simpsonville, SC</v>
      </c>
      <c r="B75">
        <f>[1]summ_cities!B75</f>
        <v>220.058336392597</v>
      </c>
      <c r="C75">
        <f>[1]summ_cities!C75</f>
        <v>1.8487766713864799</v>
      </c>
      <c r="D75">
        <f>[1]summ_cities!D75</f>
        <v>0.28819757675270802</v>
      </c>
      <c r="E75">
        <f>[1]summ_cities!E75</f>
        <v>0.152399587767099</v>
      </c>
      <c r="F75">
        <f>[1]summ_cities!F75</f>
        <v>0</v>
      </c>
      <c r="G75">
        <f>[1]summ_cities!G75</f>
        <v>0.105254048462799</v>
      </c>
      <c r="H75">
        <f>[1]summ_cities!H75</f>
        <v>2.8675577634396199E-2</v>
      </c>
      <c r="I75">
        <f>[1]summ_cities!I75</f>
        <v>2.4233034620034899</v>
      </c>
      <c r="J75">
        <f>[1]summ_cities!J75</f>
        <v>6.1262582219663599</v>
      </c>
      <c r="K75">
        <f>[1]summ_cities!K75</f>
        <v>4.1219500300591996</v>
      </c>
      <c r="L75">
        <f>[1]summ_cities!L75</f>
        <v>10.1361221814145</v>
      </c>
      <c r="M75">
        <f>[1]summ_cities!M75</f>
        <v>2.5280606898904101</v>
      </c>
      <c r="N75">
        <f>[1]summ_cities!N75</f>
        <v>1.70096320774094</v>
      </c>
      <c r="O75">
        <f>[1]summ_cities!O75</f>
        <v>4.1827704785410598</v>
      </c>
      <c r="P75">
        <f>[1]summ_cities!P75</f>
        <v>3.70295475996287</v>
      </c>
      <c r="Q75">
        <f>[1]summ_cities!Q75</f>
        <v>1.6986465680557099</v>
      </c>
      <c r="R75">
        <f>[1]summ_cities!R75</f>
        <v>7.7128187194110698</v>
      </c>
      <c r="S75">
        <f>[1]summ_cities!S75</f>
        <v>0.296290830942464</v>
      </c>
      <c r="T75">
        <f>[1]summ_cities!T75</f>
        <v>0.17355280321996899</v>
      </c>
      <c r="U75">
        <f>[1]summ_cities!U75</f>
        <v>0.45296274234170197</v>
      </c>
      <c r="V75">
        <f>[1]summ_cities!V75</f>
        <v>120577</v>
      </c>
      <c r="W75">
        <f>[1]summ_cities!W75</f>
        <v>77831</v>
      </c>
      <c r="X75">
        <f>[1]summ_cities!X75</f>
        <v>5.0807850767280298E-5</v>
      </c>
      <c r="DA75" t="str">
        <f t="shared" si="1"/>
        <v>False</v>
      </c>
      <c r="DB75" t="str">
        <f>_xlfn.CONCAT(TEXT(ROUND(J75,0), "0"), " (", TEXT(ROUND(K75,0), "0"), ", ",TEXT(ROUND(L75,0), "0"), ")")</f>
        <v>6 (4, 10)</v>
      </c>
      <c r="DC75" t="str">
        <f>_xlfn.CONCAT(TEXT(ROUND(M75,2), "0.00"), " (", TEXT(ROUND(N75,2), "0.00"), ", ", TEXT(ROUND(O75,2), "0.00"), ")")</f>
        <v>2.53 (1.70, 4.18)</v>
      </c>
      <c r="DD75" t="str">
        <f>_xlfn.CONCAT(TEXT(ROUND(S75,2), "0.00"), " (", TEXT(ROUND(T75,2), "0.00"), ", ",TEXT(ROUND(U75,2), "0.00"), ")")</f>
        <v>0.30 (0.17, 0.45)</v>
      </c>
      <c r="DE75" t="str">
        <f>TEXT(ROUND(1000000*X75,2), "0.0")</f>
        <v>50.8</v>
      </c>
    </row>
    <row r="76" spans="1:109" hidden="1" x14ac:dyDescent="0.2">
      <c r="A76" t="str">
        <f>[1]summ_cities!A76</f>
        <v>Canton, OH</v>
      </c>
      <c r="B76">
        <f>[1]summ_cities!B76</f>
        <v>437.21508100642802</v>
      </c>
      <c r="C76">
        <f>[1]summ_cities!C76</f>
        <v>2.4874420862462898</v>
      </c>
      <c r="D76">
        <f>[1]summ_cities!D76</f>
        <v>7.5460593280083504E-2</v>
      </c>
      <c r="E76">
        <f>[1]summ_cities!E76</f>
        <v>3.1487187731300201</v>
      </c>
      <c r="F76">
        <f>[1]summ_cities!F76</f>
        <v>0.15814825378552799</v>
      </c>
      <c r="G76">
        <f>[1]summ_cities!G76</f>
        <v>0.92826578432791595</v>
      </c>
      <c r="H76">
        <f>[1]summ_cities!H76</f>
        <v>0.14919178187319901</v>
      </c>
      <c r="I76">
        <f>[1]summ_cities!I76</f>
        <v>6.9472272726430404</v>
      </c>
      <c r="J76">
        <f>[1]summ_cities!J76</f>
        <v>6.0406923932102998</v>
      </c>
      <c r="K76">
        <f>[1]summ_cities!K76</f>
        <v>4.1959455419196798</v>
      </c>
      <c r="L76">
        <f>[1]summ_cities!L76</f>
        <v>7.8898888297340797</v>
      </c>
      <c r="M76">
        <f>[1]summ_cities!M76</f>
        <v>0.86951126775389798</v>
      </c>
      <c r="N76">
        <f>[1]summ_cities!N76</f>
        <v>0.60397412913819304</v>
      </c>
      <c r="O76">
        <f>[1]summ_cities!O76</f>
        <v>1.1356888899839299</v>
      </c>
      <c r="P76">
        <f>[1]summ_cities!P76</f>
        <v>-0.90653487943273203</v>
      </c>
      <c r="Q76">
        <f>[1]summ_cities!Q76</f>
        <v>-2.7512817307233499</v>
      </c>
      <c r="R76">
        <f>[1]summ_cities!R76</f>
        <v>0.94266155709104205</v>
      </c>
      <c r="S76">
        <f>[1]summ_cities!S76</f>
        <v>0.35648399303921102</v>
      </c>
      <c r="T76">
        <f>[1]summ_cities!T76</f>
        <v>0.14744609578162499</v>
      </c>
      <c r="U76">
        <f>[1]summ_cities!U76</f>
        <v>0.60514331407090804</v>
      </c>
      <c r="V76">
        <f>[1]summ_cities!V76</f>
        <v>279245</v>
      </c>
      <c r="W76">
        <f>[1]summ_cities!W76</f>
        <v>266595</v>
      </c>
      <c r="X76">
        <f>[1]summ_cities!X76</f>
        <v>2.1632231170514401E-5</v>
      </c>
      <c r="DA76" t="str">
        <f t="shared" si="1"/>
        <v>False</v>
      </c>
      <c r="DB76" t="str">
        <f>_xlfn.CONCAT(TEXT(ROUND(J76,0), "0"), " (", TEXT(ROUND(K76,0), "0"), ", ",TEXT(ROUND(L76,0), "0"), ")")</f>
        <v>6 (4, 8)</v>
      </c>
      <c r="DC76" t="str">
        <f>_xlfn.CONCAT(TEXT(ROUND(M76,2), "0.00"), " (", TEXT(ROUND(N76,2), "0.00"), ", ", TEXT(ROUND(O76,2), "0.00"), ")")</f>
        <v>0.87 (0.60, 1.14)</v>
      </c>
      <c r="DD76" t="str">
        <f>_xlfn.CONCAT(TEXT(ROUND(S76,2), "0.00"), " (", TEXT(ROUND(T76,2), "0.00"), ", ",TEXT(ROUND(U76,2), "0.00"), ")")</f>
        <v>0.36 (0.15, 0.61)</v>
      </c>
      <c r="DE76" t="str">
        <f>TEXT(ROUND(1000000*X76,2), "0.0")</f>
        <v>21.6</v>
      </c>
    </row>
    <row r="77" spans="1:109" hidden="1" x14ac:dyDescent="0.2">
      <c r="A77" t="str">
        <f>[1]summ_cities!A77</f>
        <v>Palm Coast--Daytona Beach--Port Orange, FL</v>
      </c>
      <c r="B77">
        <f>[1]summ_cities!B77</f>
        <v>517.221171108372</v>
      </c>
      <c r="C77">
        <f>[1]summ_cities!C77</f>
        <v>3.0453108182947402</v>
      </c>
      <c r="D77">
        <f>[1]summ_cities!D77</f>
        <v>0.13228022432244699</v>
      </c>
      <c r="E77">
        <f>[1]summ_cities!E77</f>
        <v>3.6437818491947098E-2</v>
      </c>
      <c r="F77">
        <f>[1]summ_cities!F77</f>
        <v>0</v>
      </c>
      <c r="G77">
        <f>[1]summ_cities!G77</f>
        <v>0.13361035814885699</v>
      </c>
      <c r="H77">
        <f>[1]summ_cities!H77</f>
        <v>0.13706781608667801</v>
      </c>
      <c r="I77">
        <f>[1]summ_cities!I77</f>
        <v>3.4847070353446798</v>
      </c>
      <c r="J77">
        <f>[1]summ_cities!J77</f>
        <v>5.9766704935894497</v>
      </c>
      <c r="K77">
        <f>[1]summ_cities!K77</f>
        <v>5.2618462903481698</v>
      </c>
      <c r="L77">
        <f>[1]summ_cities!L77</f>
        <v>7.0208474024374601</v>
      </c>
      <c r="M77">
        <f>[1]summ_cities!M77</f>
        <v>1.71511419266219</v>
      </c>
      <c r="N77">
        <f>[1]summ_cities!N77</f>
        <v>1.50998239937484</v>
      </c>
      <c r="O77">
        <f>[1]summ_cities!O77</f>
        <v>2.0147597290751902</v>
      </c>
      <c r="P77">
        <f>[1]summ_cities!P77</f>
        <v>2.4919634582447698</v>
      </c>
      <c r="Q77">
        <f>[1]summ_cities!Q77</f>
        <v>1.7771392550034899</v>
      </c>
      <c r="R77">
        <f>[1]summ_cities!R77</f>
        <v>3.5361403670927798</v>
      </c>
      <c r="S77">
        <f>[1]summ_cities!S77</f>
        <v>0.13061834229239999</v>
      </c>
      <c r="T77">
        <f>[1]summ_cities!T77</f>
        <v>0</v>
      </c>
      <c r="U77">
        <f>[1]summ_cities!U77</f>
        <v>0.24752736113842699</v>
      </c>
      <c r="V77">
        <f>[1]summ_cities!V77</f>
        <v>349064</v>
      </c>
      <c r="W77">
        <f>[1]summ_cities!W77</f>
        <v>255353</v>
      </c>
      <c r="X77">
        <f>[1]summ_cities!X77</f>
        <v>1.71219905048628E-5</v>
      </c>
      <c r="DA77" t="str">
        <f t="shared" si="1"/>
        <v>False</v>
      </c>
      <c r="DB77" t="str">
        <f>_xlfn.CONCAT(TEXT(ROUND(J77,0), "0"), " (", TEXT(ROUND(K77,0), "0"), ", ",TEXT(ROUND(L77,0), "0"), ")")</f>
        <v>6 (5, 7)</v>
      </c>
      <c r="DC77" t="str">
        <f>_xlfn.CONCAT(TEXT(ROUND(M77,2), "0.00"), " (", TEXT(ROUND(N77,2), "0.00"), ", ", TEXT(ROUND(O77,2), "0.00"), ")")</f>
        <v>1.72 (1.51, 2.01)</v>
      </c>
      <c r="DD77" t="str">
        <f>_xlfn.CONCAT(TEXT(ROUND(S77,2), "0.00"), " (", TEXT(ROUND(T77,2), "0.00"), ", ",TEXT(ROUND(U77,2), "0.00"), ")")</f>
        <v>0.13 (0.00, 0.25)</v>
      </c>
      <c r="DE77" t="str">
        <f>TEXT(ROUND(1000000*X77,2), "0.0")</f>
        <v>17.1</v>
      </c>
    </row>
    <row r="78" spans="1:109" hidden="1" x14ac:dyDescent="0.2">
      <c r="A78" t="str">
        <f>[1]summ_cities!A78</f>
        <v>Fresno, CA</v>
      </c>
      <c r="B78">
        <f>[1]summ_cities!B78</f>
        <v>447.30535479345201</v>
      </c>
      <c r="C78">
        <f>[1]summ_cities!C78</f>
        <v>0.82958547894101298</v>
      </c>
      <c r="D78">
        <f>[1]summ_cities!D78</f>
        <v>0.13483766735519501</v>
      </c>
      <c r="E78">
        <f>[1]summ_cities!E78</f>
        <v>0.28526307076708202</v>
      </c>
      <c r="F78">
        <f>[1]summ_cities!F78</f>
        <v>0</v>
      </c>
      <c r="G78">
        <f>[1]summ_cities!G78</f>
        <v>1.8508518409758199</v>
      </c>
      <c r="H78">
        <f>[1]summ_cities!H78</f>
        <v>0.22495776800237399</v>
      </c>
      <c r="I78">
        <f>[1]summ_cities!I78</f>
        <v>3.3254958260414802</v>
      </c>
      <c r="J78">
        <f>[1]summ_cities!J78</f>
        <v>5.8992706054336699</v>
      </c>
      <c r="K78">
        <f>[1]summ_cities!K78</f>
        <v>4.8550852159177804</v>
      </c>
      <c r="L78">
        <f>[1]summ_cities!L78</f>
        <v>7.0739113055740503</v>
      </c>
      <c r="M78">
        <f>[1]summ_cities!M78</f>
        <v>1.77395219059886</v>
      </c>
      <c r="N78">
        <f>[1]summ_cities!N78</f>
        <v>1.4599582949099701</v>
      </c>
      <c r="O78">
        <f>[1]summ_cities!O78</f>
        <v>2.1271749163475802</v>
      </c>
      <c r="P78">
        <f>[1]summ_cities!P78</f>
        <v>2.5737747793921799</v>
      </c>
      <c r="Q78">
        <f>[1]summ_cities!Q78</f>
        <v>1.52958938987629</v>
      </c>
      <c r="R78">
        <f>[1]summ_cities!R78</f>
        <v>3.7484154795325599</v>
      </c>
      <c r="S78">
        <f>[1]summ_cities!S78</f>
        <v>0.116942000613785</v>
      </c>
      <c r="T78">
        <f>[1]summ_cities!T78</f>
        <v>5.4250134468634602E-2</v>
      </c>
      <c r="U78">
        <f>[1]summ_cities!U78</f>
        <v>0.19156312045367599</v>
      </c>
      <c r="V78">
        <f>[1]summ_cities!V78</f>
        <v>654628</v>
      </c>
      <c r="W78">
        <f>[1]summ_cities!W78</f>
        <v>554923</v>
      </c>
      <c r="X78">
        <f>[1]summ_cities!X78</f>
        <v>9.01163806838948E-6</v>
      </c>
      <c r="DA78" t="str">
        <f t="shared" si="1"/>
        <v>False</v>
      </c>
      <c r="DB78" t="str">
        <f>_xlfn.CONCAT(TEXT(ROUND(J78,0), "0"), " (", TEXT(ROUND(K78,0), "0"), ", ",TEXT(ROUND(L78,0), "0"), ")")</f>
        <v>6 (5, 7)</v>
      </c>
      <c r="DC78" t="str">
        <f>_xlfn.CONCAT(TEXT(ROUND(M78,2), "0.00"), " (", TEXT(ROUND(N78,2), "0.00"), ", ", TEXT(ROUND(O78,2), "0.00"), ")")</f>
        <v>1.77 (1.46, 2.13)</v>
      </c>
      <c r="DD78" t="str">
        <f>_xlfn.CONCAT(TEXT(ROUND(S78,2), "0.00"), " (", TEXT(ROUND(T78,2), "0.00"), ", ",TEXT(ROUND(U78,2), "0.00"), ")")</f>
        <v>0.12 (0.05, 0.19)</v>
      </c>
      <c r="DE78" t="str">
        <f>TEXT(ROUND(1000000*X78,2), "0.0")</f>
        <v>9.0</v>
      </c>
    </row>
    <row r="79" spans="1:109" hidden="1" x14ac:dyDescent="0.2">
      <c r="A79" t="str">
        <f>[1]summ_cities!A79</f>
        <v>Greenville, SC</v>
      </c>
      <c r="B79">
        <f>[1]summ_cities!B79</f>
        <v>852.93378580849298</v>
      </c>
      <c r="C79">
        <f>[1]summ_cities!C79</f>
        <v>2.6922022589344601</v>
      </c>
      <c r="D79">
        <f>[1]summ_cities!D79</f>
        <v>0.65013105811695104</v>
      </c>
      <c r="E79">
        <f>[1]summ_cities!E79</f>
        <v>0.19074851561419201</v>
      </c>
      <c r="F79">
        <f>[1]summ_cities!F79</f>
        <v>0</v>
      </c>
      <c r="G79">
        <f>[1]summ_cities!G79</f>
        <v>0.46553009359165098</v>
      </c>
      <c r="H79">
        <f>[1]summ_cities!H79</f>
        <v>0.10334219094800499</v>
      </c>
      <c r="I79">
        <f>[1]summ_cities!I79</f>
        <v>4.1019541172052598</v>
      </c>
      <c r="J79">
        <f>[1]summ_cities!J79</f>
        <v>5.8208393021873199</v>
      </c>
      <c r="K79">
        <f>[1]summ_cities!K79</f>
        <v>4.9330349452976598</v>
      </c>
      <c r="L79">
        <f>[1]summ_cities!L79</f>
        <v>7.063846246132</v>
      </c>
      <c r="M79">
        <f>[1]summ_cities!M79</f>
        <v>1.41904056843843</v>
      </c>
      <c r="N79">
        <f>[1]summ_cities!N79</f>
        <v>1.2026060761154</v>
      </c>
      <c r="O79">
        <f>[1]summ_cities!O79</f>
        <v>1.7220685664189499</v>
      </c>
      <c r="P79">
        <f>[1]summ_cities!P79</f>
        <v>1.7188851849820601</v>
      </c>
      <c r="Q79">
        <f>[1]summ_cities!Q79</f>
        <v>0.83108082809240102</v>
      </c>
      <c r="R79">
        <f>[1]summ_cities!R79</f>
        <v>2.9618921289267299</v>
      </c>
      <c r="S79">
        <f>[1]summ_cities!S79</f>
        <v>0.18105048921255301</v>
      </c>
      <c r="T79">
        <f>[1]summ_cities!T79</f>
        <v>4.0705427448861901E-2</v>
      </c>
      <c r="U79">
        <f>[1]summ_cities!U79</f>
        <v>0.274054887835255</v>
      </c>
      <c r="V79">
        <f>[1]summ_cities!V79</f>
        <v>400492</v>
      </c>
      <c r="W79">
        <f>[1]summ_cities!W79</f>
        <v>302194</v>
      </c>
      <c r="X79">
        <f>[1]summ_cities!X79</f>
        <v>1.4534221163437201E-5</v>
      </c>
      <c r="DA79" t="str">
        <f t="shared" si="1"/>
        <v>False</v>
      </c>
      <c r="DB79" t="str">
        <f>_xlfn.CONCAT(TEXT(ROUND(J79,0), "0"), " (", TEXT(ROUND(K79,0), "0"), ", ",TEXT(ROUND(L79,0), "0"), ")")</f>
        <v>6 (5, 7)</v>
      </c>
      <c r="DC79" t="str">
        <f>_xlfn.CONCAT(TEXT(ROUND(M79,2), "0.00"), " (", TEXT(ROUND(N79,2), "0.00"), ", ", TEXT(ROUND(O79,2), "0.00"), ")")</f>
        <v>1.42 (1.20, 1.72)</v>
      </c>
      <c r="DD79" t="str">
        <f>_xlfn.CONCAT(TEXT(ROUND(S79,2), "0.00"), " (", TEXT(ROUND(T79,2), "0.00"), ", ",TEXT(ROUND(U79,2), "0.00"), ")")</f>
        <v>0.18 (0.04, 0.27)</v>
      </c>
      <c r="DE79" t="str">
        <f>TEXT(ROUND(1000000*X79,2), "0.0")</f>
        <v>14.5</v>
      </c>
    </row>
    <row r="80" spans="1:109" hidden="1" x14ac:dyDescent="0.2">
      <c r="A80" t="str">
        <f>[1]summ_cities!A80</f>
        <v>Jackson, MS</v>
      </c>
      <c r="B80">
        <f>[1]summ_cities!B80</f>
        <v>691.71081852770396</v>
      </c>
      <c r="C80">
        <f>[1]summ_cities!C80</f>
        <v>0.86312790715300203</v>
      </c>
      <c r="D80">
        <f>[1]summ_cities!D80</f>
        <v>0.88579119199946998</v>
      </c>
      <c r="E80">
        <f>[1]summ_cities!E80</f>
        <v>0.75360436613347004</v>
      </c>
      <c r="F80">
        <f>[1]summ_cities!F80</f>
        <v>0</v>
      </c>
      <c r="G80">
        <f>[1]summ_cities!G80</f>
        <v>0.52753046493225697</v>
      </c>
      <c r="H80">
        <f>[1]summ_cities!H80</f>
        <v>0.111749786975439</v>
      </c>
      <c r="I80">
        <f>[1]summ_cities!I80</f>
        <v>3.1418037171936399</v>
      </c>
      <c r="J80">
        <f>[1]summ_cities!J80</f>
        <v>5.8161510454141299</v>
      </c>
      <c r="K80">
        <f>[1]summ_cities!K80</f>
        <v>4.9874500888092896</v>
      </c>
      <c r="L80">
        <f>[1]summ_cities!L80</f>
        <v>6.6741554884814098</v>
      </c>
      <c r="M80">
        <f>[1]summ_cities!M80</f>
        <v>1.8512140060134901</v>
      </c>
      <c r="N80">
        <f>[1]summ_cities!N80</f>
        <v>1.5874480195931</v>
      </c>
      <c r="O80">
        <f>[1]summ_cities!O80</f>
        <v>2.1243069552553</v>
      </c>
      <c r="P80">
        <f>[1]summ_cities!P80</f>
        <v>2.6743473282204899</v>
      </c>
      <c r="Q80">
        <f>[1]summ_cities!Q80</f>
        <v>1.8456463716156499</v>
      </c>
      <c r="R80">
        <f>[1]summ_cities!R80</f>
        <v>3.5323517712877699</v>
      </c>
      <c r="S80">
        <f>[1]summ_cities!S80</f>
        <v>0.19381688200435099</v>
      </c>
      <c r="T80">
        <f>[1]summ_cities!T80</f>
        <v>6.6911003135097694E-2</v>
      </c>
      <c r="U80">
        <f>[1]summ_cities!U80</f>
        <v>0.31079643269672202</v>
      </c>
      <c r="V80">
        <f>[1]summ_cities!V80</f>
        <v>351478</v>
      </c>
      <c r="W80">
        <f>[1]summ_cities!W80</f>
        <v>292637</v>
      </c>
      <c r="X80">
        <f>[1]summ_cities!X80</f>
        <v>1.6547695859809501E-5</v>
      </c>
      <c r="DA80" t="str">
        <f t="shared" si="1"/>
        <v>False</v>
      </c>
      <c r="DB80" t="str">
        <f>_xlfn.CONCAT(TEXT(ROUND(J80,0), "0"), " (", TEXT(ROUND(K80,0), "0"), ", ",TEXT(ROUND(L80,0), "0"), ")")</f>
        <v>6 (5, 7)</v>
      </c>
      <c r="DC80" t="str">
        <f>_xlfn.CONCAT(TEXT(ROUND(M80,2), "0.00"), " (", TEXT(ROUND(N80,2), "0.00"), ", ", TEXT(ROUND(O80,2), "0.00"), ")")</f>
        <v>1.85 (1.59, 2.12)</v>
      </c>
      <c r="DD80" t="str">
        <f>_xlfn.CONCAT(TEXT(ROUND(S80,2), "0.00"), " (", TEXT(ROUND(T80,2), "0.00"), ", ",TEXT(ROUND(U80,2), "0.00"), ")")</f>
        <v>0.19 (0.07, 0.31)</v>
      </c>
      <c r="DE80" t="str">
        <f>TEXT(ROUND(1000000*X80,2), "0.0")</f>
        <v>16.6</v>
      </c>
    </row>
    <row r="81" spans="1:109" hidden="1" x14ac:dyDescent="0.2">
      <c r="A81" t="str">
        <f>[1]summ_cities!A81</f>
        <v>Lansing, MI</v>
      </c>
      <c r="B81">
        <f>[1]summ_cities!B81</f>
        <v>421.361361643858</v>
      </c>
      <c r="C81">
        <f>[1]summ_cities!C81</f>
        <v>3.9153746418768298</v>
      </c>
      <c r="D81">
        <f>[1]summ_cities!D81</f>
        <v>6.0737645772190603E-2</v>
      </c>
      <c r="E81">
        <f>[1]summ_cities!E81</f>
        <v>0.22591645042932501</v>
      </c>
      <c r="F81">
        <f>[1]summ_cities!F81</f>
        <v>0</v>
      </c>
      <c r="G81">
        <f>[1]summ_cities!G81</f>
        <v>1.0046873764399999</v>
      </c>
      <c r="H81">
        <f>[1]summ_cities!H81</f>
        <v>0.129753384591654</v>
      </c>
      <c r="I81">
        <f>[1]summ_cities!I81</f>
        <v>5.3364694991099997</v>
      </c>
      <c r="J81">
        <f>[1]summ_cities!J81</f>
        <v>5.7132452590517904</v>
      </c>
      <c r="K81">
        <f>[1]summ_cities!K81</f>
        <v>2.9822812096901599</v>
      </c>
      <c r="L81">
        <f>[1]summ_cities!L81</f>
        <v>7.4233850631690599</v>
      </c>
      <c r="M81">
        <f>[1]summ_cities!M81</f>
        <v>1.0706039376791301</v>
      </c>
      <c r="N81">
        <f>[1]summ_cities!N81</f>
        <v>0.55884910617169903</v>
      </c>
      <c r="O81">
        <f>[1]summ_cities!O81</f>
        <v>1.3910667088806701</v>
      </c>
      <c r="P81">
        <f>[1]summ_cities!P81</f>
        <v>0.37677575994178503</v>
      </c>
      <c r="Q81">
        <f>[1]summ_cities!Q81</f>
        <v>-2.3541882894198398</v>
      </c>
      <c r="R81">
        <f>[1]summ_cities!R81</f>
        <v>2.08691556405905</v>
      </c>
      <c r="S81">
        <f>[1]summ_cities!S81</f>
        <v>0.32969689134411501</v>
      </c>
      <c r="T81">
        <f>[1]summ_cities!T81</f>
        <v>0.13472874292037601</v>
      </c>
      <c r="U81">
        <f>[1]summ_cities!U81</f>
        <v>0.57712735723984399</v>
      </c>
      <c r="V81">
        <f>[1]summ_cities!V81</f>
        <v>313532</v>
      </c>
      <c r="W81">
        <f>[1]summ_cities!W81</f>
        <v>300032</v>
      </c>
      <c r="X81">
        <f>[1]summ_cities!X81</f>
        <v>1.8222207809894299E-5</v>
      </c>
      <c r="DA81" t="str">
        <f t="shared" si="1"/>
        <v>False</v>
      </c>
      <c r="DB81" t="str">
        <f>_xlfn.CONCAT(TEXT(ROUND(J81,0), "0"), " (", TEXT(ROUND(K81,0), "0"), ", ",TEXT(ROUND(L81,0), "0"), ")")</f>
        <v>6 (3, 7)</v>
      </c>
      <c r="DC81" t="str">
        <f>_xlfn.CONCAT(TEXT(ROUND(M81,2), "0.00"), " (", TEXT(ROUND(N81,2), "0.00"), ", ", TEXT(ROUND(O81,2), "0.00"), ")")</f>
        <v>1.07 (0.56, 1.39)</v>
      </c>
      <c r="DD81" t="str">
        <f>_xlfn.CONCAT(TEXT(ROUND(S81,2), "0.00"), " (", TEXT(ROUND(T81,2), "0.00"), ", ",TEXT(ROUND(U81,2), "0.00"), ")")</f>
        <v>0.33 (0.13, 0.58)</v>
      </c>
      <c r="DE81" t="str">
        <f>TEXT(ROUND(1000000*X81,2), "0.0")</f>
        <v>18.2</v>
      </c>
    </row>
    <row r="82" spans="1:109" hidden="1" x14ac:dyDescent="0.2">
      <c r="A82" t="str">
        <f>[1]summ_cities!A82</f>
        <v>Columbus, OH</v>
      </c>
      <c r="B82">
        <f>[1]summ_cities!B82</f>
        <v>1364.19404669408</v>
      </c>
      <c r="C82">
        <f>[1]summ_cities!C82</f>
        <v>1.4683993036646601</v>
      </c>
      <c r="D82">
        <f>[1]summ_cities!D82</f>
        <v>0.48766697160949002</v>
      </c>
      <c r="E82">
        <f>[1]summ_cities!E82</f>
        <v>1.7053456442275901</v>
      </c>
      <c r="F82">
        <f>[1]summ_cities!F82</f>
        <v>0</v>
      </c>
      <c r="G82">
        <f>[1]summ_cities!G82</f>
        <v>0.86014324382854801</v>
      </c>
      <c r="H82">
        <f>[1]summ_cities!H82</f>
        <v>0.73128710248058704</v>
      </c>
      <c r="I82">
        <f>[1]summ_cities!I82</f>
        <v>5.2528422658108802</v>
      </c>
      <c r="J82">
        <f>[1]summ_cities!J82</f>
        <v>5.7114301144187003</v>
      </c>
      <c r="K82">
        <f>[1]summ_cities!K82</f>
        <v>5.2786983001133603</v>
      </c>
      <c r="L82">
        <f>[1]summ_cities!L82</f>
        <v>6.3080330877693198</v>
      </c>
      <c r="M82">
        <f>[1]summ_cities!M82</f>
        <v>1.08730280206444</v>
      </c>
      <c r="N82">
        <f>[1]summ_cities!N82</f>
        <v>1.0049222940636799</v>
      </c>
      <c r="O82">
        <f>[1]summ_cities!O82</f>
        <v>1.2008799747950401</v>
      </c>
      <c r="P82">
        <f>[1]summ_cities!P82</f>
        <v>0.45858784860781998</v>
      </c>
      <c r="Q82">
        <f>[1]summ_cities!Q82</f>
        <v>2.5856034302483601E-2</v>
      </c>
      <c r="R82">
        <f>[1]summ_cities!R82</f>
        <v>1.0551908219584301</v>
      </c>
      <c r="S82">
        <f>[1]summ_cities!S82</f>
        <v>7.0774003337387995E-2</v>
      </c>
      <c r="T82">
        <f>[1]summ_cities!T82</f>
        <v>2.4008277413739299E-4</v>
      </c>
      <c r="U82">
        <f>[1]summ_cities!U82</f>
        <v>0.13919083595190601</v>
      </c>
      <c r="V82">
        <f>[1]summ_cities!V82</f>
        <v>1368035</v>
      </c>
      <c r="W82">
        <f>[1]summ_cities!W82</f>
        <v>1133193</v>
      </c>
      <c r="X82">
        <f>[1]summ_cities!X82</f>
        <v>4.1749151991131096E-6</v>
      </c>
      <c r="DA82" t="str">
        <f t="shared" si="1"/>
        <v>False</v>
      </c>
      <c r="DB82" t="str">
        <f>_xlfn.CONCAT(TEXT(ROUND(J82,0), "0"), " (", TEXT(ROUND(K82,0), "0"), ", ",TEXT(ROUND(L82,0), "0"), ")")</f>
        <v>6 (5, 6)</v>
      </c>
      <c r="DC82" t="str">
        <f>_xlfn.CONCAT(TEXT(ROUND(M82,2), "0.00"), " (", TEXT(ROUND(N82,2), "0.00"), ", ", TEXT(ROUND(O82,2), "0.00"), ")")</f>
        <v>1.09 (1.00, 1.20)</v>
      </c>
      <c r="DD82" t="str">
        <f>_xlfn.CONCAT(TEXT(ROUND(S82,2), "0.00"), " (", TEXT(ROUND(T82,2), "0.00"), ", ",TEXT(ROUND(U82,2), "0.00"), ")")</f>
        <v>0.07 (0.00, 0.14)</v>
      </c>
      <c r="DE82" t="str">
        <f>TEXT(ROUND(1000000*X82,2), "0.0")</f>
        <v>4.2</v>
      </c>
    </row>
    <row r="83" spans="1:109" hidden="1" x14ac:dyDescent="0.2">
      <c r="A83" t="str">
        <f>[1]summ_cities!A83</f>
        <v>Akron, OH</v>
      </c>
      <c r="B83">
        <f>[1]summ_cities!B83</f>
        <v>877.70435834083901</v>
      </c>
      <c r="C83">
        <f>[1]summ_cities!C83</f>
        <v>0.70780255784482005</v>
      </c>
      <c r="D83">
        <f>[1]summ_cities!D83</f>
        <v>0.254476095605707</v>
      </c>
      <c r="E83">
        <f>[1]summ_cities!E83</f>
        <v>3.6427132497747698</v>
      </c>
      <c r="F83">
        <f>[1]summ_cities!F83</f>
        <v>0</v>
      </c>
      <c r="G83">
        <f>[1]summ_cities!G83</f>
        <v>0.95474507723765401</v>
      </c>
      <c r="H83">
        <f>[1]summ_cities!H83</f>
        <v>0.39705178500351002</v>
      </c>
      <c r="I83">
        <f>[1]summ_cities!I83</f>
        <v>5.9567887654664604</v>
      </c>
      <c r="J83">
        <f>[1]summ_cities!J83</f>
        <v>5.5889637527838403</v>
      </c>
      <c r="K83">
        <f>[1]summ_cities!K83</f>
        <v>4.9375774759237601</v>
      </c>
      <c r="L83">
        <f>[1]summ_cities!L83</f>
        <v>6.4928997147641097</v>
      </c>
      <c r="M83">
        <f>[1]summ_cities!M83</f>
        <v>0.93825112369016095</v>
      </c>
      <c r="N83">
        <f>[1]summ_cities!N83</f>
        <v>0.82889920565063202</v>
      </c>
      <c r="O83">
        <f>[1]summ_cities!O83</f>
        <v>1.08999999335307</v>
      </c>
      <c r="P83">
        <f>[1]summ_cities!P83</f>
        <v>-0.36782501268262402</v>
      </c>
      <c r="Q83">
        <f>[1]summ_cities!Q83</f>
        <v>-1.0192112895426899</v>
      </c>
      <c r="R83">
        <f>[1]summ_cities!R83</f>
        <v>0.53611094929765202</v>
      </c>
      <c r="S83">
        <f>[1]summ_cities!S83</f>
        <v>0.13290250455064201</v>
      </c>
      <c r="T83">
        <f>[1]summ_cities!T83</f>
        <v>5.4070678571407203E-2</v>
      </c>
      <c r="U83">
        <f>[1]summ_cities!U83</f>
        <v>0.21713573950104201</v>
      </c>
      <c r="V83">
        <f>[1]summ_cities!V83</f>
        <v>569499</v>
      </c>
      <c r="W83">
        <f>[1]summ_cities!W83</f>
        <v>570215</v>
      </c>
      <c r="X83">
        <f>[1]summ_cities!X83</f>
        <v>9.8138254022989294E-6</v>
      </c>
      <c r="DA83" t="str">
        <f t="shared" si="1"/>
        <v>False</v>
      </c>
      <c r="DB83" t="str">
        <f>_xlfn.CONCAT(TEXT(ROUND(J83,0), "0"), " (", TEXT(ROUND(K83,0), "0"), ", ",TEXT(ROUND(L83,0), "0"), ")")</f>
        <v>6 (5, 6)</v>
      </c>
      <c r="DC83" t="str">
        <f>_xlfn.CONCAT(TEXT(ROUND(M83,2), "0.00"), " (", TEXT(ROUND(N83,2), "0.00"), ", ", TEXT(ROUND(O83,2), "0.00"), ")")</f>
        <v>0.94 (0.83, 1.09)</v>
      </c>
      <c r="DD83" t="str">
        <f>_xlfn.CONCAT(TEXT(ROUND(S83,2), "0.00"), " (", TEXT(ROUND(T83,2), "0.00"), ", ",TEXT(ROUND(U83,2), "0.00"), ")")</f>
        <v>0.13 (0.05, 0.22)</v>
      </c>
      <c r="DE83" t="str">
        <f>TEXT(ROUND(1000000*X83,2), "0.0")</f>
        <v>9.8</v>
      </c>
    </row>
    <row r="84" spans="1:109" hidden="1" x14ac:dyDescent="0.2">
      <c r="A84" t="str">
        <f>[1]summ_cities!A84</f>
        <v>Madison, WI</v>
      </c>
      <c r="B84">
        <f>[1]summ_cities!B84</f>
        <v>413.67893435574899</v>
      </c>
      <c r="C84">
        <f>[1]summ_cities!C84</f>
        <v>0.99622259674494495</v>
      </c>
      <c r="D84">
        <f>[1]summ_cities!D84</f>
        <v>9.9269449435703497E-2</v>
      </c>
      <c r="E84">
        <f>[1]summ_cities!E84</f>
        <v>0.17263929520437701</v>
      </c>
      <c r="F84">
        <f>[1]summ_cities!F84</f>
        <v>0</v>
      </c>
      <c r="G84">
        <f>[1]summ_cities!G84</f>
        <v>1.54747115075319</v>
      </c>
      <c r="H84">
        <f>[1]summ_cities!H84</f>
        <v>0.22976463965053601</v>
      </c>
      <c r="I84">
        <f>[1]summ_cities!I84</f>
        <v>3.0453671317887498</v>
      </c>
      <c r="J84">
        <f>[1]summ_cities!J84</f>
        <v>5.57454165878565</v>
      </c>
      <c r="K84">
        <f>[1]summ_cities!K84</f>
        <v>4.6616653349245496</v>
      </c>
      <c r="L84">
        <f>[1]summ_cities!L84</f>
        <v>7.02978265390907</v>
      </c>
      <c r="M84">
        <f>[1]summ_cities!M84</f>
        <v>1.8304990556298899</v>
      </c>
      <c r="N84">
        <f>[1]summ_cities!N84</f>
        <v>1.5307400169471299</v>
      </c>
      <c r="O84">
        <f>[1]summ_cities!O84</f>
        <v>2.3083530982289102</v>
      </c>
      <c r="P84">
        <f>[1]summ_cities!P84</f>
        <v>2.5291745269968899</v>
      </c>
      <c r="Q84">
        <f>[1]summ_cities!Q84</f>
        <v>1.61629820313579</v>
      </c>
      <c r="R84">
        <f>[1]summ_cities!R84</f>
        <v>3.9844155221203201</v>
      </c>
      <c r="S84">
        <f>[1]summ_cities!S84</f>
        <v>0.184590344045056</v>
      </c>
      <c r="T84">
        <f>[1]summ_cities!T84</f>
        <v>8.5972717985732403E-2</v>
      </c>
      <c r="U84">
        <f>[1]summ_cities!U84</f>
        <v>0.29785407237466199</v>
      </c>
      <c r="V84">
        <f>[1]summ_cities!V84</f>
        <v>401661</v>
      </c>
      <c r="W84">
        <f>[1]summ_cities!W84</f>
        <v>329533</v>
      </c>
      <c r="X84">
        <f>[1]summ_cities!X84</f>
        <v>1.38787227507416E-5</v>
      </c>
      <c r="DA84" t="str">
        <f t="shared" si="1"/>
        <v>False</v>
      </c>
      <c r="DB84" t="str">
        <f>_xlfn.CONCAT(TEXT(ROUND(J84,0), "0"), " (", TEXT(ROUND(K84,0), "0"), ", ",TEXT(ROUND(L84,0), "0"), ")")</f>
        <v>6 (5, 7)</v>
      </c>
      <c r="DC84" t="str">
        <f>_xlfn.CONCAT(TEXT(ROUND(M84,2), "0.00"), " (", TEXT(ROUND(N84,2), "0.00"), ", ", TEXT(ROUND(O84,2), "0.00"), ")")</f>
        <v>1.83 (1.53, 2.31)</v>
      </c>
      <c r="DD84" t="str">
        <f>_xlfn.CONCAT(TEXT(ROUND(S84,2), "0.00"), " (", TEXT(ROUND(T84,2), "0.00"), ", ",TEXT(ROUND(U84,2), "0.00"), ")")</f>
        <v>0.18 (0.09, 0.30)</v>
      </c>
      <c r="DE84" t="str">
        <f>TEXT(ROUND(1000000*X84,2), "0.0")</f>
        <v>13.9</v>
      </c>
    </row>
    <row r="85" spans="1:109" hidden="1" x14ac:dyDescent="0.2">
      <c r="A85" t="str">
        <f>[1]summ_cities!A85</f>
        <v>Fort Collins, CO</v>
      </c>
      <c r="B85">
        <f>[1]summ_cities!B85</f>
        <v>302.40787578921203</v>
      </c>
      <c r="C85">
        <f>[1]summ_cities!C85</f>
        <v>2.2166938529715199</v>
      </c>
      <c r="D85">
        <f>[1]summ_cities!D85</f>
        <v>3.3339410227087599E-2</v>
      </c>
      <c r="E85">
        <f>[1]summ_cities!E85</f>
        <v>1.5585367119832501</v>
      </c>
      <c r="F85">
        <f>[1]summ_cities!F85</f>
        <v>0</v>
      </c>
      <c r="G85">
        <f>[1]summ_cities!G85</f>
        <v>0.81993082206135204</v>
      </c>
      <c r="H85">
        <f>[1]summ_cities!H85</f>
        <v>7.7624618923084601E-2</v>
      </c>
      <c r="I85">
        <f>[1]summ_cities!I85</f>
        <v>4.7061254161662998</v>
      </c>
      <c r="J85">
        <f>[1]summ_cities!J85</f>
        <v>5.5298268276348299</v>
      </c>
      <c r="K85">
        <f>[1]summ_cities!K85</f>
        <v>4.6760402992936898</v>
      </c>
      <c r="L85">
        <f>[1]summ_cities!L85</f>
        <v>6.19089184912061</v>
      </c>
      <c r="M85">
        <f>[1]summ_cities!M85</f>
        <v>1.17502750960248</v>
      </c>
      <c r="N85">
        <f>[1]summ_cities!N85</f>
        <v>0.99360724285645496</v>
      </c>
      <c r="O85">
        <f>[1]summ_cities!O85</f>
        <v>1.3154965713097799</v>
      </c>
      <c r="P85">
        <f>[1]summ_cities!P85</f>
        <v>0.82370141146853204</v>
      </c>
      <c r="Q85">
        <f>[1]summ_cities!Q85</f>
        <v>-3.0085116872612599E-2</v>
      </c>
      <c r="R85">
        <f>[1]summ_cities!R85</f>
        <v>1.4847664329543</v>
      </c>
      <c r="S85">
        <f>[1]summ_cities!S85</f>
        <v>0.20003098247144199</v>
      </c>
      <c r="T85">
        <f>[1]summ_cities!T85</f>
        <v>0.11327924103449501</v>
      </c>
      <c r="U85">
        <f>[1]summ_cities!U85</f>
        <v>0.30430308895387898</v>
      </c>
      <c r="V85">
        <f>[1]summ_cities!V85</f>
        <v>264465</v>
      </c>
      <c r="W85">
        <f>[1]summ_cities!W85</f>
        <v>206757</v>
      </c>
      <c r="X85">
        <f>[1]summ_cities!X85</f>
        <v>2.0909484535325399E-5</v>
      </c>
      <c r="DA85" t="str">
        <f t="shared" si="1"/>
        <v>False</v>
      </c>
      <c r="DB85" t="str">
        <f>_xlfn.CONCAT(TEXT(ROUND(J85,0), "0"), " (", TEXT(ROUND(K85,0), "0"), ", ",TEXT(ROUND(L85,0), "0"), ")")</f>
        <v>6 (5, 6)</v>
      </c>
      <c r="DC85" t="str">
        <f>_xlfn.CONCAT(TEXT(ROUND(M85,2), "0.00"), " (", TEXT(ROUND(N85,2), "0.00"), ", ", TEXT(ROUND(O85,2), "0.00"), ")")</f>
        <v>1.18 (0.99, 1.32)</v>
      </c>
      <c r="DD85" t="str">
        <f>_xlfn.CONCAT(TEXT(ROUND(S85,2), "0.00"), " (", TEXT(ROUND(T85,2), "0.00"), ", ",TEXT(ROUND(U85,2), "0.00"), ")")</f>
        <v>0.20 (0.11, 0.30)</v>
      </c>
      <c r="DE85" t="str">
        <f>TEXT(ROUND(1000000*X85,2), "0.0")</f>
        <v>20.9</v>
      </c>
    </row>
    <row r="86" spans="1:109" hidden="1" x14ac:dyDescent="0.2">
      <c r="A86" t="str">
        <f>[1]summ_cities!A86</f>
        <v>Omaha, NE--IA</v>
      </c>
      <c r="B86">
        <f>[1]summ_cities!B86</f>
        <v>718.50111790233996</v>
      </c>
      <c r="C86">
        <f>[1]summ_cities!C86</f>
        <v>1.01010052083145</v>
      </c>
      <c r="D86">
        <f>[1]summ_cities!D86</f>
        <v>0.20623913602719199</v>
      </c>
      <c r="E86">
        <f>[1]summ_cities!E86</f>
        <v>1.48915053152642</v>
      </c>
      <c r="F86">
        <f>[1]summ_cities!F86</f>
        <v>0</v>
      </c>
      <c r="G86">
        <f>[1]summ_cities!G86</f>
        <v>1.1420041268274801</v>
      </c>
      <c r="H86">
        <f>[1]summ_cities!H86</f>
        <v>0.36806597239633798</v>
      </c>
      <c r="I86">
        <f>[1]summ_cities!I86</f>
        <v>4.2155602876088896</v>
      </c>
      <c r="J86">
        <f>[1]summ_cities!J86</f>
        <v>5.4744555064472902</v>
      </c>
      <c r="K86">
        <f>[1]summ_cities!K86</f>
        <v>5.2208225658681204</v>
      </c>
      <c r="L86">
        <f>[1]summ_cities!L86</f>
        <v>5.84031602623915</v>
      </c>
      <c r="M86">
        <f>[1]summ_cities!M86</f>
        <v>1.29863058121568</v>
      </c>
      <c r="N86">
        <f>[1]summ_cities!N86</f>
        <v>1.2384646902605201</v>
      </c>
      <c r="O86">
        <f>[1]summ_cities!O86</f>
        <v>1.3854186935497099</v>
      </c>
      <c r="P86">
        <f>[1]summ_cities!P86</f>
        <v>1.2588952188383999</v>
      </c>
      <c r="Q86">
        <f>[1]summ_cities!Q86</f>
        <v>1.00526227825923</v>
      </c>
      <c r="R86">
        <f>[1]summ_cities!R86</f>
        <v>1.62475573863026</v>
      </c>
      <c r="S86">
        <f>[1]summ_cities!S86</f>
        <v>0.17987619300003199</v>
      </c>
      <c r="T86">
        <f>[1]summ_cities!T86</f>
        <v>8.7185217478602597E-2</v>
      </c>
      <c r="U86">
        <f>[1]summ_cities!U86</f>
        <v>0.28656970974154</v>
      </c>
      <c r="V86">
        <f>[1]summ_cities!V86</f>
        <v>725008</v>
      </c>
      <c r="W86">
        <f>[1]summ_cities!W86</f>
        <v>626623</v>
      </c>
      <c r="X86">
        <f>[1]summ_cities!X86</f>
        <v>7.5508897921778704E-6</v>
      </c>
      <c r="DA86" t="str">
        <f t="shared" si="1"/>
        <v>False</v>
      </c>
      <c r="DB86" t="str">
        <f>_xlfn.CONCAT(TEXT(ROUND(J86,0), "0"), " (", TEXT(ROUND(K86,0), "0"), ", ",TEXT(ROUND(L86,0), "0"), ")")</f>
        <v>5 (5, 6)</v>
      </c>
      <c r="DC86" t="str">
        <f>_xlfn.CONCAT(TEXT(ROUND(M86,2), "0.00"), " (", TEXT(ROUND(N86,2), "0.00"), ", ", TEXT(ROUND(O86,2), "0.00"), ")")</f>
        <v>1.30 (1.24, 1.39)</v>
      </c>
      <c r="DD86" t="str">
        <f>_xlfn.CONCAT(TEXT(ROUND(S86,2), "0.00"), " (", TEXT(ROUND(T86,2), "0.00"), ", ",TEXT(ROUND(U86,2), "0.00"), ")")</f>
        <v>0.18 (0.09, 0.29)</v>
      </c>
      <c r="DE86" t="str">
        <f>TEXT(ROUND(1000000*X86,2), "0.0")</f>
        <v>7.6</v>
      </c>
    </row>
    <row r="87" spans="1:109" hidden="1" x14ac:dyDescent="0.2">
      <c r="A87" t="str">
        <f>[1]summ_cities!A87</f>
        <v>Conroe--The Woodlands, TX</v>
      </c>
      <c r="B87">
        <f>[1]summ_cities!B87</f>
        <v>352.83779184626599</v>
      </c>
      <c r="C87">
        <f>[1]summ_cities!C87</f>
        <v>1.45360343184022</v>
      </c>
      <c r="D87">
        <f>[1]summ_cities!D87</f>
        <v>4.4825695450721501E-2</v>
      </c>
      <c r="E87">
        <f>[1]summ_cities!E87</f>
        <v>0.85259524006867504</v>
      </c>
      <c r="F87">
        <f>[1]summ_cities!F87</f>
        <v>0</v>
      </c>
      <c r="G87">
        <f>[1]summ_cities!G87</f>
        <v>0.28059491309020801</v>
      </c>
      <c r="H87">
        <f>[1]summ_cities!H87</f>
        <v>0.117072079886648</v>
      </c>
      <c r="I87">
        <f>[1]summ_cities!I87</f>
        <v>2.7486913603364802</v>
      </c>
      <c r="J87">
        <f>[1]summ_cities!J87</f>
        <v>5.3742889106766798</v>
      </c>
      <c r="K87">
        <f>[1]summ_cities!K87</f>
        <v>4.0999132868921198</v>
      </c>
      <c r="L87">
        <f>[1]summ_cities!L87</f>
        <v>6.9573704376635002</v>
      </c>
      <c r="M87">
        <f>[1]summ_cities!M87</f>
        <v>1.95521730385138</v>
      </c>
      <c r="N87">
        <f>[1]summ_cities!N87</f>
        <v>1.4915873590078901</v>
      </c>
      <c r="O87">
        <f>[1]summ_cities!O87</f>
        <v>2.5311573856774499</v>
      </c>
      <c r="P87">
        <f>[1]summ_cities!P87</f>
        <v>2.6255975503402</v>
      </c>
      <c r="Q87">
        <f>[1]summ_cities!Q87</f>
        <v>1.35122192655563</v>
      </c>
      <c r="R87">
        <f>[1]summ_cities!R87</f>
        <v>4.2086790773270097</v>
      </c>
      <c r="S87">
        <f>[1]summ_cities!S87</f>
        <v>0.188752176836047</v>
      </c>
      <c r="T87">
        <f>[1]summ_cities!T87</f>
        <v>9.0817545963334495E-2</v>
      </c>
      <c r="U87">
        <f>[1]summ_cities!U87</f>
        <v>0.30429062858803702</v>
      </c>
      <c r="V87">
        <f>[1]summ_cities!V87</f>
        <v>239938</v>
      </c>
      <c r="W87">
        <f>[1]summ_cities!W87</f>
        <v>89445</v>
      </c>
      <c r="X87">
        <f>[1]summ_cities!X87</f>
        <v>2.2398656780821201E-5</v>
      </c>
      <c r="DA87" t="str">
        <f t="shared" si="1"/>
        <v>False</v>
      </c>
      <c r="DB87" t="str">
        <f>_xlfn.CONCAT(TEXT(ROUND(J87,0), "0"), " (", TEXT(ROUND(K87,0), "0"), ", ",TEXT(ROUND(L87,0), "0"), ")")</f>
        <v>5 (4, 7)</v>
      </c>
      <c r="DC87" t="str">
        <f>_xlfn.CONCAT(TEXT(ROUND(M87,2), "0.00"), " (", TEXT(ROUND(N87,2), "0.00"), ", ", TEXT(ROUND(O87,2), "0.00"), ")")</f>
        <v>1.96 (1.49, 2.53)</v>
      </c>
      <c r="DD87" t="str">
        <f>_xlfn.CONCAT(TEXT(ROUND(S87,2), "0.00"), " (", TEXT(ROUND(T87,2), "0.00"), ", ",TEXT(ROUND(U87,2), "0.00"), ")")</f>
        <v>0.19 (0.09, 0.30)</v>
      </c>
      <c r="DE87" t="str">
        <f>TEXT(ROUND(1000000*X87,2), "0.0")</f>
        <v>22.4</v>
      </c>
    </row>
    <row r="88" spans="1:109" hidden="1" x14ac:dyDescent="0.2">
      <c r="A88" t="str">
        <f>[1]summ_cities!A88</f>
        <v>Beaumont, TX</v>
      </c>
      <c r="B88">
        <f>[1]summ_cities!B88</f>
        <v>243.815955805427</v>
      </c>
      <c r="C88">
        <f>[1]summ_cities!C88</f>
        <v>2.6808141069217699</v>
      </c>
      <c r="D88">
        <f>[1]summ_cities!D88</f>
        <v>0.29297841773378203</v>
      </c>
      <c r="E88">
        <f>[1]summ_cities!E88</f>
        <v>0.75819487039174804</v>
      </c>
      <c r="F88">
        <f>[1]summ_cities!F88</f>
        <v>0</v>
      </c>
      <c r="G88">
        <f>[1]summ_cities!G88</f>
        <v>0.168943639644382</v>
      </c>
      <c r="H88">
        <f>[1]summ_cities!H88</f>
        <v>0.33893823797682499</v>
      </c>
      <c r="I88">
        <f>[1]summ_cities!I88</f>
        <v>4.2398692726685097</v>
      </c>
      <c r="J88">
        <f>[1]summ_cities!J88</f>
        <v>5.3580436164299803</v>
      </c>
      <c r="K88">
        <f>[1]summ_cities!K88</f>
        <v>4.1969220969445598</v>
      </c>
      <c r="L88">
        <f>[1]summ_cities!L88</f>
        <v>6.21692356576576</v>
      </c>
      <c r="M88">
        <f>[1]summ_cities!M88</f>
        <v>1.2637284953499699</v>
      </c>
      <c r="N88">
        <f>[1]summ_cities!N88</f>
        <v>0.98987063681401499</v>
      </c>
      <c r="O88">
        <f>[1]summ_cities!O88</f>
        <v>1.4663007668283401</v>
      </c>
      <c r="P88">
        <f>[1]summ_cities!P88</f>
        <v>1.11817434376147</v>
      </c>
      <c r="Q88">
        <f>[1]summ_cities!Q88</f>
        <v>-4.2947175723957003E-2</v>
      </c>
      <c r="R88">
        <f>[1]summ_cities!R88</f>
        <v>1.9770542930972399</v>
      </c>
      <c r="S88">
        <f>[1]summ_cities!S88</f>
        <v>8.58555415380306E-2</v>
      </c>
      <c r="T88">
        <f>[1]summ_cities!T88</f>
        <v>-4.0795447914232903E-2</v>
      </c>
      <c r="U88">
        <f>[1]summ_cities!U88</f>
        <v>0.167923555100389</v>
      </c>
      <c r="V88">
        <f>[1]summ_cities!V88</f>
        <v>147922</v>
      </c>
      <c r="W88">
        <f>[1]summ_cities!W88</f>
        <v>139304</v>
      </c>
      <c r="X88">
        <f>[1]summ_cities!X88</f>
        <v>3.6222087427360198E-5</v>
      </c>
      <c r="DA88" t="str">
        <f t="shared" si="1"/>
        <v>False</v>
      </c>
      <c r="DB88" t="str">
        <f>_xlfn.CONCAT(TEXT(ROUND(J88,0), "0"), " (", TEXT(ROUND(K88,0), "0"), ", ",TEXT(ROUND(L88,0), "0"), ")")</f>
        <v>5 (4, 6)</v>
      </c>
      <c r="DC88" t="str">
        <f>_xlfn.CONCAT(TEXT(ROUND(M88,2), "0.00"), " (", TEXT(ROUND(N88,2), "0.00"), ", ", TEXT(ROUND(O88,2), "0.00"), ")")</f>
        <v>1.26 (0.99, 1.47)</v>
      </c>
      <c r="DD88" t="str">
        <f>_xlfn.CONCAT(TEXT(ROUND(S88,2), "0.00"), " (", TEXT(ROUND(T88,2), "0.00"), ", ",TEXT(ROUND(U88,2), "0.00"), ")")</f>
        <v>0.09 (-0.04, 0.17)</v>
      </c>
      <c r="DE88" t="str">
        <f>TEXT(ROUND(1000000*X88,2), "0.0")</f>
        <v>36.2</v>
      </c>
    </row>
    <row r="89" spans="1:109" hidden="1" x14ac:dyDescent="0.2">
      <c r="A89" t="str">
        <f>[1]summ_cities!A89</f>
        <v>Peoria, IL</v>
      </c>
      <c r="B89">
        <f>[1]summ_cities!B89</f>
        <v>386.294460981312</v>
      </c>
      <c r="C89">
        <f>[1]summ_cities!C89</f>
        <v>2.2920006004221598</v>
      </c>
      <c r="D89">
        <f>[1]summ_cities!D89</f>
        <v>7.00776263178889E-2</v>
      </c>
      <c r="E89">
        <f>[1]summ_cities!E89</f>
        <v>0.108184348360924</v>
      </c>
      <c r="F89">
        <f>[1]summ_cities!F89</f>
        <v>0</v>
      </c>
      <c r="G89">
        <f>[1]summ_cities!G89</f>
        <v>0.29166899972870303</v>
      </c>
      <c r="H89">
        <f>[1]summ_cities!H89</f>
        <v>7.7121569615031693E-2</v>
      </c>
      <c r="I89">
        <f>[1]summ_cities!I89</f>
        <v>2.8390531444447</v>
      </c>
      <c r="J89">
        <f>[1]summ_cities!J89</f>
        <v>5.2416031283678501</v>
      </c>
      <c r="K89">
        <f>[1]summ_cities!K89</f>
        <v>4.7623926630007496</v>
      </c>
      <c r="L89">
        <f>[1]summ_cities!L89</f>
        <v>5.6349919270955402</v>
      </c>
      <c r="M89">
        <f>[1]summ_cities!M89</f>
        <v>1.8462504439637899</v>
      </c>
      <c r="N89">
        <f>[1]summ_cities!N89</f>
        <v>1.6774580892645501</v>
      </c>
      <c r="O89">
        <f>[1]summ_cities!O89</f>
        <v>1.98481382362347</v>
      </c>
      <c r="P89">
        <f>[1]summ_cities!P89</f>
        <v>2.4025499839231399</v>
      </c>
      <c r="Q89">
        <f>[1]summ_cities!Q89</f>
        <v>1.92333951855604</v>
      </c>
      <c r="R89">
        <f>[1]summ_cities!R89</f>
        <v>2.79593878265083</v>
      </c>
      <c r="S89">
        <f>[1]summ_cities!S89</f>
        <v>0.21899222931065501</v>
      </c>
      <c r="T89">
        <f>[1]summ_cities!T89</f>
        <v>0.10433619561304899</v>
      </c>
      <c r="U89">
        <f>[1]summ_cities!U89</f>
        <v>0.33410694916086903</v>
      </c>
      <c r="V89">
        <f>[1]summ_cities!V89</f>
        <v>266921</v>
      </c>
      <c r="W89">
        <f>[1]summ_cities!W89</f>
        <v>247172</v>
      </c>
      <c r="X89">
        <f>[1]summ_cities!X89</f>
        <v>1.9637282673030001E-5</v>
      </c>
      <c r="DA89" t="str">
        <f t="shared" si="1"/>
        <v>False</v>
      </c>
      <c r="DB89" t="str">
        <f>_xlfn.CONCAT(TEXT(ROUND(J89,0), "0"), " (", TEXT(ROUND(K89,0), "0"), ", ",TEXT(ROUND(L89,0), "0"), ")")</f>
        <v>5 (5, 6)</v>
      </c>
      <c r="DC89" t="str">
        <f>_xlfn.CONCAT(TEXT(ROUND(M89,2), "0.00"), " (", TEXT(ROUND(N89,2), "0.00"), ", ", TEXT(ROUND(O89,2), "0.00"), ")")</f>
        <v>1.85 (1.68, 1.98)</v>
      </c>
      <c r="DD89" t="str">
        <f>_xlfn.CONCAT(TEXT(ROUND(S89,2), "0.00"), " (", TEXT(ROUND(T89,2), "0.00"), ", ",TEXT(ROUND(U89,2), "0.00"), ")")</f>
        <v>0.22 (0.10, 0.33)</v>
      </c>
      <c r="DE89" t="str">
        <f>TEXT(ROUND(1000000*X89,2), "0.0")</f>
        <v>19.6</v>
      </c>
    </row>
    <row r="90" spans="1:109" hidden="1" x14ac:dyDescent="0.2">
      <c r="A90" t="str">
        <f>[1]summ_cities!A90</f>
        <v>Concord, CA</v>
      </c>
      <c r="B90">
        <f>[1]summ_cities!B90</f>
        <v>532.42748354360504</v>
      </c>
      <c r="C90">
        <f>[1]summ_cities!C90</f>
        <v>2.42353925357913</v>
      </c>
      <c r="D90">
        <f>[1]summ_cities!D90</f>
        <v>0.26622729346267199</v>
      </c>
      <c r="E90">
        <f>[1]summ_cities!E90</f>
        <v>0.87083491917913303</v>
      </c>
      <c r="F90">
        <f>[1]summ_cities!F90</f>
        <v>0</v>
      </c>
      <c r="G90">
        <f>[1]summ_cities!G90</f>
        <v>0.41392735632011601</v>
      </c>
      <c r="H90">
        <f>[1]summ_cities!H90</f>
        <v>0.358344573716812</v>
      </c>
      <c r="I90">
        <f>[1]summ_cities!I90</f>
        <v>4.3328733962578596</v>
      </c>
      <c r="J90">
        <f>[1]summ_cities!J90</f>
        <v>5.2315179564690704</v>
      </c>
      <c r="K90">
        <f>[1]summ_cities!K90</f>
        <v>4.6017067571811703</v>
      </c>
      <c r="L90">
        <f>[1]summ_cities!L90</f>
        <v>5.7168461520221197</v>
      </c>
      <c r="M90">
        <f>[1]summ_cities!M90</f>
        <v>1.2074015273530301</v>
      </c>
      <c r="N90">
        <f>[1]summ_cities!N90</f>
        <v>1.06204505332546</v>
      </c>
      <c r="O90">
        <f>[1]summ_cities!O90</f>
        <v>1.3194122304518601</v>
      </c>
      <c r="P90">
        <f>[1]summ_cities!P90</f>
        <v>0.89864456021120998</v>
      </c>
      <c r="Q90">
        <f>[1]summ_cities!Q90</f>
        <v>0.26883336092330901</v>
      </c>
      <c r="R90">
        <f>[1]summ_cities!R90</f>
        <v>1.3839727557642501</v>
      </c>
      <c r="S90">
        <f>[1]summ_cities!S90</f>
        <v>0.128478131239705</v>
      </c>
      <c r="T90">
        <f>[1]summ_cities!T90</f>
        <v>-2.6425308172011502E-3</v>
      </c>
      <c r="U90">
        <f>[1]summ_cities!U90</f>
        <v>0.22606648546694499</v>
      </c>
      <c r="V90">
        <f>[1]summ_cities!V90</f>
        <v>615968</v>
      </c>
      <c r="W90">
        <f>[1]summ_cities!W90</f>
        <v>552624</v>
      </c>
      <c r="X90">
        <f>[1]summ_cities!X90</f>
        <v>8.4931651586918102E-6</v>
      </c>
      <c r="DA90" t="str">
        <f t="shared" si="1"/>
        <v>False</v>
      </c>
      <c r="DB90" t="str">
        <f>_xlfn.CONCAT(TEXT(ROUND(J90,0), "0"), " (", TEXT(ROUND(K90,0), "0"), ", ",TEXT(ROUND(L90,0), "0"), ")")</f>
        <v>5 (5, 6)</v>
      </c>
      <c r="DC90" t="str">
        <f>_xlfn.CONCAT(TEXT(ROUND(M90,2), "0.00"), " (", TEXT(ROUND(N90,2), "0.00"), ", ", TEXT(ROUND(O90,2), "0.00"), ")")</f>
        <v>1.21 (1.06, 1.32)</v>
      </c>
      <c r="DD90" t="str">
        <f>_xlfn.CONCAT(TEXT(ROUND(S90,2), "0.00"), " (", TEXT(ROUND(T90,2), "0.00"), ", ",TEXT(ROUND(U90,2), "0.00"), ")")</f>
        <v>0.13 (0.00, 0.23)</v>
      </c>
      <c r="DE90" t="str">
        <f>TEXT(ROUND(1000000*X90,2), "0.0")</f>
        <v>8.5</v>
      </c>
    </row>
    <row r="91" spans="1:109" hidden="1" x14ac:dyDescent="0.2">
      <c r="A91" t="str">
        <f>[1]summ_cities!A91</f>
        <v>Augusta-Richmond County, GA--SC</v>
      </c>
      <c r="B91">
        <f>[1]summ_cities!B91</f>
        <v>700.25882405466098</v>
      </c>
      <c r="C91">
        <f>[1]summ_cities!C91</f>
        <v>2.03268140357422</v>
      </c>
      <c r="D91">
        <f>[1]summ_cities!D91</f>
        <v>0.35561240324579202</v>
      </c>
      <c r="E91">
        <f>[1]summ_cities!E91</f>
        <v>0.128138520779181</v>
      </c>
      <c r="F91">
        <f>[1]summ_cities!F91</f>
        <v>0</v>
      </c>
      <c r="G91">
        <f>[1]summ_cities!G91</f>
        <v>0.31505252182907401</v>
      </c>
      <c r="H91">
        <f>[1]summ_cities!H91</f>
        <v>0.17512748253933499</v>
      </c>
      <c r="I91">
        <f>[1]summ_cities!I91</f>
        <v>3.0066123319676099</v>
      </c>
      <c r="J91">
        <f>[1]summ_cities!J91</f>
        <v>5.10289048179916</v>
      </c>
      <c r="K91">
        <f>[1]summ_cities!K91</f>
        <v>4.7769568448569402</v>
      </c>
      <c r="L91">
        <f>[1]summ_cities!L91</f>
        <v>5.5150214830646203</v>
      </c>
      <c r="M91">
        <f>[1]summ_cities!M91</f>
        <v>1.6972226274544899</v>
      </c>
      <c r="N91">
        <f>[1]summ_cities!N91</f>
        <v>1.5888170197621601</v>
      </c>
      <c r="O91">
        <f>[1]summ_cities!O91</f>
        <v>1.8342974996897701</v>
      </c>
      <c r="P91">
        <f>[1]summ_cities!P91</f>
        <v>2.0962781498315501</v>
      </c>
      <c r="Q91">
        <f>[1]summ_cities!Q91</f>
        <v>1.77034451288933</v>
      </c>
      <c r="R91">
        <f>[1]summ_cities!R91</f>
        <v>2.5084091510970099</v>
      </c>
      <c r="S91">
        <f>[1]summ_cities!S91</f>
        <v>0.11218899353364201</v>
      </c>
      <c r="T91">
        <f>[1]summ_cities!T91</f>
        <v>3.6999189600098599E-4</v>
      </c>
      <c r="U91">
        <f>[1]summ_cities!U91</f>
        <v>0.190790877389796</v>
      </c>
      <c r="V91">
        <f>[1]summ_cities!V91</f>
        <v>386787</v>
      </c>
      <c r="W91">
        <f>[1]summ_cities!W91</f>
        <v>335630</v>
      </c>
      <c r="X91">
        <f>[1]summ_cities!X91</f>
        <v>1.31930247960742E-5</v>
      </c>
      <c r="DA91" t="str">
        <f t="shared" si="1"/>
        <v>False</v>
      </c>
      <c r="DB91" t="str">
        <f>_xlfn.CONCAT(TEXT(ROUND(J91,0), "0"), " (", TEXT(ROUND(K91,0), "0"), ", ",TEXT(ROUND(L91,0), "0"), ")")</f>
        <v>5 (5, 6)</v>
      </c>
      <c r="DC91" t="str">
        <f>_xlfn.CONCAT(TEXT(ROUND(M91,2), "0.00"), " (", TEXT(ROUND(N91,2), "0.00"), ", ", TEXT(ROUND(O91,2), "0.00"), ")")</f>
        <v>1.70 (1.59, 1.83)</v>
      </c>
      <c r="DD91" t="str">
        <f>_xlfn.CONCAT(TEXT(ROUND(S91,2), "0.00"), " (", TEXT(ROUND(T91,2), "0.00"), ", ",TEXT(ROUND(U91,2), "0.00"), ")")</f>
        <v>0.11 (0.00, 0.19)</v>
      </c>
      <c r="DE91" t="str">
        <f>TEXT(ROUND(1000000*X91,2), "0.0")</f>
        <v>13.2</v>
      </c>
    </row>
    <row r="92" spans="1:109" hidden="1" x14ac:dyDescent="0.2">
      <c r="A92" t="str">
        <f>[1]summ_cities!A92</f>
        <v>Bridgeport--Stamford, CT--NY</v>
      </c>
      <c r="B92">
        <f>[1]summ_cities!B92</f>
        <v>1260.4521427539</v>
      </c>
      <c r="C92">
        <f>[1]summ_cities!C92</f>
        <v>1.0590629443045201</v>
      </c>
      <c r="D92">
        <f>[1]summ_cities!D92</f>
        <v>2.51134288125703</v>
      </c>
      <c r="E92">
        <f>[1]summ_cities!E92</f>
        <v>1.7885778316468901</v>
      </c>
      <c r="F92">
        <f>[1]summ_cities!F92</f>
        <v>0</v>
      </c>
      <c r="G92">
        <f>[1]summ_cities!G92</f>
        <v>0.12770479448823499</v>
      </c>
      <c r="H92">
        <f>[1]summ_cities!H92</f>
        <v>0.80636247309530296</v>
      </c>
      <c r="I92">
        <f>[1]summ_cities!I92</f>
        <v>6.2930509247919897</v>
      </c>
      <c r="J92">
        <f>[1]summ_cities!J92</f>
        <v>5.0929827805013401</v>
      </c>
      <c r="K92">
        <f>[1]summ_cities!K92</f>
        <v>3.1769567269451402</v>
      </c>
      <c r="L92">
        <f>[1]summ_cities!L92</f>
        <v>6.3402710589127302</v>
      </c>
      <c r="M92">
        <f>[1]summ_cities!M92</f>
        <v>0.80930264848757505</v>
      </c>
      <c r="N92">
        <f>[1]summ_cities!N92</f>
        <v>0.50483569335650302</v>
      </c>
      <c r="O92">
        <f>[1]summ_cities!O92</f>
        <v>1.0075035359931199</v>
      </c>
      <c r="P92">
        <f>[1]summ_cities!P92</f>
        <v>-1.20006814429064</v>
      </c>
      <c r="Q92">
        <f>[1]summ_cities!Q92</f>
        <v>-3.1160941978468402</v>
      </c>
      <c r="R92">
        <f>[1]summ_cities!R92</f>
        <v>4.7220134120744897E-2</v>
      </c>
      <c r="S92">
        <f>[1]summ_cities!S92</f>
        <v>0.116680608383763</v>
      </c>
      <c r="T92">
        <f>[1]summ_cities!T92</f>
        <v>0</v>
      </c>
      <c r="U92">
        <f>[1]summ_cities!U92</f>
        <v>0.29848352401474598</v>
      </c>
      <c r="V92">
        <f>[1]summ_cities!V92</f>
        <v>923311</v>
      </c>
      <c r="W92">
        <f>[1]summ_cities!W92</f>
        <v>888890</v>
      </c>
      <c r="X92">
        <f>[1]summ_cities!X92</f>
        <v>5.5159992467341296E-6</v>
      </c>
      <c r="DA92" t="str">
        <f t="shared" si="1"/>
        <v>False</v>
      </c>
      <c r="DB92" t="str">
        <f>_xlfn.CONCAT(TEXT(ROUND(J92,0), "0"), " (", TEXT(ROUND(K92,0), "0"), ", ",TEXT(ROUND(L92,0), "0"), ")")</f>
        <v>5 (3, 6)</v>
      </c>
      <c r="DC92" t="str">
        <f>_xlfn.CONCAT(TEXT(ROUND(M92,2), "0.00"), " (", TEXT(ROUND(N92,2), "0.00"), ", ", TEXT(ROUND(O92,2), "0.00"), ")")</f>
        <v>0.81 (0.50, 1.01)</v>
      </c>
      <c r="DD92" t="str">
        <f>_xlfn.CONCAT(TEXT(ROUND(S92,2), "0.00"), " (", TEXT(ROUND(T92,2), "0.00"), ", ",TEXT(ROUND(U92,2), "0.00"), ")")</f>
        <v>0.12 (0.00, 0.30)</v>
      </c>
      <c r="DE92" t="str">
        <f>TEXT(ROUND(1000000*X92,2), "0.0")</f>
        <v>5.5</v>
      </c>
    </row>
    <row r="93" spans="1:109" hidden="1" x14ac:dyDescent="0.2">
      <c r="A93" t="str">
        <f>[1]summ_cities!A93</f>
        <v>Grand Rapids, MI</v>
      </c>
      <c r="B93">
        <f>[1]summ_cities!B93</f>
        <v>746.34880805170405</v>
      </c>
      <c r="C93">
        <f>[1]summ_cities!C93</f>
        <v>2.5464776193979</v>
      </c>
      <c r="D93">
        <f>[1]summ_cities!D93</f>
        <v>0.24393705626187701</v>
      </c>
      <c r="E93">
        <f>[1]summ_cities!E93</f>
        <v>0.87694077745829702</v>
      </c>
      <c r="F93">
        <f>[1]summ_cities!F93</f>
        <v>0</v>
      </c>
      <c r="G93">
        <f>[1]summ_cities!G93</f>
        <v>1.3756856080783999</v>
      </c>
      <c r="H93">
        <f>[1]summ_cities!H93</f>
        <v>0.36222800658950199</v>
      </c>
      <c r="I93">
        <f>[1]summ_cities!I93</f>
        <v>5.40526906778598</v>
      </c>
      <c r="J93">
        <f>[1]summ_cities!J93</f>
        <v>5.0897793010319603</v>
      </c>
      <c r="K93">
        <f>[1]summ_cities!K93</f>
        <v>3.9419430787480398</v>
      </c>
      <c r="L93">
        <f>[1]summ_cities!L93</f>
        <v>5.9660621705387404</v>
      </c>
      <c r="M93">
        <f>[1]summ_cities!M93</f>
        <v>0.94163292098921303</v>
      </c>
      <c r="N93">
        <f>[1]summ_cities!N93</f>
        <v>0.72927786374983805</v>
      </c>
      <c r="O93">
        <f>[1]summ_cities!O93</f>
        <v>1.1037493408228101</v>
      </c>
      <c r="P93">
        <f>[1]summ_cities!P93</f>
        <v>-0.31548976675402401</v>
      </c>
      <c r="Q93">
        <f>[1]summ_cities!Q93</f>
        <v>-1.46332598903793</v>
      </c>
      <c r="R93">
        <f>[1]summ_cities!R93</f>
        <v>0.56079310275275596</v>
      </c>
      <c r="S93">
        <f>[1]summ_cities!S93</f>
        <v>0.220252851049141</v>
      </c>
      <c r="T93">
        <f>[1]summ_cities!T93</f>
        <v>4.6774562632347499E-2</v>
      </c>
      <c r="U93">
        <f>[1]summ_cities!U93</f>
        <v>0.33488468569289098</v>
      </c>
      <c r="V93">
        <f>[1]summ_cities!V93</f>
        <v>569935</v>
      </c>
      <c r="W93">
        <f>[1]summ_cities!W93</f>
        <v>539080</v>
      </c>
      <c r="X93">
        <f>[1]summ_cities!X93</f>
        <v>8.9304557555369604E-6</v>
      </c>
      <c r="DA93" t="str">
        <f t="shared" si="1"/>
        <v>False</v>
      </c>
      <c r="DB93" t="str">
        <f>_xlfn.CONCAT(TEXT(ROUND(J93,0), "0"), " (", TEXT(ROUND(K93,0), "0"), ", ",TEXT(ROUND(L93,0), "0"), ")")</f>
        <v>5 (4, 6)</v>
      </c>
      <c r="DC93" t="str">
        <f>_xlfn.CONCAT(TEXT(ROUND(M93,2), "0.00"), " (", TEXT(ROUND(N93,2), "0.00"), ", ", TEXT(ROUND(O93,2), "0.00"), ")")</f>
        <v>0.94 (0.73, 1.10)</v>
      </c>
      <c r="DD93" t="str">
        <f>_xlfn.CONCAT(TEXT(ROUND(S93,2), "0.00"), " (", TEXT(ROUND(T93,2), "0.00"), ", ",TEXT(ROUND(U93,2), "0.00"), ")")</f>
        <v>0.22 (0.05, 0.33)</v>
      </c>
      <c r="DE93" t="str">
        <f>TEXT(ROUND(1000000*X93,2), "0.0")</f>
        <v>8.9</v>
      </c>
    </row>
    <row r="94" spans="1:109" hidden="1" x14ac:dyDescent="0.2">
      <c r="A94" t="str">
        <f>[1]summ_cities!A94</f>
        <v>Allentown, PA--NJ</v>
      </c>
      <c r="B94">
        <f>[1]summ_cities!B94</f>
        <v>918.36147676974201</v>
      </c>
      <c r="C94">
        <f>[1]summ_cities!C94</f>
        <v>2.1997761940009402</v>
      </c>
      <c r="D94">
        <f>[1]summ_cities!D94</f>
        <v>0.21315023607150299</v>
      </c>
      <c r="E94">
        <f>[1]summ_cities!E94</f>
        <v>0.87925678756974401</v>
      </c>
      <c r="F94">
        <f>[1]summ_cities!F94</f>
        <v>0</v>
      </c>
      <c r="G94">
        <f>[1]summ_cities!G94</f>
        <v>0.68531757817722105</v>
      </c>
      <c r="H94">
        <f>[1]summ_cities!H94</f>
        <v>0.35084982551500599</v>
      </c>
      <c r="I94">
        <f>[1]summ_cities!I94</f>
        <v>4.3283506213344198</v>
      </c>
      <c r="J94">
        <f>[1]summ_cities!J94</f>
        <v>5.0881453655845403</v>
      </c>
      <c r="K94">
        <f>[1]summ_cities!K94</f>
        <v>4.3283506213344198</v>
      </c>
      <c r="L94">
        <f>[1]summ_cities!L94</f>
        <v>5.8637022890435198</v>
      </c>
      <c r="M94">
        <f>[1]summ_cities!M94</f>
        <v>1.17553909346093</v>
      </c>
      <c r="N94">
        <f>[1]summ_cities!N94</f>
        <v>1</v>
      </c>
      <c r="O94">
        <f>[1]summ_cities!O94</f>
        <v>1.3547198002262899</v>
      </c>
      <c r="P94">
        <f>[1]summ_cities!P94</f>
        <v>0.75979474425011595</v>
      </c>
      <c r="Q94">
        <f>[1]summ_cities!Q94</f>
        <v>0</v>
      </c>
      <c r="R94">
        <f>[1]summ_cities!R94</f>
        <v>1.5353516677090899</v>
      </c>
      <c r="S94">
        <f>[1]summ_cities!S94</f>
        <v>6.0734016628758297E-2</v>
      </c>
      <c r="T94">
        <f>[1]summ_cities!T94</f>
        <v>0</v>
      </c>
      <c r="U94">
        <f>[1]summ_cities!U94</f>
        <v>0.12357151934042</v>
      </c>
      <c r="V94">
        <f>[1]summ_cities!V94</f>
        <v>664651</v>
      </c>
      <c r="W94">
        <f>[1]summ_cities!W94</f>
        <v>576408</v>
      </c>
      <c r="X94">
        <f>[1]summ_cities!X94</f>
        <v>7.6553640415564506E-6</v>
      </c>
      <c r="DA94" t="str">
        <f t="shared" si="1"/>
        <v>False</v>
      </c>
      <c r="DB94" t="str">
        <f>_xlfn.CONCAT(TEXT(ROUND(J94,0), "0"), " (", TEXT(ROUND(K94,0), "0"), ", ",TEXT(ROUND(L94,0), "0"), ")")</f>
        <v>5 (4, 6)</v>
      </c>
      <c r="DC94" t="str">
        <f>_xlfn.CONCAT(TEXT(ROUND(M94,2), "0.00"), " (", TEXT(ROUND(N94,2), "0.00"), ", ", TEXT(ROUND(O94,2), "0.00"), ")")</f>
        <v>1.18 (1.00, 1.35)</v>
      </c>
      <c r="DD94" t="str">
        <f>_xlfn.CONCAT(TEXT(ROUND(S94,2), "0.00"), " (", TEXT(ROUND(T94,2), "0.00"), ", ",TEXT(ROUND(U94,2), "0.00"), ")")</f>
        <v>0.06 (0.00, 0.12)</v>
      </c>
      <c r="DE94" t="str">
        <f>TEXT(ROUND(1000000*X94,2), "0.0")</f>
        <v>7.7</v>
      </c>
    </row>
    <row r="95" spans="1:109" hidden="1" x14ac:dyDescent="0.2">
      <c r="A95" t="str">
        <f>[1]summ_cities!A95</f>
        <v>Kingsport, TN--VA</v>
      </c>
      <c r="B95">
        <f>[1]summ_cities!B95</f>
        <v>301.474593453154</v>
      </c>
      <c r="C95">
        <f>[1]summ_cities!C95</f>
        <v>7.5177854561266297</v>
      </c>
      <c r="D95">
        <f>[1]summ_cities!D95</f>
        <v>0.16456645354980601</v>
      </c>
      <c r="E95">
        <f>[1]summ_cities!E95</f>
        <v>0.51404306329930105</v>
      </c>
      <c r="F95">
        <f>[1]summ_cities!F95</f>
        <v>1.6400398663360899E-3</v>
      </c>
      <c r="G95">
        <f>[1]summ_cities!G95</f>
        <v>0.57384949513629202</v>
      </c>
      <c r="H95">
        <f>[1]summ_cities!H95</f>
        <v>0.38133772160213297</v>
      </c>
      <c r="I95">
        <f>[1]summ_cities!I95</f>
        <v>9.1532222295804999</v>
      </c>
      <c r="J95">
        <f>[1]summ_cities!J95</f>
        <v>5.02682998495417</v>
      </c>
      <c r="K95">
        <f>[1]summ_cities!K95</f>
        <v>4.1280461450990602</v>
      </c>
      <c r="L95">
        <f>[1]summ_cities!L95</f>
        <v>6.5696056183844904</v>
      </c>
      <c r="M95">
        <f>[1]summ_cities!M95</f>
        <v>0.54918692662229296</v>
      </c>
      <c r="N95">
        <f>[1]summ_cities!N95</f>
        <v>0.45099376389643803</v>
      </c>
      <c r="O95">
        <f>[1]summ_cities!O95</f>
        <v>0.71773692953214596</v>
      </c>
      <c r="P95">
        <f>[1]summ_cities!P95</f>
        <v>-4.1263922446263299</v>
      </c>
      <c r="Q95">
        <f>[1]summ_cities!Q95</f>
        <v>-5.0251760844814397</v>
      </c>
      <c r="R95">
        <f>[1]summ_cities!R95</f>
        <v>-2.5836166111960099</v>
      </c>
      <c r="S95">
        <f>[1]summ_cities!S95</f>
        <v>0.51601436431516601</v>
      </c>
      <c r="T95">
        <f>[1]summ_cities!T95</f>
        <v>0.31058622424243398</v>
      </c>
      <c r="U95">
        <f>[1]summ_cities!U95</f>
        <v>0.71677657976509801</v>
      </c>
      <c r="V95">
        <f>[1]summ_cities!V95</f>
        <v>106571</v>
      </c>
      <c r="W95">
        <f>[1]summ_cities!W95</f>
        <v>95766</v>
      </c>
      <c r="X95">
        <f>[1]summ_cities!X95</f>
        <v>4.7168835658426503E-5</v>
      </c>
      <c r="DA95" t="str">
        <f t="shared" si="1"/>
        <v>False</v>
      </c>
      <c r="DB95" t="str">
        <f>_xlfn.CONCAT(TEXT(ROUND(J95,0), "0"), " (", TEXT(ROUND(K95,0), "0"), ", ",TEXT(ROUND(L95,0), "0"), ")")</f>
        <v>5 (4, 7)</v>
      </c>
      <c r="DC95" t="str">
        <f>_xlfn.CONCAT(TEXT(ROUND(M95,2), "0.00"), " (", TEXT(ROUND(N95,2), "0.00"), ", ", TEXT(ROUND(O95,2), "0.00"), ")")</f>
        <v>0.55 (0.45, 0.72)</v>
      </c>
      <c r="DD95" t="str">
        <f>_xlfn.CONCAT(TEXT(ROUND(S95,2), "0.00"), " (", TEXT(ROUND(T95,2), "0.00"), ", ",TEXT(ROUND(U95,2), "0.00"), ")")</f>
        <v>0.52 (0.31, 0.72)</v>
      </c>
      <c r="DE95" t="str">
        <f>TEXT(ROUND(1000000*X95,2), "0.0")</f>
        <v>47.2</v>
      </c>
    </row>
    <row r="96" spans="1:109" hidden="1" x14ac:dyDescent="0.2">
      <c r="A96" t="str">
        <f>[1]summ_cities!A96</f>
        <v>Pottstown, PA</v>
      </c>
      <c r="B96">
        <f>[1]summ_cities!B96</f>
        <v>208.30198576836301</v>
      </c>
      <c r="C96">
        <f>[1]summ_cities!C96</f>
        <v>1.05904314977075</v>
      </c>
      <c r="D96">
        <f>[1]summ_cities!D96</f>
        <v>7.2479267489497901E-2</v>
      </c>
      <c r="E96">
        <f>[1]summ_cities!E96</f>
        <v>0.62937076719927398</v>
      </c>
      <c r="F96">
        <f>[1]summ_cities!F96</f>
        <v>0</v>
      </c>
      <c r="G96">
        <f>[1]summ_cities!G96</f>
        <v>0.33075361860392999</v>
      </c>
      <c r="H96">
        <f>[1]summ_cities!H96</f>
        <v>8.1815286766186698E-2</v>
      </c>
      <c r="I96">
        <f>[1]summ_cities!I96</f>
        <v>2.17346208982964</v>
      </c>
      <c r="J96">
        <f>[1]summ_cities!J96</f>
        <v>4.9649252613434101</v>
      </c>
      <c r="K96">
        <f>[1]summ_cities!K96</f>
        <v>3.7791717039778301</v>
      </c>
      <c r="L96">
        <f>[1]summ_cities!L96</f>
        <v>6.2881618222410802</v>
      </c>
      <c r="M96">
        <f>[1]summ_cities!M96</f>
        <v>2.28433948058075</v>
      </c>
      <c r="N96">
        <f>[1]summ_cities!N96</f>
        <v>1.73877967398734</v>
      </c>
      <c r="O96">
        <f>[1]summ_cities!O96</f>
        <v>2.8931545903954201</v>
      </c>
      <c r="P96">
        <f>[1]summ_cities!P96</f>
        <v>2.7914631715137599</v>
      </c>
      <c r="Q96">
        <f>[1]summ_cities!Q96</f>
        <v>1.6057096141481899</v>
      </c>
      <c r="R96">
        <f>[1]summ_cities!R96</f>
        <v>4.1146997324114301</v>
      </c>
      <c r="S96">
        <f>[1]summ_cities!S96</f>
        <v>0.10064542877796399</v>
      </c>
      <c r="T96">
        <f>[1]summ_cities!T96</f>
        <v>-8.9645796638927093E-5</v>
      </c>
      <c r="U96">
        <f>[1]summ_cities!U96</f>
        <v>0.174817020470344</v>
      </c>
      <c r="V96">
        <f>[1]summ_cities!V96</f>
        <v>107682</v>
      </c>
      <c r="W96">
        <f>[1]summ_cities!W96</f>
        <v>73597</v>
      </c>
      <c r="X96">
        <f>[1]summ_cities!X96</f>
        <v>4.6107290553141799E-5</v>
      </c>
      <c r="DA96" t="str">
        <f t="shared" si="1"/>
        <v>False</v>
      </c>
      <c r="DB96" t="str">
        <f>_xlfn.CONCAT(TEXT(ROUND(J96,0), "0"), " (", TEXT(ROUND(K96,0), "0"), ", ",TEXT(ROUND(L96,0), "0"), ")")</f>
        <v>5 (4, 6)</v>
      </c>
      <c r="DC96" t="str">
        <f>_xlfn.CONCAT(TEXT(ROUND(M96,2), "0.00"), " (", TEXT(ROUND(N96,2), "0.00"), ", ", TEXT(ROUND(O96,2), "0.00"), ")")</f>
        <v>2.28 (1.74, 2.89)</v>
      </c>
      <c r="DD96" t="str">
        <f>_xlfn.CONCAT(TEXT(ROUND(S96,2), "0.00"), " (", TEXT(ROUND(T96,2), "0.00"), ", ",TEXT(ROUND(U96,2), "0.00"), ")")</f>
        <v>0.10 (0.00, 0.17)</v>
      </c>
      <c r="DE96" t="str">
        <f>TEXT(ROUND(1000000*X96,2), "0.0")</f>
        <v>46.1</v>
      </c>
    </row>
    <row r="97" spans="1:109" hidden="1" x14ac:dyDescent="0.2">
      <c r="A97" t="str">
        <f>[1]summ_cities!A97</f>
        <v>South Bend, IN--MI</v>
      </c>
      <c r="B97">
        <f>[1]summ_cities!B97</f>
        <v>436.20656331205402</v>
      </c>
      <c r="C97">
        <f>[1]summ_cities!C97</f>
        <v>2.33715156568078</v>
      </c>
      <c r="D97">
        <f>[1]summ_cities!D97</f>
        <v>4.8509671891124297E-2</v>
      </c>
      <c r="E97">
        <f>[1]summ_cities!E97</f>
        <v>0.24516312783046701</v>
      </c>
      <c r="F97">
        <f>[1]summ_cities!F97</f>
        <v>0</v>
      </c>
      <c r="G97">
        <f>[1]summ_cities!G97</f>
        <v>0.360709888709219</v>
      </c>
      <c r="H97">
        <f>[1]summ_cities!H97</f>
        <v>0.28497795189166197</v>
      </c>
      <c r="I97">
        <f>[1]summ_cities!I97</f>
        <v>3.2765122060032499</v>
      </c>
      <c r="J97">
        <f>[1]summ_cities!J97</f>
        <v>4.9525331092853504</v>
      </c>
      <c r="K97">
        <f>[1]summ_cities!K97</f>
        <v>4.46665427362601</v>
      </c>
      <c r="L97">
        <f>[1]summ_cities!L97</f>
        <v>5.33550034837537</v>
      </c>
      <c r="M97">
        <f>[1]summ_cities!M97</f>
        <v>1.5115259147245801</v>
      </c>
      <c r="N97">
        <f>[1]summ_cities!N97</f>
        <v>1.36323443735145</v>
      </c>
      <c r="O97">
        <f>[1]summ_cities!O97</f>
        <v>1.6284085066430101</v>
      </c>
      <c r="P97">
        <f>[1]summ_cities!P97</f>
        <v>1.6760209032820901</v>
      </c>
      <c r="Q97">
        <f>[1]summ_cities!Q97</f>
        <v>1.1901420676227501</v>
      </c>
      <c r="R97">
        <f>[1]summ_cities!R97</f>
        <v>2.0589881423721099</v>
      </c>
      <c r="S97">
        <f>[1]summ_cities!S97</f>
        <v>0.12071947224586201</v>
      </c>
      <c r="T97">
        <f>[1]summ_cities!T97</f>
        <v>5.3722622798481501E-2</v>
      </c>
      <c r="U97">
        <f>[1]summ_cities!U97</f>
        <v>0.19868981330959101</v>
      </c>
      <c r="V97">
        <f>[1]summ_cities!V97</f>
        <v>278165</v>
      </c>
      <c r="W97">
        <f>[1]summ_cities!W97</f>
        <v>276498</v>
      </c>
      <c r="X97">
        <f>[1]summ_cities!X97</f>
        <v>1.78042999992283E-5</v>
      </c>
      <c r="DA97" t="str">
        <f t="shared" si="1"/>
        <v>False</v>
      </c>
      <c r="DB97" t="str">
        <f>_xlfn.CONCAT(TEXT(ROUND(J97,0), "0"), " (", TEXT(ROUND(K97,0), "0"), ", ",TEXT(ROUND(L97,0), "0"), ")")</f>
        <v>5 (4, 5)</v>
      </c>
      <c r="DC97" t="str">
        <f>_xlfn.CONCAT(TEXT(ROUND(M97,2), "0.00"), " (", TEXT(ROUND(N97,2), "0.00"), ", ", TEXT(ROUND(O97,2), "0.00"), ")")</f>
        <v>1.51 (1.36, 1.63)</v>
      </c>
      <c r="DD97" t="str">
        <f>_xlfn.CONCAT(TEXT(ROUND(S97,2), "0.00"), " (", TEXT(ROUND(T97,2), "0.00"), ", ",TEXT(ROUND(U97,2), "0.00"), ")")</f>
        <v>0.12 (0.05, 0.20)</v>
      </c>
      <c r="DE97" t="str">
        <f>TEXT(ROUND(1000000*X97,2), "0.0")</f>
        <v>17.8</v>
      </c>
    </row>
    <row r="98" spans="1:109" hidden="1" x14ac:dyDescent="0.2">
      <c r="A98" t="str">
        <f>[1]summ_cities!A98</f>
        <v>Mission Viejo--Lake Forest--San Clemente, CA</v>
      </c>
      <c r="B98">
        <f>[1]summ_cities!B98</f>
        <v>394.83068503587702</v>
      </c>
      <c r="C98">
        <f>[1]summ_cities!C98</f>
        <v>4.3862886687262401</v>
      </c>
      <c r="D98">
        <f>[1]summ_cities!D98</f>
        <v>0.66663011140323802</v>
      </c>
      <c r="E98">
        <f>[1]summ_cities!E98</f>
        <v>0.211046208146623</v>
      </c>
      <c r="F98">
        <f>[1]summ_cities!F98</f>
        <v>0</v>
      </c>
      <c r="G98">
        <f>[1]summ_cities!G98</f>
        <v>0.14213334048319101</v>
      </c>
      <c r="H98">
        <f>[1]summ_cities!H98</f>
        <v>0.321298400039082</v>
      </c>
      <c r="I98">
        <f>[1]summ_cities!I98</f>
        <v>5.7273967287983796</v>
      </c>
      <c r="J98">
        <f>[1]summ_cities!J98</f>
        <v>4.7063477412207204</v>
      </c>
      <c r="K98">
        <f>[1]summ_cities!K98</f>
        <v>3.6308006552038101</v>
      </c>
      <c r="L98">
        <f>[1]summ_cities!L98</f>
        <v>5.7322863814243696</v>
      </c>
      <c r="M98">
        <f>[1]summ_cities!M98</f>
        <v>0.82172546517623901</v>
      </c>
      <c r="N98">
        <f>[1]summ_cities!N98</f>
        <v>0.63393559537223798</v>
      </c>
      <c r="O98">
        <f>[1]summ_cities!O98</f>
        <v>1.00085373038703</v>
      </c>
      <c r="P98">
        <f>[1]summ_cities!P98</f>
        <v>-1.0210489875776501</v>
      </c>
      <c r="Q98">
        <f>[1]summ_cities!Q98</f>
        <v>-2.0965960735945699</v>
      </c>
      <c r="R98">
        <f>[1]summ_cities!R98</f>
        <v>4.8896526259873899E-3</v>
      </c>
      <c r="S98">
        <f>[1]summ_cities!S98</f>
        <v>0.51939428392027398</v>
      </c>
      <c r="T98">
        <f>[1]summ_cities!T98</f>
        <v>0.38623056416322299</v>
      </c>
      <c r="U98">
        <f>[1]summ_cities!U98</f>
        <v>0.65032116431260301</v>
      </c>
      <c r="V98">
        <f>[1]summ_cities!V98</f>
        <v>583681</v>
      </c>
      <c r="W98">
        <f>[1]summ_cities!W98</f>
        <v>533015</v>
      </c>
      <c r="X98">
        <f>[1]summ_cities!X98</f>
        <v>8.0632190206991894E-6</v>
      </c>
      <c r="DA98" t="str">
        <f t="shared" si="1"/>
        <v>False</v>
      </c>
      <c r="DB98" t="str">
        <f>_xlfn.CONCAT(TEXT(ROUND(J98,0), "0"), " (", TEXT(ROUND(K98,0), "0"), ", ",TEXT(ROUND(L98,0), "0"), ")")</f>
        <v>5 (4, 6)</v>
      </c>
      <c r="DC98" t="str">
        <f>_xlfn.CONCAT(TEXT(ROUND(M98,2), "0.00"), " (", TEXT(ROUND(N98,2), "0.00"), ", ", TEXT(ROUND(O98,2), "0.00"), ")")</f>
        <v>0.82 (0.63, 1.00)</v>
      </c>
      <c r="DD98" t="str">
        <f>_xlfn.CONCAT(TEXT(ROUND(S98,2), "0.00"), " (", TEXT(ROUND(T98,2), "0.00"), ", ",TEXT(ROUND(U98,2), "0.00"), ")")</f>
        <v>0.52 (0.39, 0.65)</v>
      </c>
      <c r="DE98" t="str">
        <f>TEXT(ROUND(1000000*X98,2), "0.0")</f>
        <v>8.1</v>
      </c>
    </row>
    <row r="99" spans="1:109" hidden="1" x14ac:dyDescent="0.2">
      <c r="A99" t="str">
        <f>[1]summ_cities!A99</f>
        <v>Knoxville, TN</v>
      </c>
      <c r="B99">
        <f>[1]summ_cities!B99</f>
        <v>1159.1657598214099</v>
      </c>
      <c r="C99">
        <f>[1]summ_cities!C99</f>
        <v>1.4285081410820999</v>
      </c>
      <c r="D99">
        <f>[1]summ_cities!D99</f>
        <v>0.65917684688911005</v>
      </c>
      <c r="E99">
        <f>[1]summ_cities!E99</f>
        <v>0.41085221801832</v>
      </c>
      <c r="F99">
        <f>[1]summ_cities!F99</f>
        <v>3.7566769542275898E-4</v>
      </c>
      <c r="G99">
        <f>[1]summ_cities!G99</f>
        <v>1.26371984296537</v>
      </c>
      <c r="H99">
        <f>[1]summ_cities!H99</f>
        <v>0.241407997759362</v>
      </c>
      <c r="I99">
        <f>[1]summ_cities!I99</f>
        <v>4.0040407144096903</v>
      </c>
      <c r="J99">
        <f>[1]summ_cities!J99</f>
        <v>4.6489031098539799</v>
      </c>
      <c r="K99">
        <f>[1]summ_cities!K99</f>
        <v>3.9798246916737101</v>
      </c>
      <c r="L99">
        <f>[1]summ_cities!L99</f>
        <v>5.55977230434174</v>
      </c>
      <c r="M99">
        <f>[1]summ_cities!M99</f>
        <v>1.1610529066609001</v>
      </c>
      <c r="N99">
        <f>[1]summ_cities!N99</f>
        <v>0.993952103771365</v>
      </c>
      <c r="O99">
        <f>[1]summ_cities!O99</f>
        <v>1.3885404022824499</v>
      </c>
      <c r="P99">
        <f>[1]summ_cities!P99</f>
        <v>0.64486239544429202</v>
      </c>
      <c r="Q99">
        <f>[1]summ_cities!Q99</f>
        <v>-2.4216022735975701E-2</v>
      </c>
      <c r="R99">
        <f>[1]summ_cities!R99</f>
        <v>1.5557315899320501</v>
      </c>
      <c r="S99">
        <f>[1]summ_cities!S99</f>
        <v>0.165267952748331</v>
      </c>
      <c r="T99">
        <f>[1]summ_cities!T99</f>
        <v>1.1418123846837E-2</v>
      </c>
      <c r="U99">
        <f>[1]summ_cities!U99</f>
        <v>0.278677471165932</v>
      </c>
      <c r="V99">
        <f>[1]summ_cities!V99</f>
        <v>558696</v>
      </c>
      <c r="W99">
        <f>[1]summ_cities!W99</f>
        <v>419830</v>
      </c>
      <c r="X99">
        <f>[1]summ_cities!X99</f>
        <v>8.3209887127417901E-6</v>
      </c>
      <c r="DA99" t="str">
        <f t="shared" si="1"/>
        <v>False</v>
      </c>
      <c r="DB99" t="str">
        <f>_xlfn.CONCAT(TEXT(ROUND(J99,0), "0"), " (", TEXT(ROUND(K99,0), "0"), ", ",TEXT(ROUND(L99,0), "0"), ")")</f>
        <v>5 (4, 6)</v>
      </c>
      <c r="DC99" t="str">
        <f>_xlfn.CONCAT(TEXT(ROUND(M99,2), "0.00"), " (", TEXT(ROUND(N99,2), "0.00"), ", ", TEXT(ROUND(O99,2), "0.00"), ")")</f>
        <v>1.16 (0.99, 1.39)</v>
      </c>
      <c r="DD99" t="str">
        <f>_xlfn.CONCAT(TEXT(ROUND(S99,2), "0.00"), " (", TEXT(ROUND(T99,2), "0.00"), ", ",TEXT(ROUND(U99,2), "0.00"), ")")</f>
        <v>0.17 (0.01, 0.28)</v>
      </c>
      <c r="DE99" t="str">
        <f>TEXT(ROUND(1000000*X99,2), "0.0")</f>
        <v>8.3</v>
      </c>
    </row>
    <row r="100" spans="1:109" hidden="1" x14ac:dyDescent="0.2">
      <c r="A100" t="str">
        <f>[1]summ_cities!A100</f>
        <v>Columbus, GA--AL</v>
      </c>
      <c r="B100">
        <f>[1]summ_cities!B100</f>
        <v>387.92173630826397</v>
      </c>
      <c r="C100">
        <f>[1]summ_cities!C100</f>
        <v>1.7304278269309299</v>
      </c>
      <c r="D100">
        <f>[1]summ_cities!D100</f>
        <v>0.156448049437343</v>
      </c>
      <c r="E100">
        <f>[1]summ_cities!E100</f>
        <v>0.42998837215999303</v>
      </c>
      <c r="F100">
        <f>[1]summ_cities!F100</f>
        <v>0</v>
      </c>
      <c r="G100">
        <f>[1]summ_cities!G100</f>
        <v>9.7216974217956095E-2</v>
      </c>
      <c r="H100">
        <f>[1]summ_cities!H100</f>
        <v>9.9341147827203505E-2</v>
      </c>
      <c r="I100">
        <f>[1]summ_cities!I100</f>
        <v>2.5134223705734202</v>
      </c>
      <c r="J100">
        <f>[1]summ_cities!J100</f>
        <v>4.6321840125519396</v>
      </c>
      <c r="K100">
        <f>[1]summ_cities!K100</f>
        <v>3.7536564217805601</v>
      </c>
      <c r="L100">
        <f>[1]summ_cities!L100</f>
        <v>5.7631849135588</v>
      </c>
      <c r="M100">
        <f>[1]summ_cities!M100</f>
        <v>1.84297874753742</v>
      </c>
      <c r="N100">
        <f>[1]summ_cities!N100</f>
        <v>1.4934443433493301</v>
      </c>
      <c r="O100">
        <f>[1]summ_cities!O100</f>
        <v>2.2929631648993198</v>
      </c>
      <c r="P100">
        <f>[1]summ_cities!P100</f>
        <v>2.1187616419785198</v>
      </c>
      <c r="Q100">
        <f>[1]summ_cities!Q100</f>
        <v>1.2402340512071299</v>
      </c>
      <c r="R100">
        <f>[1]summ_cities!R100</f>
        <v>3.24976254298537</v>
      </c>
      <c r="S100">
        <f>[1]summ_cities!S100</f>
        <v>0.127108860185003</v>
      </c>
      <c r="T100">
        <f>[1]summ_cities!T100</f>
        <v>6.1994605892094497E-2</v>
      </c>
      <c r="U100">
        <f>[1]summ_cities!U100</f>
        <v>0.20136890754422601</v>
      </c>
      <c r="V100">
        <f>[1]summ_cities!V100</f>
        <v>253602</v>
      </c>
      <c r="W100">
        <f>[1]summ_cities!W100</f>
        <v>242324</v>
      </c>
      <c r="X100">
        <f>[1]summ_cities!X100</f>
        <v>1.8265565778471499E-5</v>
      </c>
      <c r="DA100" t="str">
        <f t="shared" si="1"/>
        <v>False</v>
      </c>
      <c r="DB100" t="str">
        <f>_xlfn.CONCAT(TEXT(ROUND(J100,0), "0"), " (", TEXT(ROUND(K100,0), "0"), ", ",TEXT(ROUND(L100,0), "0"), ")")</f>
        <v>5 (4, 6)</v>
      </c>
      <c r="DC100" t="str">
        <f>_xlfn.CONCAT(TEXT(ROUND(M100,2), "0.00"), " (", TEXT(ROUND(N100,2), "0.00"), ", ", TEXT(ROUND(O100,2), "0.00"), ")")</f>
        <v>1.84 (1.49, 2.29)</v>
      </c>
      <c r="DD100" t="str">
        <f>_xlfn.CONCAT(TEXT(ROUND(S100,2), "0.00"), " (", TEXT(ROUND(T100,2), "0.00"), ", ",TEXT(ROUND(U100,2), "0.00"), ")")</f>
        <v>0.13 (0.06, 0.20)</v>
      </c>
      <c r="DE100" t="str">
        <f>TEXT(ROUND(1000000*X100,2), "0.0")</f>
        <v>18.3</v>
      </c>
    </row>
    <row r="101" spans="1:109" hidden="1" x14ac:dyDescent="0.2">
      <c r="A101" t="str">
        <f>[1]summ_cities!A101</f>
        <v>Cedar Rapids, IA</v>
      </c>
      <c r="B101">
        <f>[1]summ_cities!B101</f>
        <v>220.42423088182301</v>
      </c>
      <c r="C101">
        <f>[1]summ_cities!C101</f>
        <v>1.3435244869479299</v>
      </c>
      <c r="D101">
        <f>[1]summ_cities!D101</f>
        <v>6.9237624189560795E-2</v>
      </c>
      <c r="E101">
        <f>[1]summ_cities!E101</f>
        <v>7.7632918055172195E-2</v>
      </c>
      <c r="F101">
        <f>[1]summ_cities!F101</f>
        <v>0</v>
      </c>
      <c r="G101">
        <f>[1]summ_cities!G101</f>
        <v>0.48839754058639001</v>
      </c>
      <c r="H101">
        <f>[1]summ_cities!H101</f>
        <v>0.139294239536398</v>
      </c>
      <c r="I101">
        <f>[1]summ_cities!I101</f>
        <v>2.1180868093154599</v>
      </c>
      <c r="J101">
        <f>[1]summ_cities!J101</f>
        <v>4.4916619037367997</v>
      </c>
      <c r="K101">
        <f>[1]summ_cities!K101</f>
        <v>4.0472804986339197</v>
      </c>
      <c r="L101">
        <f>[1]summ_cities!L101</f>
        <v>5.1261807160384496</v>
      </c>
      <c r="M101">
        <f>[1]summ_cities!M101</f>
        <v>2.1206221973444199</v>
      </c>
      <c r="N101">
        <f>[1]summ_cities!N101</f>
        <v>1.9108189904369099</v>
      </c>
      <c r="O101">
        <f>[1]summ_cities!O101</f>
        <v>2.4201938718910001</v>
      </c>
      <c r="P101">
        <f>[1]summ_cities!P101</f>
        <v>2.3735750944213398</v>
      </c>
      <c r="Q101">
        <f>[1]summ_cities!Q101</f>
        <v>1.92919368931846</v>
      </c>
      <c r="R101">
        <f>[1]summ_cities!R101</f>
        <v>3.0080939067229902</v>
      </c>
      <c r="S101">
        <f>[1]summ_cities!S101</f>
        <v>0.16949136006802501</v>
      </c>
      <c r="T101">
        <f>[1]summ_cities!T101</f>
        <v>7.9760359395843694E-2</v>
      </c>
      <c r="U101">
        <f>[1]summ_cities!U101</f>
        <v>0.286283890305013</v>
      </c>
      <c r="V101">
        <f>[1]summ_cities!V101</f>
        <v>177844</v>
      </c>
      <c r="W101">
        <f>[1]summ_cities!W101</f>
        <v>155334</v>
      </c>
      <c r="X101">
        <f>[1]summ_cities!X101</f>
        <v>2.5256190277641001E-5</v>
      </c>
      <c r="DA101" t="str">
        <f t="shared" si="1"/>
        <v>False</v>
      </c>
      <c r="DB101" t="str">
        <f>_xlfn.CONCAT(TEXT(ROUND(J101,0), "0"), " (", TEXT(ROUND(K101,0), "0"), ", ",TEXT(ROUND(L101,0), "0"), ")")</f>
        <v>4 (4, 5)</v>
      </c>
      <c r="DC101" t="str">
        <f>_xlfn.CONCAT(TEXT(ROUND(M101,2), "0.00"), " (", TEXT(ROUND(N101,2), "0.00"), ", ", TEXT(ROUND(O101,2), "0.00"), ")")</f>
        <v>2.12 (1.91, 2.42)</v>
      </c>
      <c r="DD101" t="str">
        <f>_xlfn.CONCAT(TEXT(ROUND(S101,2), "0.00"), " (", TEXT(ROUND(T101,2), "0.00"), ", ",TEXT(ROUND(U101,2), "0.00"), ")")</f>
        <v>0.17 (0.08, 0.29)</v>
      </c>
      <c r="DE101" t="str">
        <f>TEXT(ROUND(1000000*X101,2), "0.0")</f>
        <v>25.3</v>
      </c>
    </row>
    <row r="102" spans="1:109" hidden="1" x14ac:dyDescent="0.2">
      <c r="A102" t="str">
        <f>[1]summ_cities!A102</f>
        <v>McKinney, TX</v>
      </c>
      <c r="B102">
        <f>[1]summ_cities!B102</f>
        <v>196.59932527413099</v>
      </c>
      <c r="C102">
        <f>[1]summ_cities!C102</f>
        <v>1.4339627066296301</v>
      </c>
      <c r="D102">
        <f>[1]summ_cities!D102</f>
        <v>4.6767269752818301E-2</v>
      </c>
      <c r="E102">
        <f>[1]summ_cities!E102</f>
        <v>0.21187223189962001</v>
      </c>
      <c r="F102">
        <f>[1]summ_cities!F102</f>
        <v>0</v>
      </c>
      <c r="G102">
        <f>[1]summ_cities!G102</f>
        <v>0.301966445071781</v>
      </c>
      <c r="H102">
        <f>[1]summ_cities!H102</f>
        <v>6.9782691761495E-2</v>
      </c>
      <c r="I102">
        <f>[1]summ_cities!I102</f>
        <v>2.0643513451153401</v>
      </c>
      <c r="J102">
        <f>[1]summ_cities!J102</f>
        <v>4.4602624678210603</v>
      </c>
      <c r="K102">
        <f>[1]summ_cities!K102</f>
        <v>3.3744229643392001</v>
      </c>
      <c r="L102">
        <f>[1]summ_cities!L102</f>
        <v>6.5712057808518498</v>
      </c>
      <c r="M102">
        <f>[1]summ_cities!M102</f>
        <v>2.16061208687896</v>
      </c>
      <c r="N102">
        <f>[1]summ_cities!N102</f>
        <v>1.63461659388734</v>
      </c>
      <c r="O102">
        <f>[1]summ_cities!O102</f>
        <v>3.1831818727953398</v>
      </c>
      <c r="P102">
        <f>[1]summ_cities!P102</f>
        <v>2.3959111227057099</v>
      </c>
      <c r="Q102">
        <f>[1]summ_cities!Q102</f>
        <v>1.31007161922386</v>
      </c>
      <c r="R102">
        <f>[1]summ_cities!R102</f>
        <v>4.5068544357364999</v>
      </c>
      <c r="S102">
        <f>[1]summ_cities!S102</f>
        <v>0.42319275676159002</v>
      </c>
      <c r="T102">
        <f>[1]summ_cities!T102</f>
        <v>0.210135332823504</v>
      </c>
      <c r="U102">
        <f>[1]summ_cities!U102</f>
        <v>0.65174919019331501</v>
      </c>
      <c r="V102">
        <f>[1]summ_cities!V102</f>
        <v>170030</v>
      </c>
      <c r="W102">
        <f>[1]summ_cities!W102</f>
        <v>54525</v>
      </c>
      <c r="X102">
        <f>[1]summ_cities!X102</f>
        <v>2.6232208832682801E-5</v>
      </c>
      <c r="DA102" t="str">
        <f t="shared" si="1"/>
        <v>False</v>
      </c>
      <c r="DB102" t="str">
        <f>_xlfn.CONCAT(TEXT(ROUND(J102,0), "0"), " (", TEXT(ROUND(K102,0), "0"), ", ",TEXT(ROUND(L102,0), "0"), ")")</f>
        <v>4 (3, 7)</v>
      </c>
      <c r="DC102" t="str">
        <f>_xlfn.CONCAT(TEXT(ROUND(M102,2), "0.00"), " (", TEXT(ROUND(N102,2), "0.00"), ", ", TEXT(ROUND(O102,2), "0.00"), ")")</f>
        <v>2.16 (1.63, 3.18)</v>
      </c>
      <c r="DD102" t="str">
        <f>_xlfn.CONCAT(TEXT(ROUND(S102,2), "0.00"), " (", TEXT(ROUND(T102,2), "0.00"), ", ",TEXT(ROUND(U102,2), "0.00"), ")")</f>
        <v>0.42 (0.21, 0.65)</v>
      </c>
      <c r="DE102" t="str">
        <f>TEXT(ROUND(1000000*X102,2), "0.0")</f>
        <v>26.2</v>
      </c>
    </row>
    <row r="103" spans="1:109" hidden="1" x14ac:dyDescent="0.2">
      <c r="A103" t="str">
        <f>[1]summ_cities!A103</f>
        <v>Lexington-Fayette, KY</v>
      </c>
      <c r="B103">
        <f>[1]summ_cities!B103</f>
        <v>230.30740732389901</v>
      </c>
      <c r="C103">
        <f>[1]summ_cities!C103</f>
        <v>2.06931087533503</v>
      </c>
      <c r="D103">
        <f>[1]summ_cities!D103</f>
        <v>2.4610340536533298E-2</v>
      </c>
      <c r="E103">
        <f>[1]summ_cities!E103</f>
        <v>6.3898042219191306E-2</v>
      </c>
      <c r="F103">
        <f>[1]summ_cities!F103</f>
        <v>0</v>
      </c>
      <c r="G103">
        <f>[1]summ_cities!G103</f>
        <v>0.38640305596754598</v>
      </c>
      <c r="H103">
        <f>[1]summ_cities!H103</f>
        <v>0.102272553196389</v>
      </c>
      <c r="I103">
        <f>[1]summ_cities!I103</f>
        <v>2.64649486725469</v>
      </c>
      <c r="J103">
        <f>[1]summ_cities!J103</f>
        <v>4.4522043234995401</v>
      </c>
      <c r="K103">
        <f>[1]summ_cities!K103</f>
        <v>3.2184270561098001</v>
      </c>
      <c r="L103">
        <f>[1]summ_cities!L103</f>
        <v>5.7939171492420902</v>
      </c>
      <c r="M103">
        <f>[1]summ_cities!M103</f>
        <v>1.6823022702923101</v>
      </c>
      <c r="N103">
        <f>[1]summ_cities!N103</f>
        <v>1.21610931346653</v>
      </c>
      <c r="O103">
        <f>[1]summ_cities!O103</f>
        <v>2.1892795716064701</v>
      </c>
      <c r="P103">
        <f>[1]summ_cities!P103</f>
        <v>1.8057094562448399</v>
      </c>
      <c r="Q103">
        <f>[1]summ_cities!Q103</f>
        <v>0.57193218885510999</v>
      </c>
      <c r="R103">
        <f>[1]summ_cities!R103</f>
        <v>3.14742228198739</v>
      </c>
      <c r="S103">
        <f>[1]summ_cities!S103</f>
        <v>0.370630244489625</v>
      </c>
      <c r="T103">
        <f>[1]summ_cities!T103</f>
        <v>0.20665295069142001</v>
      </c>
      <c r="U103">
        <f>[1]summ_cities!U103</f>
        <v>0.544778832550877</v>
      </c>
      <c r="V103">
        <f>[1]summ_cities!V103</f>
        <v>290263</v>
      </c>
      <c r="W103">
        <f>[1]summ_cities!W103</f>
        <v>250994</v>
      </c>
      <c r="X103">
        <f>[1]summ_cities!X103</f>
        <v>1.5338518252410799E-5</v>
      </c>
      <c r="DA103" t="str">
        <f t="shared" si="1"/>
        <v>False</v>
      </c>
      <c r="DB103" t="str">
        <f>_xlfn.CONCAT(TEXT(ROUND(J103,0), "0"), " (", TEXT(ROUND(K103,0), "0"), ", ",TEXT(ROUND(L103,0), "0"), ")")</f>
        <v>4 (3, 6)</v>
      </c>
      <c r="DC103" t="str">
        <f>_xlfn.CONCAT(TEXT(ROUND(M103,2), "0.00"), " (", TEXT(ROUND(N103,2), "0.00"), ", ", TEXT(ROUND(O103,2), "0.00"), ")")</f>
        <v>1.68 (1.22, 2.19)</v>
      </c>
      <c r="DD103" t="str">
        <f>_xlfn.CONCAT(TEXT(ROUND(S103,2), "0.00"), " (", TEXT(ROUND(T103,2), "0.00"), ", ",TEXT(ROUND(U103,2), "0.00"), ")")</f>
        <v>0.37 (0.21, 0.54)</v>
      </c>
      <c r="DE103" t="str">
        <f>TEXT(ROUND(1000000*X103,2), "0.0")</f>
        <v>15.3</v>
      </c>
    </row>
    <row r="104" spans="1:109" hidden="1" x14ac:dyDescent="0.2">
      <c r="A104" t="str">
        <f>[1]summ_cities!A104</f>
        <v>McAllen, TX</v>
      </c>
      <c r="B104">
        <f>[1]summ_cities!B104</f>
        <v>972.68143544495604</v>
      </c>
      <c r="C104">
        <f>[1]summ_cities!C104</f>
        <v>4.8650671831844203</v>
      </c>
      <c r="D104">
        <f>[1]summ_cities!D104</f>
        <v>0.43537117290792698</v>
      </c>
      <c r="E104">
        <f>[1]summ_cities!E104</f>
        <v>3.8529677600529499</v>
      </c>
      <c r="F104">
        <f>[1]summ_cities!F104</f>
        <v>0</v>
      </c>
      <c r="G104">
        <f>[1]summ_cities!G104</f>
        <v>0.61570270572195596</v>
      </c>
      <c r="H104">
        <f>[1]summ_cities!H104</f>
        <v>0.36479459383012097</v>
      </c>
      <c r="I104">
        <f>[1]summ_cities!I104</f>
        <v>10.133903415697301</v>
      </c>
      <c r="J104">
        <f>[1]summ_cities!J104</f>
        <v>4.1817964520828097</v>
      </c>
      <c r="K104">
        <f>[1]summ_cities!K104</f>
        <v>1.7277203574269799</v>
      </c>
      <c r="L104">
        <f>[1]summ_cities!L104</f>
        <v>7.8988991580250802</v>
      </c>
      <c r="M104">
        <f>[1]summ_cities!M104</f>
        <v>0.41265406631024598</v>
      </c>
      <c r="N104">
        <f>[1]summ_cities!N104</f>
        <v>0.17048912808373001</v>
      </c>
      <c r="O104">
        <f>[1]summ_cities!O104</f>
        <v>0.77945277688256898</v>
      </c>
      <c r="P104">
        <f>[1]summ_cities!P104</f>
        <v>-5.9521069636145603</v>
      </c>
      <c r="Q104">
        <f>[1]summ_cities!Q104</f>
        <v>-8.4061830582703898</v>
      </c>
      <c r="R104">
        <f>[1]summ_cities!R104</f>
        <v>-2.2350042576722902</v>
      </c>
      <c r="S104">
        <f>[1]summ_cities!S104</f>
        <v>0.32727071287734699</v>
      </c>
      <c r="T104">
        <f>[1]summ_cities!T104</f>
        <v>0.18792930368070301</v>
      </c>
      <c r="U104">
        <f>[1]summ_cities!U104</f>
        <v>0.49219683941324799</v>
      </c>
      <c r="V104">
        <f>[1]summ_cities!V104</f>
        <v>728825</v>
      </c>
      <c r="W104">
        <f>[1]summ_cities!W104</f>
        <v>523144</v>
      </c>
      <c r="X104">
        <f>[1]summ_cities!X104</f>
        <v>5.73772366766071E-6</v>
      </c>
      <c r="DA104" t="str">
        <f t="shared" si="1"/>
        <v>False</v>
      </c>
      <c r="DB104" t="str">
        <f>_xlfn.CONCAT(TEXT(ROUND(J104,0), "0"), " (", TEXT(ROUND(K104,0), "0"), ", ",TEXT(ROUND(L104,0), "0"), ")")</f>
        <v>4 (2, 8)</v>
      </c>
      <c r="DC104" t="str">
        <f>_xlfn.CONCAT(TEXT(ROUND(M104,2), "0.00"), " (", TEXT(ROUND(N104,2), "0.00"), ", ", TEXT(ROUND(O104,2), "0.00"), ")")</f>
        <v>0.41 (0.17, 0.78)</v>
      </c>
      <c r="DD104" t="str">
        <f>_xlfn.CONCAT(TEXT(ROUND(S104,2), "0.00"), " (", TEXT(ROUND(T104,2), "0.00"), ", ",TEXT(ROUND(U104,2), "0.00"), ")")</f>
        <v>0.33 (0.19, 0.49)</v>
      </c>
      <c r="DE104" t="str">
        <f>TEXT(ROUND(1000000*X104,2), "0.0")</f>
        <v>5.7</v>
      </c>
    </row>
    <row r="105" spans="1:109" hidden="1" x14ac:dyDescent="0.2">
      <c r="A105" t="str">
        <f>[1]summ_cities!A105</f>
        <v>Toledo, OH--MI</v>
      </c>
      <c r="B105">
        <f>[1]summ_cities!B105</f>
        <v>643.04641187747904</v>
      </c>
      <c r="C105">
        <f>[1]summ_cities!C105</f>
        <v>1.82116360619647</v>
      </c>
      <c r="D105">
        <f>[1]summ_cities!D105</f>
        <v>0.159052362441434</v>
      </c>
      <c r="E105">
        <f>[1]summ_cities!E105</f>
        <v>0.60197823647568305</v>
      </c>
      <c r="F105">
        <f>[1]summ_cities!F105</f>
        <v>0</v>
      </c>
      <c r="G105">
        <f>[1]summ_cities!G105</f>
        <v>0.33728978615284899</v>
      </c>
      <c r="H105">
        <f>[1]summ_cities!H105</f>
        <v>0.25206872999889002</v>
      </c>
      <c r="I105">
        <f>[1]summ_cities!I105</f>
        <v>3.1715527212653298</v>
      </c>
      <c r="J105">
        <f>[1]summ_cities!J105</f>
        <v>4.1109399673649403</v>
      </c>
      <c r="K105">
        <f>[1]summ_cities!K105</f>
        <v>3.8714314859158701</v>
      </c>
      <c r="L105">
        <f>[1]summ_cities!L105</f>
        <v>4.4749810167635502</v>
      </c>
      <c r="M105">
        <f>[1]summ_cities!M105</f>
        <v>1.2961915908888999</v>
      </c>
      <c r="N105">
        <f>[1]summ_cities!N105</f>
        <v>1.2206738547834399</v>
      </c>
      <c r="O105">
        <f>[1]summ_cities!O105</f>
        <v>1.4109748158240201</v>
      </c>
      <c r="P105">
        <f>[1]summ_cities!P105</f>
        <v>0.93938724609961399</v>
      </c>
      <c r="Q105">
        <f>[1]summ_cities!Q105</f>
        <v>0.699878764650538</v>
      </c>
      <c r="R105">
        <f>[1]summ_cities!R105</f>
        <v>1.3034282954982199</v>
      </c>
      <c r="S105">
        <f>[1]summ_cities!S105</f>
        <v>9.0575965769344499E-2</v>
      </c>
      <c r="T105">
        <f>[1]summ_cities!T105</f>
        <v>0</v>
      </c>
      <c r="U105">
        <f>[1]summ_cities!U105</f>
        <v>0.164242518758449</v>
      </c>
      <c r="V105">
        <f>[1]summ_cities!V105</f>
        <v>507643</v>
      </c>
      <c r="W105">
        <f>[1]summ_cities!W105</f>
        <v>503008</v>
      </c>
      <c r="X105">
        <f>[1]summ_cities!X105</f>
        <v>8.0980924928836704E-6</v>
      </c>
      <c r="DA105" t="str">
        <f t="shared" si="1"/>
        <v>False</v>
      </c>
      <c r="DB105" t="str">
        <f>_xlfn.CONCAT(TEXT(ROUND(J105,0), "0"), " (", TEXT(ROUND(K105,0), "0"), ", ",TEXT(ROUND(L105,0), "0"), ")")</f>
        <v>4 (4, 4)</v>
      </c>
      <c r="DC105" t="str">
        <f>_xlfn.CONCAT(TEXT(ROUND(M105,2), "0.00"), " (", TEXT(ROUND(N105,2), "0.00"), ", ", TEXT(ROUND(O105,2), "0.00"), ")")</f>
        <v>1.30 (1.22, 1.41)</v>
      </c>
      <c r="DD105" t="str">
        <f>_xlfn.CONCAT(TEXT(ROUND(S105,2), "0.00"), " (", TEXT(ROUND(T105,2), "0.00"), ", ",TEXT(ROUND(U105,2), "0.00"), ")")</f>
        <v>0.09 (0.00, 0.16)</v>
      </c>
      <c r="DE105" t="str">
        <f>TEXT(ROUND(1000000*X105,2), "0.0")</f>
        <v>8.1</v>
      </c>
    </row>
    <row r="106" spans="1:109" hidden="1" x14ac:dyDescent="0.2">
      <c r="A106" t="str">
        <f>[1]summ_cities!A106</f>
        <v>Sioux Falls, SD</v>
      </c>
      <c r="B106">
        <f>[1]summ_cities!B106</f>
        <v>168.89957370101899</v>
      </c>
      <c r="C106">
        <f>[1]summ_cities!C106</f>
        <v>0.39706135743173598</v>
      </c>
      <c r="D106">
        <f>[1]summ_cities!D106</f>
        <v>0.63836219038671105</v>
      </c>
      <c r="E106">
        <f>[1]summ_cities!E106</f>
        <v>3.4870158442582497E-2</v>
      </c>
      <c r="F106">
        <f>[1]summ_cities!F106</f>
        <v>0</v>
      </c>
      <c r="G106">
        <f>[1]summ_cities!G106</f>
        <v>0.66799175356246598</v>
      </c>
      <c r="H106">
        <f>[1]summ_cities!H106</f>
        <v>2.8306056893885701E-2</v>
      </c>
      <c r="I106">
        <f>[1]summ_cities!I106</f>
        <v>1.76659151671738</v>
      </c>
      <c r="J106">
        <f>[1]summ_cities!J106</f>
        <v>4.1000491033842401</v>
      </c>
      <c r="K106">
        <f>[1]summ_cities!K106</f>
        <v>3.5368609360507799</v>
      </c>
      <c r="L106">
        <f>[1]summ_cities!L106</f>
        <v>5.1755797968921602</v>
      </c>
      <c r="M106">
        <f>[1]summ_cities!M106</f>
        <v>2.3208812363159099</v>
      </c>
      <c r="N106">
        <f>[1]summ_cities!N106</f>
        <v>2.0020819202295499</v>
      </c>
      <c r="O106">
        <f>[1]summ_cities!O106</f>
        <v>2.9296980925784299</v>
      </c>
      <c r="P106">
        <f>[1]summ_cities!P106</f>
        <v>2.3334575866668601</v>
      </c>
      <c r="Q106">
        <f>[1]summ_cities!Q106</f>
        <v>1.7702694193334001</v>
      </c>
      <c r="R106">
        <f>[1]summ_cities!R106</f>
        <v>3.4089882801747802</v>
      </c>
      <c r="S106">
        <f>[1]summ_cities!S106</f>
        <v>0.33288565104546403</v>
      </c>
      <c r="T106">
        <f>[1]summ_cities!T106</f>
        <v>0.21718248507944801</v>
      </c>
      <c r="U106">
        <f>[1]summ_cities!U106</f>
        <v>0.47516109850135502</v>
      </c>
      <c r="V106">
        <f>[1]summ_cities!V106</f>
        <v>156777</v>
      </c>
      <c r="W106">
        <f>[1]summ_cities!W106</f>
        <v>124269</v>
      </c>
      <c r="X106">
        <f>[1]summ_cities!X106</f>
        <v>2.6152108430345299E-5</v>
      </c>
      <c r="DA106" t="str">
        <f t="shared" si="1"/>
        <v>False</v>
      </c>
      <c r="DB106" t="str">
        <f>_xlfn.CONCAT(TEXT(ROUND(J106,0), "0"), " (", TEXT(ROUND(K106,0), "0"), ", ",TEXT(ROUND(L106,0), "0"), ")")</f>
        <v>4 (4, 5)</v>
      </c>
      <c r="DC106" t="str">
        <f>_xlfn.CONCAT(TEXT(ROUND(M106,2), "0.00"), " (", TEXT(ROUND(N106,2), "0.00"), ", ", TEXT(ROUND(O106,2), "0.00"), ")")</f>
        <v>2.32 (2.00, 2.93)</v>
      </c>
      <c r="DD106" t="str">
        <f>_xlfn.CONCAT(TEXT(ROUND(S106,2), "0.00"), " (", TEXT(ROUND(T106,2), "0.00"), ", ",TEXT(ROUND(U106,2), "0.00"), ")")</f>
        <v>0.33 (0.22, 0.48)</v>
      </c>
      <c r="DE106" t="str">
        <f>TEXT(ROUND(1000000*X106,2), "0.0")</f>
        <v>26.2</v>
      </c>
    </row>
    <row r="107" spans="1:109" hidden="1" x14ac:dyDescent="0.2">
      <c r="A107" t="str">
        <f>[1]summ_cities!A107</f>
        <v>Rochester, NY</v>
      </c>
      <c r="B107">
        <f>[1]summ_cities!B107</f>
        <v>863.30666565947195</v>
      </c>
      <c r="C107">
        <f>[1]summ_cities!C107</f>
        <v>3.4528347645759299</v>
      </c>
      <c r="D107">
        <f>[1]summ_cities!D107</f>
        <v>1.59107237554916</v>
      </c>
      <c r="E107">
        <f>[1]summ_cities!E107</f>
        <v>0.58244455510572302</v>
      </c>
      <c r="F107">
        <f>[1]summ_cities!F107</f>
        <v>0</v>
      </c>
      <c r="G107">
        <f>[1]summ_cities!G107</f>
        <v>0.93661270749005099</v>
      </c>
      <c r="H107">
        <f>[1]summ_cities!H107</f>
        <v>0.26079195555151602</v>
      </c>
      <c r="I107">
        <f>[1]summ_cities!I107</f>
        <v>6.8237563582723801</v>
      </c>
      <c r="J107">
        <f>[1]summ_cities!J107</f>
        <v>4.0593811141330596</v>
      </c>
      <c r="K107">
        <f>[1]summ_cities!K107</f>
        <v>2.96433947381297</v>
      </c>
      <c r="L107">
        <f>[1]summ_cities!L107</f>
        <v>4.9632029951079799</v>
      </c>
      <c r="M107">
        <f>[1]summ_cities!M107</f>
        <v>0.59488951553962</v>
      </c>
      <c r="N107">
        <f>[1]summ_cities!N107</f>
        <v>0.43441461244719398</v>
      </c>
      <c r="O107">
        <f>[1]summ_cities!O107</f>
        <v>0.72734176522746596</v>
      </c>
      <c r="P107">
        <f>[1]summ_cities!P107</f>
        <v>-2.7643752441393201</v>
      </c>
      <c r="Q107">
        <f>[1]summ_cities!Q107</f>
        <v>-3.8594168844594101</v>
      </c>
      <c r="R107">
        <f>[1]summ_cities!R107</f>
        <v>-1.8605533631644</v>
      </c>
      <c r="S107">
        <f>[1]summ_cities!S107</f>
        <v>0.15676464569277701</v>
      </c>
      <c r="T107">
        <f>[1]summ_cities!T107</f>
        <v>5.4962271490159503E-2</v>
      </c>
      <c r="U107">
        <f>[1]summ_cities!U107</f>
        <v>0.26200023969666297</v>
      </c>
      <c r="V107">
        <f>[1]summ_cities!V107</f>
        <v>720572</v>
      </c>
      <c r="W107">
        <f>[1]summ_cities!W107</f>
        <v>694396</v>
      </c>
      <c r="X107">
        <f>[1]summ_cities!X107</f>
        <v>5.6335537796820596E-6</v>
      </c>
      <c r="DA107" t="str">
        <f t="shared" si="1"/>
        <v>False</v>
      </c>
      <c r="DB107" t="str">
        <f>_xlfn.CONCAT(TEXT(ROUND(J107,0), "0"), " (", TEXT(ROUND(K107,0), "0"), ", ",TEXT(ROUND(L107,0), "0"), ")")</f>
        <v>4 (3, 5)</v>
      </c>
      <c r="DC107" t="str">
        <f>_xlfn.CONCAT(TEXT(ROUND(M107,2), "0.00"), " (", TEXT(ROUND(N107,2), "0.00"), ", ", TEXT(ROUND(O107,2), "0.00"), ")")</f>
        <v>0.59 (0.43, 0.73)</v>
      </c>
      <c r="DD107" t="str">
        <f>_xlfn.CONCAT(TEXT(ROUND(S107,2), "0.00"), " (", TEXT(ROUND(T107,2), "0.00"), ", ",TEXT(ROUND(U107,2), "0.00"), ")")</f>
        <v>0.16 (0.05, 0.26)</v>
      </c>
      <c r="DE107" t="str">
        <f>TEXT(ROUND(1000000*X107,2), "0.0")</f>
        <v>5.6</v>
      </c>
    </row>
    <row r="108" spans="1:109" hidden="1" x14ac:dyDescent="0.2">
      <c r="A108" t="str">
        <f>[1]summ_cities!A108</f>
        <v>Appleton, WI</v>
      </c>
      <c r="B108">
        <f>[1]summ_cities!B108</f>
        <v>281.22827486842999</v>
      </c>
      <c r="C108">
        <f>[1]summ_cities!C108</f>
        <v>1.49836097902763</v>
      </c>
      <c r="D108">
        <f>[1]summ_cities!D108</f>
        <v>6.0975011799012699E-2</v>
      </c>
      <c r="E108">
        <f>[1]summ_cities!E108</f>
        <v>9.1381735242777803E-2</v>
      </c>
      <c r="F108">
        <f>[1]summ_cities!F108</f>
        <v>0</v>
      </c>
      <c r="G108">
        <f>[1]summ_cities!G108</f>
        <v>1.1709172127402701</v>
      </c>
      <c r="H108">
        <f>[1]summ_cities!H108</f>
        <v>0.15463307683712399</v>
      </c>
      <c r="I108">
        <f>[1]summ_cities!I108</f>
        <v>2.9762680156468102</v>
      </c>
      <c r="J108">
        <f>[1]summ_cities!J108</f>
        <v>3.97077051050106</v>
      </c>
      <c r="K108">
        <f>[1]summ_cities!K108</f>
        <v>2.7493400868310598</v>
      </c>
      <c r="L108">
        <f>[1]summ_cities!L108</f>
        <v>5.93335226142284</v>
      </c>
      <c r="M108">
        <f>[1]summ_cities!M108</f>
        <v>1.33414413272794</v>
      </c>
      <c r="N108">
        <f>[1]summ_cities!N108</f>
        <v>0.92375420236929195</v>
      </c>
      <c r="O108">
        <f>[1]summ_cities!O108</f>
        <v>1.99355442125173</v>
      </c>
      <c r="P108">
        <f>[1]summ_cities!P108</f>
        <v>0.99450249485424103</v>
      </c>
      <c r="Q108">
        <f>[1]summ_cities!Q108</f>
        <v>-0.22692792881575599</v>
      </c>
      <c r="R108">
        <f>[1]summ_cities!R108</f>
        <v>2.95708424577602</v>
      </c>
      <c r="S108">
        <f>[1]summ_cities!S108</f>
        <v>0.224330906959575</v>
      </c>
      <c r="T108">
        <f>[1]summ_cities!T108</f>
        <v>7.7768635950030293E-2</v>
      </c>
      <c r="U108">
        <f>[1]summ_cities!U108</f>
        <v>0.43392948504547701</v>
      </c>
      <c r="V108">
        <f>[1]summ_cities!V108</f>
        <v>216154</v>
      </c>
      <c r="W108">
        <f>[1]summ_cities!W108</f>
        <v>187683</v>
      </c>
      <c r="X108">
        <f>[1]summ_cities!X108</f>
        <v>1.83700996072293E-5</v>
      </c>
      <c r="DA108" t="str">
        <f t="shared" si="1"/>
        <v>False</v>
      </c>
      <c r="DB108" t="str">
        <f>_xlfn.CONCAT(TEXT(ROUND(J108,0), "0"), " (", TEXT(ROUND(K108,0), "0"), ", ",TEXT(ROUND(L108,0), "0"), ")")</f>
        <v>4 (3, 6)</v>
      </c>
      <c r="DC108" t="str">
        <f>_xlfn.CONCAT(TEXT(ROUND(M108,2), "0.00"), " (", TEXT(ROUND(N108,2), "0.00"), ", ", TEXT(ROUND(O108,2), "0.00"), ")")</f>
        <v>1.33 (0.92, 1.99)</v>
      </c>
      <c r="DD108" t="str">
        <f>_xlfn.CONCAT(TEXT(ROUND(S108,2), "0.00"), " (", TEXT(ROUND(T108,2), "0.00"), ", ",TEXT(ROUND(U108,2), "0.00"), ")")</f>
        <v>0.22 (0.08, 0.43)</v>
      </c>
      <c r="DE108" t="str">
        <f>TEXT(ROUND(1000000*X108,2), "0.0")</f>
        <v>18.4</v>
      </c>
    </row>
    <row r="109" spans="1:109" hidden="1" x14ac:dyDescent="0.2">
      <c r="A109" t="str">
        <f>[1]summ_cities!A109</f>
        <v>Greeley, CO</v>
      </c>
      <c r="B109">
        <f>[1]summ_cities!B109</f>
        <v>108.069027687605</v>
      </c>
      <c r="C109">
        <f>[1]summ_cities!C109</f>
        <v>0.29282621576793899</v>
      </c>
      <c r="D109">
        <f>[1]summ_cities!D109</f>
        <v>3.7709446122629302E-4</v>
      </c>
      <c r="E109">
        <f>[1]summ_cities!E109</f>
        <v>1.39929726863833</v>
      </c>
      <c r="F109">
        <f>[1]summ_cities!F109</f>
        <v>0</v>
      </c>
      <c r="G109">
        <f>[1]summ_cities!G109</f>
        <v>0.55835586383656999</v>
      </c>
      <c r="H109">
        <f>[1]summ_cities!H109</f>
        <v>2.09458993837204E-2</v>
      </c>
      <c r="I109">
        <f>[1]summ_cities!I109</f>
        <v>2.27180234208778</v>
      </c>
      <c r="J109">
        <f>[1]summ_cities!J109</f>
        <v>3.87309449926031</v>
      </c>
      <c r="K109">
        <f>[1]summ_cities!K109</f>
        <v>2.9181208367026499</v>
      </c>
      <c r="L109">
        <f>[1]summ_cities!L109</f>
        <v>5.37635801677561</v>
      </c>
      <c r="M109">
        <f>[1]summ_cities!M109</f>
        <v>1.70485540379403</v>
      </c>
      <c r="N109">
        <f>[1]summ_cities!N109</f>
        <v>1.2844959187870599</v>
      </c>
      <c r="O109">
        <f>[1]summ_cities!O109</f>
        <v>2.3665606453397401</v>
      </c>
      <c r="P109">
        <f>[1]summ_cities!P109</f>
        <v>1.60129215717252</v>
      </c>
      <c r="Q109">
        <f>[1]summ_cities!Q109</f>
        <v>0.64631849461487001</v>
      </c>
      <c r="R109">
        <f>[1]summ_cities!R109</f>
        <v>3.1045556746878198</v>
      </c>
      <c r="S109">
        <f>[1]summ_cities!S109</f>
        <v>0.57606374246015801</v>
      </c>
      <c r="T109">
        <f>[1]summ_cities!T109</f>
        <v>0.357080102957618</v>
      </c>
      <c r="U109">
        <f>[1]summ_cities!U109</f>
        <v>0.78535868644499396</v>
      </c>
      <c r="V109">
        <f>[1]summ_cities!V109</f>
        <v>117825</v>
      </c>
      <c r="W109">
        <f>[1]summ_cities!W109</f>
        <v>93879</v>
      </c>
      <c r="X109">
        <f>[1]summ_cities!X109</f>
        <v>3.2871584971443298E-5</v>
      </c>
      <c r="DA109" t="str">
        <f t="shared" si="1"/>
        <v>False</v>
      </c>
      <c r="DB109" t="str">
        <f>_xlfn.CONCAT(TEXT(ROUND(J109,0), "0"), " (", TEXT(ROUND(K109,0), "0"), ", ",TEXT(ROUND(L109,0), "0"), ")")</f>
        <v>4 (3, 5)</v>
      </c>
      <c r="DC109" t="str">
        <f>_xlfn.CONCAT(TEXT(ROUND(M109,2), "0.00"), " (", TEXT(ROUND(N109,2), "0.00"), ", ", TEXT(ROUND(O109,2), "0.00"), ")")</f>
        <v>1.70 (1.28, 2.37)</v>
      </c>
      <c r="DD109" t="str">
        <f>_xlfn.CONCAT(TEXT(ROUND(S109,2), "0.00"), " (", TEXT(ROUND(T109,2), "0.00"), ", ",TEXT(ROUND(U109,2), "0.00"), ")")</f>
        <v>0.58 (0.36, 0.79)</v>
      </c>
      <c r="DE109" t="str">
        <f>TEXT(ROUND(1000000*X109,2), "0.0")</f>
        <v>32.9</v>
      </c>
    </row>
    <row r="110" spans="1:109" hidden="1" x14ac:dyDescent="0.2">
      <c r="A110" t="str">
        <f>[1]summ_cities!A110</f>
        <v>Chattanooga, TN--GA</v>
      </c>
      <c r="B110">
        <f>[1]summ_cities!B110</f>
        <v>830.74216173212301</v>
      </c>
      <c r="C110">
        <f>[1]summ_cities!C110</f>
        <v>2.8867253703547702</v>
      </c>
      <c r="D110">
        <f>[1]summ_cities!D110</f>
        <v>0.31226245913840101</v>
      </c>
      <c r="E110">
        <f>[1]summ_cities!E110</f>
        <v>0.86632262550532402</v>
      </c>
      <c r="F110">
        <f>[1]summ_cities!F110</f>
        <v>5.4356114740379104E-3</v>
      </c>
      <c r="G110">
        <f>[1]summ_cities!G110</f>
        <v>0.67889883700758302</v>
      </c>
      <c r="H110">
        <f>[1]summ_cities!H110</f>
        <v>0.14764691856097401</v>
      </c>
      <c r="I110">
        <f>[1]summ_cities!I110</f>
        <v>4.8972918220410904</v>
      </c>
      <c r="J110">
        <f>[1]summ_cities!J110</f>
        <v>3.8661395331100898</v>
      </c>
      <c r="K110">
        <f>[1]summ_cities!K110</f>
        <v>2.3756034556885299</v>
      </c>
      <c r="L110">
        <f>[1]summ_cities!L110</f>
        <v>5.1597780284297796</v>
      </c>
      <c r="M110">
        <f>[1]summ_cities!M110</f>
        <v>0.78944438550912399</v>
      </c>
      <c r="N110">
        <f>[1]summ_cities!N110</f>
        <v>0.48508513317436502</v>
      </c>
      <c r="O110">
        <f>[1]summ_cities!O110</f>
        <v>1.0535982367248999</v>
      </c>
      <c r="P110">
        <f>[1]summ_cities!P110</f>
        <v>-1.0311522889310001</v>
      </c>
      <c r="Q110">
        <f>[1]summ_cities!Q110</f>
        <v>-2.52168836635256</v>
      </c>
      <c r="R110">
        <f>[1]summ_cities!R110</f>
        <v>0.26248620638868297</v>
      </c>
      <c r="S110">
        <f>[1]summ_cities!S110</f>
        <v>0.32994943555174999</v>
      </c>
      <c r="T110">
        <f>[1]summ_cities!T110</f>
        <v>0.20532930946992201</v>
      </c>
      <c r="U110">
        <f>[1]summ_cities!U110</f>
        <v>0.454043405577848</v>
      </c>
      <c r="V110">
        <f>[1]summ_cities!V110</f>
        <v>381112</v>
      </c>
      <c r="W110">
        <f>[1]summ_cities!W110</f>
        <v>343509</v>
      </c>
      <c r="X110">
        <f>[1]summ_cities!X110</f>
        <v>1.0144365785150001E-5</v>
      </c>
      <c r="DA110" t="str">
        <f t="shared" si="1"/>
        <v>False</v>
      </c>
      <c r="DB110" t="str">
        <f>_xlfn.CONCAT(TEXT(ROUND(J110,0), "0"), " (", TEXT(ROUND(K110,0), "0"), ", ",TEXT(ROUND(L110,0), "0"), ")")</f>
        <v>4 (2, 5)</v>
      </c>
      <c r="DC110" t="str">
        <f>_xlfn.CONCAT(TEXT(ROUND(M110,2), "0.00"), " (", TEXT(ROUND(N110,2), "0.00"), ", ", TEXT(ROUND(O110,2), "0.00"), ")")</f>
        <v>0.79 (0.49, 1.05)</v>
      </c>
      <c r="DD110" t="str">
        <f>_xlfn.CONCAT(TEXT(ROUND(S110,2), "0.00"), " (", TEXT(ROUND(T110,2), "0.00"), ", ",TEXT(ROUND(U110,2), "0.00"), ")")</f>
        <v>0.33 (0.21, 0.45)</v>
      </c>
      <c r="DE110" t="str">
        <f>TEXT(ROUND(1000000*X110,2), "0.0")</f>
        <v>10.1</v>
      </c>
    </row>
    <row r="111" spans="1:109" hidden="1" x14ac:dyDescent="0.2">
      <c r="A111" t="str">
        <f>[1]summ_cities!A111</f>
        <v>Midland, TX</v>
      </c>
      <c r="B111">
        <f>[1]summ_cities!B111</f>
        <v>152.755989931633</v>
      </c>
      <c r="C111">
        <f>[1]summ_cities!C111</f>
        <v>4.2815527424224897E-2</v>
      </c>
      <c r="D111">
        <f>[1]summ_cities!D111</f>
        <v>2.1069747193396701E-2</v>
      </c>
      <c r="E111">
        <f>[1]summ_cities!E111</f>
        <v>9.3175308471128897</v>
      </c>
      <c r="F111">
        <f>[1]summ_cities!F111</f>
        <v>0</v>
      </c>
      <c r="G111">
        <f>[1]summ_cities!G111</f>
        <v>0.103646046072829</v>
      </c>
      <c r="H111">
        <f>[1]summ_cities!H111</f>
        <v>2.73738210577813E-2</v>
      </c>
      <c r="I111">
        <f>[1]summ_cities!I111</f>
        <v>9.5124359888611298</v>
      </c>
      <c r="J111">
        <f>[1]summ_cities!J111</f>
        <v>3.8553539005614099</v>
      </c>
      <c r="K111">
        <f>[1]summ_cities!K111</f>
        <v>-5.5692377655403398</v>
      </c>
      <c r="L111">
        <f>[1]summ_cities!L111</f>
        <v>9.8854768757200997</v>
      </c>
      <c r="M111">
        <f>[1]summ_cities!M111</f>
        <v>0.40529617282849001</v>
      </c>
      <c r="N111">
        <f>[1]summ_cities!N111</f>
        <v>-0.58546914502886604</v>
      </c>
      <c r="O111">
        <f>[1]summ_cities!O111</f>
        <v>1.0392161258478601</v>
      </c>
      <c r="P111">
        <f>[1]summ_cities!P111</f>
        <v>-5.6570820882997097</v>
      </c>
      <c r="Q111">
        <f>[1]summ_cities!Q111</f>
        <v>-15.0816737544014</v>
      </c>
      <c r="R111">
        <f>[1]summ_cities!R111</f>
        <v>0.37304088685896902</v>
      </c>
      <c r="S111">
        <f>[1]summ_cities!S111</f>
        <v>0.70565887303948605</v>
      </c>
      <c r="T111">
        <f>[1]summ_cities!T111</f>
        <v>0.52008940990723995</v>
      </c>
      <c r="U111">
        <f>[1]summ_cities!U111</f>
        <v>0.85821493421279904</v>
      </c>
      <c r="V111">
        <f>[1]summ_cities!V111</f>
        <v>117807</v>
      </c>
      <c r="W111">
        <f>[1]summ_cities!W111</f>
        <v>99221</v>
      </c>
      <c r="X111">
        <f>[1]summ_cities!X111</f>
        <v>3.27260171344777E-5</v>
      </c>
      <c r="DA111" t="str">
        <f t="shared" si="1"/>
        <v>False</v>
      </c>
      <c r="DB111" t="str">
        <f>_xlfn.CONCAT(TEXT(ROUND(J111,0), "0"), " (", TEXT(ROUND(K111,0), "0"), ", ",TEXT(ROUND(L111,0), "0"), ")")</f>
        <v>4 (-6, 10)</v>
      </c>
      <c r="DC111" t="str">
        <f>_xlfn.CONCAT(TEXT(ROUND(M111,2), "0.00"), " (", TEXT(ROUND(N111,2), "0.00"), ", ", TEXT(ROUND(O111,2), "0.00"), ")")</f>
        <v>0.41 (-0.59, 1.04)</v>
      </c>
      <c r="DD111" t="str">
        <f>_xlfn.CONCAT(TEXT(ROUND(S111,2), "0.00"), " (", TEXT(ROUND(T111,2), "0.00"), ", ",TEXT(ROUND(U111,2), "0.00"), ")")</f>
        <v>0.71 (0.52, 0.86)</v>
      </c>
      <c r="DE111" t="str">
        <f>TEXT(ROUND(1000000*X111,2), "0.0")</f>
        <v>32.7</v>
      </c>
    </row>
    <row r="112" spans="1:109" hidden="1" x14ac:dyDescent="0.2">
      <c r="A112" t="str">
        <f>[1]summ_cities!A112</f>
        <v>Albany--Schenectady, NY</v>
      </c>
      <c r="B112">
        <f>[1]summ_cities!B112</f>
        <v>807.49730217964202</v>
      </c>
      <c r="C112">
        <f>[1]summ_cities!C112</f>
        <v>4.1893246015404797</v>
      </c>
      <c r="D112">
        <f>[1]summ_cities!D112</f>
        <v>0.51534501267752197</v>
      </c>
      <c r="E112">
        <f>[1]summ_cities!E112</f>
        <v>0.64290214376969401</v>
      </c>
      <c r="F112">
        <f>[1]summ_cities!F112</f>
        <v>0</v>
      </c>
      <c r="G112">
        <f>[1]summ_cities!G112</f>
        <v>0.53380434116005804</v>
      </c>
      <c r="H112">
        <f>[1]summ_cities!H112</f>
        <v>0.31681194706458998</v>
      </c>
      <c r="I112">
        <f>[1]summ_cities!I112</f>
        <v>6.1981880462123398</v>
      </c>
      <c r="J112">
        <f>[1]summ_cities!J112</f>
        <v>3.8299765660883298</v>
      </c>
      <c r="K112">
        <f>[1]summ_cities!K112</f>
        <v>0.80342138683608899</v>
      </c>
      <c r="L112">
        <f>[1]summ_cities!L112</f>
        <v>5.3959582221532898</v>
      </c>
      <c r="M112">
        <f>[1]summ_cities!M112</f>
        <v>0.61791874295082005</v>
      </c>
      <c r="N112">
        <f>[1]summ_cities!N112</f>
        <v>0.12962197675287501</v>
      </c>
      <c r="O112">
        <f>[1]summ_cities!O112</f>
        <v>0.87057026697515405</v>
      </c>
      <c r="P112">
        <f>[1]summ_cities!P112</f>
        <v>-2.3682114801240002</v>
      </c>
      <c r="Q112">
        <f>[1]summ_cities!Q112</f>
        <v>-5.39476665937626</v>
      </c>
      <c r="R112">
        <f>[1]summ_cities!R112</f>
        <v>-0.80222982405904997</v>
      </c>
      <c r="S112">
        <f>[1]summ_cities!S112</f>
        <v>0.12331683820925</v>
      </c>
      <c r="T112">
        <f>[1]summ_cities!T112</f>
        <v>5.0738829692236101E-2</v>
      </c>
      <c r="U112">
        <f>[1]summ_cities!U112</f>
        <v>0.206187356366554</v>
      </c>
      <c r="V112">
        <f>[1]summ_cities!V112</f>
        <v>594962</v>
      </c>
      <c r="W112">
        <f>[1]summ_cities!W112</f>
        <v>558947</v>
      </c>
      <c r="X112">
        <f>[1]summ_cities!X112</f>
        <v>6.4373465298428104E-6</v>
      </c>
      <c r="DA112" t="str">
        <f t="shared" si="1"/>
        <v>False</v>
      </c>
      <c r="DB112" t="str">
        <f>_xlfn.CONCAT(TEXT(ROUND(J112,0), "0"), " (", TEXT(ROUND(K112,0), "0"), ", ",TEXT(ROUND(L112,0), "0"), ")")</f>
        <v>4 (1, 5)</v>
      </c>
      <c r="DC112" t="str">
        <f>_xlfn.CONCAT(TEXT(ROUND(M112,2), "0.00"), " (", TEXT(ROUND(N112,2), "0.00"), ", ", TEXT(ROUND(O112,2), "0.00"), ")")</f>
        <v>0.62 (0.13, 0.87)</v>
      </c>
      <c r="DD112" t="str">
        <f>_xlfn.CONCAT(TEXT(ROUND(S112,2), "0.00"), " (", TEXT(ROUND(T112,2), "0.00"), ", ",TEXT(ROUND(U112,2), "0.00"), ")")</f>
        <v>0.12 (0.05, 0.21)</v>
      </c>
      <c r="DE112" t="str">
        <f>TEXT(ROUND(1000000*X112,2), "0.0")</f>
        <v>6.4</v>
      </c>
    </row>
    <row r="113" spans="1:109" hidden="1" x14ac:dyDescent="0.2">
      <c r="A113" t="str">
        <f>[1]summ_cities!A113</f>
        <v>Huntsville, AL</v>
      </c>
      <c r="B113">
        <f>[1]summ_cities!B113</f>
        <v>552.28777429118998</v>
      </c>
      <c r="C113">
        <f>[1]summ_cities!C113</f>
        <v>2.4181847323725298</v>
      </c>
      <c r="D113">
        <f>[1]summ_cities!D113</f>
        <v>0.63937395535476804</v>
      </c>
      <c r="E113">
        <f>[1]summ_cities!E113</f>
        <v>0.24015219473181501</v>
      </c>
      <c r="F113">
        <f>[1]summ_cities!F113</f>
        <v>0</v>
      </c>
      <c r="G113">
        <f>[1]summ_cities!G113</f>
        <v>0.475956389970912</v>
      </c>
      <c r="H113">
        <f>[1]summ_cities!H113</f>
        <v>0.18851998711982601</v>
      </c>
      <c r="I113">
        <f>[1]summ_cities!I113</f>
        <v>3.96218725954986</v>
      </c>
      <c r="J113">
        <f>[1]summ_cities!J113</f>
        <v>3.7856386041012899</v>
      </c>
      <c r="K113">
        <f>[1]summ_cities!K113</f>
        <v>3.3275036720929099</v>
      </c>
      <c r="L113">
        <f>[1]summ_cities!L113</f>
        <v>4.4845620374144799</v>
      </c>
      <c r="M113">
        <f>[1]summ_cities!M113</f>
        <v>0.95544161749976697</v>
      </c>
      <c r="N113">
        <f>[1]summ_cities!N113</f>
        <v>0.83981484319621702</v>
      </c>
      <c r="O113">
        <f>[1]summ_cities!O113</f>
        <v>1.1318400024142099</v>
      </c>
      <c r="P113">
        <f>[1]summ_cities!P113</f>
        <v>-0.17654865544857201</v>
      </c>
      <c r="Q113">
        <f>[1]summ_cities!Q113</f>
        <v>-0.63468358745694498</v>
      </c>
      <c r="R113">
        <f>[1]summ_cities!R113</f>
        <v>0.52237477786462405</v>
      </c>
      <c r="S113">
        <f>[1]summ_cities!S113</f>
        <v>0.188556704226511</v>
      </c>
      <c r="T113">
        <f>[1]summ_cities!T113</f>
        <v>8.65844290977794E-2</v>
      </c>
      <c r="U113">
        <f>[1]summ_cities!U113</f>
        <v>0.29035037523844098</v>
      </c>
      <c r="V113">
        <f>[1]summ_cities!V113</f>
        <v>286692</v>
      </c>
      <c r="W113">
        <f>[1]summ_cities!W113</f>
        <v>213253</v>
      </c>
      <c r="X113">
        <f>[1]summ_cities!X113</f>
        <v>1.3204549147172801E-5</v>
      </c>
      <c r="DA113" t="str">
        <f t="shared" si="1"/>
        <v>False</v>
      </c>
      <c r="DB113" t="str">
        <f>_xlfn.CONCAT(TEXT(ROUND(J113,0), "0"), " (", TEXT(ROUND(K113,0), "0"), ", ",TEXT(ROUND(L113,0), "0"), ")")</f>
        <v>4 (3, 4)</v>
      </c>
      <c r="DC113" t="str">
        <f>_xlfn.CONCAT(TEXT(ROUND(M113,2), "0.00"), " (", TEXT(ROUND(N113,2), "0.00"), ", ", TEXT(ROUND(O113,2), "0.00"), ")")</f>
        <v>0.96 (0.84, 1.13)</v>
      </c>
      <c r="DD113" t="str">
        <f>_xlfn.CONCAT(TEXT(ROUND(S113,2), "0.00"), " (", TEXT(ROUND(T113,2), "0.00"), ", ",TEXT(ROUND(U113,2), "0.00"), ")")</f>
        <v>0.19 (0.09, 0.29)</v>
      </c>
      <c r="DE113" t="str">
        <f>TEXT(ROUND(1000000*X113,2), "0.0")</f>
        <v>13.2</v>
      </c>
    </row>
    <row r="114" spans="1:109" hidden="1" x14ac:dyDescent="0.2">
      <c r="A114" t="str">
        <f>[1]summ_cities!A114</f>
        <v>Scranton, PA</v>
      </c>
      <c r="B114">
        <f>[1]summ_cities!B114</f>
        <v>456.49079295788601</v>
      </c>
      <c r="C114">
        <f>[1]summ_cities!C114</f>
        <v>1.72515001487458</v>
      </c>
      <c r="D114">
        <f>[1]summ_cities!D114</f>
        <v>0.132085490987285</v>
      </c>
      <c r="E114">
        <f>[1]summ_cities!E114</f>
        <v>0.31156012702520097</v>
      </c>
      <c r="F114">
        <f>[1]summ_cities!F114</f>
        <v>0.16563709521595599</v>
      </c>
      <c r="G114">
        <f>[1]summ_cities!G114</f>
        <v>0.101699147161429</v>
      </c>
      <c r="H114">
        <f>[1]summ_cities!H114</f>
        <v>0.10685694122176401</v>
      </c>
      <c r="I114">
        <f>[1]summ_cities!I114</f>
        <v>2.54298881648621</v>
      </c>
      <c r="J114">
        <f>[1]summ_cities!J114</f>
        <v>3.7369189151345199</v>
      </c>
      <c r="K114">
        <f>[1]summ_cities!K114</f>
        <v>2.54298881648621</v>
      </c>
      <c r="L114">
        <f>[1]summ_cities!L114</f>
        <v>5.1747778608419397</v>
      </c>
      <c r="M114">
        <f>[1]summ_cities!M114</f>
        <v>1.4694987610279799</v>
      </c>
      <c r="N114">
        <f>[1]summ_cities!N114</f>
        <v>1</v>
      </c>
      <c r="O114">
        <f>[1]summ_cities!O114</f>
        <v>2.0349196297261698</v>
      </c>
      <c r="P114">
        <f>[1]summ_cities!P114</f>
        <v>1.1939300986482999</v>
      </c>
      <c r="Q114">
        <f>[1]summ_cities!Q114</f>
        <v>0</v>
      </c>
      <c r="R114">
        <f>[1]summ_cities!R114</f>
        <v>2.6317890443557199</v>
      </c>
      <c r="S114">
        <f>[1]summ_cities!S114</f>
        <v>6.7054871393104495E-2</v>
      </c>
      <c r="T114">
        <f>[1]summ_cities!T114</f>
        <v>0</v>
      </c>
      <c r="U114">
        <f>[1]summ_cities!U114</f>
        <v>0.129026722843187</v>
      </c>
      <c r="V114">
        <f>[1]summ_cities!V114</f>
        <v>381502</v>
      </c>
      <c r="W114">
        <f>[1]summ_cities!W114</f>
        <v>385237</v>
      </c>
      <c r="X114">
        <f>[1]summ_cities!X114</f>
        <v>9.7952800119908402E-6</v>
      </c>
      <c r="DA114" t="str">
        <f t="shared" si="1"/>
        <v>False</v>
      </c>
      <c r="DB114" t="str">
        <f>_xlfn.CONCAT(TEXT(ROUND(J114,0), "0"), " (", TEXT(ROUND(K114,0), "0"), ", ",TEXT(ROUND(L114,0), "0"), ")")</f>
        <v>4 (3, 5)</v>
      </c>
      <c r="DC114" t="str">
        <f>_xlfn.CONCAT(TEXT(ROUND(M114,2), "0.00"), " (", TEXT(ROUND(N114,2), "0.00"), ", ", TEXT(ROUND(O114,2), "0.00"), ")")</f>
        <v>1.47 (1.00, 2.03)</v>
      </c>
      <c r="DD114" t="str">
        <f>_xlfn.CONCAT(TEXT(ROUND(S114,2), "0.00"), " (", TEXT(ROUND(T114,2), "0.00"), ", ",TEXT(ROUND(U114,2), "0.00"), ")")</f>
        <v>0.07 (0.00, 0.13)</v>
      </c>
      <c r="DE114" t="str">
        <f>TEXT(ROUND(1000000*X114,2), "0.0")</f>
        <v>9.8</v>
      </c>
    </row>
    <row r="115" spans="1:109" hidden="1" x14ac:dyDescent="0.2">
      <c r="A115" t="str">
        <f>[1]summ_cities!A115</f>
        <v>Murrieta--Temecula--Menifee, CA</v>
      </c>
      <c r="B115">
        <f>[1]summ_cities!B115</f>
        <v>453.89354043815001</v>
      </c>
      <c r="C115">
        <f>[1]summ_cities!C115</f>
        <v>0.50907684502567696</v>
      </c>
      <c r="D115">
        <f>[1]summ_cities!D115</f>
        <v>0.305588006160808</v>
      </c>
      <c r="E115">
        <f>[1]summ_cities!E115</f>
        <v>0.21477875164631799</v>
      </c>
      <c r="F115">
        <f>[1]summ_cities!F115</f>
        <v>0</v>
      </c>
      <c r="G115">
        <f>[1]summ_cities!G115</f>
        <v>1.36323442086368</v>
      </c>
      <c r="H115">
        <f>[1]summ_cities!H115</f>
        <v>0.124696023474451</v>
      </c>
      <c r="I115">
        <f>[1]summ_cities!I115</f>
        <v>2.5173740471709301</v>
      </c>
      <c r="J115">
        <f>[1]summ_cities!J115</f>
        <v>3.66580156865172</v>
      </c>
      <c r="K115">
        <f>[1]summ_cities!K115</f>
        <v>3.2324157136263598</v>
      </c>
      <c r="L115">
        <f>[1]summ_cities!L115</f>
        <v>4.0664665852628801</v>
      </c>
      <c r="M115">
        <f>[1]summ_cities!M115</f>
        <v>1.45620058837557</v>
      </c>
      <c r="N115">
        <f>[1]summ_cities!N115</f>
        <v>1.28404267822614</v>
      </c>
      <c r="O115">
        <f>[1]summ_cities!O115</f>
        <v>1.6153604943344899</v>
      </c>
      <c r="P115">
        <f>[1]summ_cities!P115</f>
        <v>1.14842752148078</v>
      </c>
      <c r="Q115">
        <f>[1]summ_cities!Q115</f>
        <v>0.715041666455422</v>
      </c>
      <c r="R115">
        <f>[1]summ_cities!R115</f>
        <v>1.54909253809194</v>
      </c>
      <c r="S115">
        <f>[1]summ_cities!S115</f>
        <v>0.20782476927115701</v>
      </c>
      <c r="T115">
        <f>[1]summ_cities!T115</f>
        <v>0.144167429539797</v>
      </c>
      <c r="U115">
        <f>[1]summ_cities!U115</f>
        <v>0.28781222438405202</v>
      </c>
      <c r="V115">
        <f>[1]summ_cities!V115</f>
        <v>441546</v>
      </c>
      <c r="W115">
        <f>[1]summ_cities!W115</f>
        <v>229810</v>
      </c>
      <c r="X115">
        <f>[1]summ_cities!X115</f>
        <v>8.3021963026541392E-6</v>
      </c>
      <c r="DA115" t="str">
        <f t="shared" si="1"/>
        <v>False</v>
      </c>
      <c r="DB115" t="str">
        <f>_xlfn.CONCAT(TEXT(ROUND(J115,0), "0"), " (", TEXT(ROUND(K115,0), "0"), ", ",TEXT(ROUND(L115,0), "0"), ")")</f>
        <v>4 (3, 4)</v>
      </c>
      <c r="DC115" t="str">
        <f>_xlfn.CONCAT(TEXT(ROUND(M115,2), "0.00"), " (", TEXT(ROUND(N115,2), "0.00"), ", ", TEXT(ROUND(O115,2), "0.00"), ")")</f>
        <v>1.46 (1.28, 1.62)</v>
      </c>
      <c r="DD115" t="str">
        <f>_xlfn.CONCAT(TEXT(ROUND(S115,2), "0.00"), " (", TEXT(ROUND(T115,2), "0.00"), ", ",TEXT(ROUND(U115,2), "0.00"), ")")</f>
        <v>0.21 (0.14, 0.29)</v>
      </c>
      <c r="DE115" t="str">
        <f>TEXT(ROUND(1000000*X115,2), "0.0")</f>
        <v>8.3</v>
      </c>
    </row>
    <row r="116" spans="1:109" hidden="1" x14ac:dyDescent="0.2">
      <c r="A116" t="str">
        <f>[1]summ_cities!A116</f>
        <v>Wichita, KS</v>
      </c>
      <c r="B116">
        <f>[1]summ_cities!B116</f>
        <v>572.28466137846704</v>
      </c>
      <c r="C116">
        <f>[1]summ_cities!C116</f>
        <v>2.3023216567895699</v>
      </c>
      <c r="D116">
        <f>[1]summ_cities!D116</f>
        <v>0.17425271716867899</v>
      </c>
      <c r="E116">
        <f>[1]summ_cities!E116</f>
        <v>0.43192784384294702</v>
      </c>
      <c r="F116">
        <f>[1]summ_cities!F116</f>
        <v>0</v>
      </c>
      <c r="G116">
        <f>[1]summ_cities!G116</f>
        <v>0.79603656255448796</v>
      </c>
      <c r="H116">
        <f>[1]summ_cities!H116</f>
        <v>0.110247222061159</v>
      </c>
      <c r="I116">
        <f>[1]summ_cities!I116</f>
        <v>3.8147860024168398</v>
      </c>
      <c r="J116">
        <f>[1]summ_cities!J116</f>
        <v>3.6344586599617599</v>
      </c>
      <c r="K116">
        <f>[1]summ_cities!K116</f>
        <v>3.1553779081379898</v>
      </c>
      <c r="L116">
        <f>[1]summ_cities!L116</f>
        <v>4.0569586713148604</v>
      </c>
      <c r="M116">
        <f>[1]summ_cities!M116</f>
        <v>0.95272936874025305</v>
      </c>
      <c r="N116">
        <f>[1]summ_cities!N116</f>
        <v>0.82714414547471504</v>
      </c>
      <c r="O116">
        <f>[1]summ_cities!O116</f>
        <v>1.06348263539411</v>
      </c>
      <c r="P116">
        <f>[1]summ_cities!P116</f>
        <v>-0.180327342455088</v>
      </c>
      <c r="Q116">
        <f>[1]summ_cities!Q116</f>
        <v>-0.65940809427885805</v>
      </c>
      <c r="R116">
        <f>[1]summ_cities!R116</f>
        <v>0.242172668898017</v>
      </c>
      <c r="S116">
        <f>[1]summ_cities!S116</f>
        <v>0.28860001198734597</v>
      </c>
      <c r="T116">
        <f>[1]summ_cities!T116</f>
        <v>0.171408931921606</v>
      </c>
      <c r="U116">
        <f>[1]summ_cities!U116</f>
        <v>0.42387589299091399</v>
      </c>
      <c r="V116">
        <f>[1]summ_cities!V116</f>
        <v>472870</v>
      </c>
      <c r="W116">
        <f>[1]summ_cities!W116</f>
        <v>422301</v>
      </c>
      <c r="X116">
        <f>[1]summ_cities!X116</f>
        <v>7.6859573666372605E-6</v>
      </c>
      <c r="DA116" t="str">
        <f t="shared" si="1"/>
        <v>False</v>
      </c>
      <c r="DB116" t="str">
        <f>_xlfn.CONCAT(TEXT(ROUND(J116,0), "0"), " (", TEXT(ROUND(K116,0), "0"), ", ",TEXT(ROUND(L116,0), "0"), ")")</f>
        <v>4 (3, 4)</v>
      </c>
      <c r="DC116" t="str">
        <f>_xlfn.CONCAT(TEXT(ROUND(M116,2), "0.00"), " (", TEXT(ROUND(N116,2), "0.00"), ", ", TEXT(ROUND(O116,2), "0.00"), ")")</f>
        <v>0.95 (0.83, 1.06)</v>
      </c>
      <c r="DD116" t="str">
        <f>_xlfn.CONCAT(TEXT(ROUND(S116,2), "0.00"), " (", TEXT(ROUND(T116,2), "0.00"), ", ",TEXT(ROUND(U116,2), "0.00"), ")")</f>
        <v>0.29 (0.17, 0.42)</v>
      </c>
      <c r="DE116" t="str">
        <f>TEXT(ROUND(1000000*X116,2), "0.0")</f>
        <v>7.7</v>
      </c>
    </row>
    <row r="117" spans="1:109" hidden="1" x14ac:dyDescent="0.2">
      <c r="A117" t="str">
        <f>[1]summ_cities!A117</f>
        <v>Columbia, SC</v>
      </c>
      <c r="B117">
        <f>[1]summ_cities!B117</f>
        <v>1009.49883694875</v>
      </c>
      <c r="C117">
        <f>[1]summ_cities!C117</f>
        <v>1.95983585699562</v>
      </c>
      <c r="D117">
        <f>[1]summ_cities!D117</f>
        <v>0.36180571973148101</v>
      </c>
      <c r="E117">
        <f>[1]summ_cities!E117</f>
        <v>0.228737212225119</v>
      </c>
      <c r="F117">
        <f>[1]summ_cities!F117</f>
        <v>0</v>
      </c>
      <c r="G117">
        <f>[1]summ_cities!G117</f>
        <v>0.27227600925280199</v>
      </c>
      <c r="H117">
        <f>[1]summ_cities!H117</f>
        <v>0.16344223244720199</v>
      </c>
      <c r="I117">
        <f>[1]summ_cities!I117</f>
        <v>2.9860970306522301</v>
      </c>
      <c r="J117">
        <f>[1]summ_cities!J117</f>
        <v>3.6241774288944399</v>
      </c>
      <c r="K117">
        <f>[1]summ_cities!K117</f>
        <v>3.1419723416191898</v>
      </c>
      <c r="L117">
        <f>[1]summ_cities!L117</f>
        <v>4.0143951485723202</v>
      </c>
      <c r="M117">
        <f>[1]summ_cities!M117</f>
        <v>1.2136837456024701</v>
      </c>
      <c r="N117">
        <f>[1]summ_cities!N117</f>
        <v>1.0522003502789401</v>
      </c>
      <c r="O117">
        <f>[1]summ_cities!O117</f>
        <v>1.3443619237300799</v>
      </c>
      <c r="P117">
        <f>[1]summ_cities!P117</f>
        <v>0.63808039824220497</v>
      </c>
      <c r="Q117">
        <f>[1]summ_cities!Q117</f>
        <v>0.155875310966959</v>
      </c>
      <c r="R117">
        <f>[1]summ_cities!R117</f>
        <v>1.0282981179200801</v>
      </c>
      <c r="S117">
        <f>[1]summ_cities!S117</f>
        <v>0.102491371417663</v>
      </c>
      <c r="T117">
        <f>[1]summ_cities!T117</f>
        <v>0</v>
      </c>
      <c r="U117">
        <f>[1]summ_cities!U117</f>
        <v>0.204671553773519</v>
      </c>
      <c r="V117">
        <f>[1]summ_cities!V117</f>
        <v>549777</v>
      </c>
      <c r="W117">
        <f>[1]summ_cities!W117</f>
        <v>420537</v>
      </c>
      <c r="X117">
        <f>[1]summ_cities!X117</f>
        <v>6.5920862984345203E-6</v>
      </c>
      <c r="DA117" t="str">
        <f t="shared" si="1"/>
        <v>False</v>
      </c>
      <c r="DB117" t="str">
        <f>_xlfn.CONCAT(TEXT(ROUND(J117,0), "0"), " (", TEXT(ROUND(K117,0), "0"), ", ",TEXT(ROUND(L117,0), "0"), ")")</f>
        <v>4 (3, 4)</v>
      </c>
      <c r="DC117" t="str">
        <f>_xlfn.CONCAT(TEXT(ROUND(M117,2), "0.00"), " (", TEXT(ROUND(N117,2), "0.00"), ", ", TEXT(ROUND(O117,2), "0.00"), ")")</f>
        <v>1.21 (1.05, 1.34)</v>
      </c>
      <c r="DD117" t="str">
        <f>_xlfn.CONCAT(TEXT(ROUND(S117,2), "0.00"), " (", TEXT(ROUND(T117,2), "0.00"), ", ",TEXT(ROUND(U117,2), "0.00"), ")")</f>
        <v>0.10 (0.00, 0.20)</v>
      </c>
      <c r="DE117" t="str">
        <f>TEXT(ROUND(1000000*X117,2), "0.0")</f>
        <v>6.6</v>
      </c>
    </row>
    <row r="118" spans="1:109" hidden="1" x14ac:dyDescent="0.2">
      <c r="A118" t="str">
        <f>[1]summ_cities!A118</f>
        <v>Montgomery, AL</v>
      </c>
      <c r="B118">
        <f>[1]summ_cities!B118</f>
        <v>405.86984138116998</v>
      </c>
      <c r="C118">
        <f>[1]summ_cities!C118</f>
        <v>1.21209658013119</v>
      </c>
      <c r="D118">
        <f>[1]summ_cities!D118</f>
        <v>0.32237047400770902</v>
      </c>
      <c r="E118">
        <f>[1]summ_cities!E118</f>
        <v>0.283095530670252</v>
      </c>
      <c r="F118">
        <f>[1]summ_cities!F118</f>
        <v>0</v>
      </c>
      <c r="G118">
        <f>[1]summ_cities!G118</f>
        <v>0.264182399054054</v>
      </c>
      <c r="H118">
        <f>[1]summ_cities!H118</f>
        <v>7.3139665904783199E-2</v>
      </c>
      <c r="I118">
        <f>[1]summ_cities!I118</f>
        <v>2.1548846497679901</v>
      </c>
      <c r="J118">
        <f>[1]summ_cities!J118</f>
        <v>3.5301937829604202</v>
      </c>
      <c r="K118">
        <f>[1]summ_cities!K118</f>
        <v>2.96351475594069</v>
      </c>
      <c r="L118">
        <f>[1]summ_cities!L118</f>
        <v>4.06925355894015</v>
      </c>
      <c r="M118">
        <f>[1]summ_cities!M118</f>
        <v>1.63822865569184</v>
      </c>
      <c r="N118">
        <f>[1]summ_cities!N118</f>
        <v>1.3752544741825301</v>
      </c>
      <c r="O118">
        <f>[1]summ_cities!O118</f>
        <v>1.8883857933547701</v>
      </c>
      <c r="P118">
        <f>[1]summ_cities!P118</f>
        <v>1.3753091331924201</v>
      </c>
      <c r="Q118">
        <f>[1]summ_cities!Q118</f>
        <v>0.80863010617270303</v>
      </c>
      <c r="R118">
        <f>[1]summ_cities!R118</f>
        <v>1.9143689091721501</v>
      </c>
      <c r="S118">
        <f>[1]summ_cities!S118</f>
        <v>0.20309151523213401</v>
      </c>
      <c r="T118">
        <f>[1]summ_cities!T118</f>
        <v>9.5374506212061602E-2</v>
      </c>
      <c r="U118">
        <f>[1]summ_cities!U118</f>
        <v>0.30567082989046501</v>
      </c>
      <c r="V118">
        <f>[1]summ_cities!V118</f>
        <v>263907</v>
      </c>
      <c r="W118">
        <f>[1]summ_cities!W118</f>
        <v>196892</v>
      </c>
      <c r="X118">
        <f>[1]summ_cities!X118</f>
        <v>1.33766583795065E-5</v>
      </c>
      <c r="DA118" t="str">
        <f t="shared" si="1"/>
        <v>False</v>
      </c>
      <c r="DB118" t="str">
        <f>_xlfn.CONCAT(TEXT(ROUND(J118,0), "0"), " (", TEXT(ROUND(K118,0), "0"), ", ",TEXT(ROUND(L118,0), "0"), ")")</f>
        <v>4 (3, 4)</v>
      </c>
      <c r="DC118" t="str">
        <f>_xlfn.CONCAT(TEXT(ROUND(M118,2), "0.00"), " (", TEXT(ROUND(N118,2), "0.00"), ", ", TEXT(ROUND(O118,2), "0.00"), ")")</f>
        <v>1.64 (1.38, 1.89)</v>
      </c>
      <c r="DD118" t="str">
        <f>_xlfn.CONCAT(TEXT(ROUND(S118,2), "0.00"), " (", TEXT(ROUND(T118,2), "0.00"), ", ",TEXT(ROUND(U118,2), "0.00"), ")")</f>
        <v>0.20 (0.10, 0.31)</v>
      </c>
      <c r="DE118" t="str">
        <f>TEXT(ROUND(1000000*X118,2), "0.0")</f>
        <v>13.4</v>
      </c>
    </row>
    <row r="119" spans="1:109" hidden="1" x14ac:dyDescent="0.2">
      <c r="A119" t="str">
        <f>[1]summ_cities!A119</f>
        <v>Visalia, CA</v>
      </c>
      <c r="B119">
        <f>[1]summ_cities!B119</f>
        <v>167.02824225072001</v>
      </c>
      <c r="C119">
        <f>[1]summ_cities!C119</f>
        <v>0.35065800104541001</v>
      </c>
      <c r="D119">
        <f>[1]summ_cities!D119</f>
        <v>2.2409607734449499E-2</v>
      </c>
      <c r="E119">
        <f>[1]summ_cities!E119</f>
        <v>3.9107307218841501E-2</v>
      </c>
      <c r="F119">
        <f>[1]summ_cities!F119</f>
        <v>0</v>
      </c>
      <c r="G119">
        <f>[1]summ_cities!G119</f>
        <v>2.9031840721942102</v>
      </c>
      <c r="H119">
        <f>[1]summ_cities!H119</f>
        <v>7.7897997741806405E-2</v>
      </c>
      <c r="I119">
        <f>[1]summ_cities!I119</f>
        <v>3.3932569859347099</v>
      </c>
      <c r="J119">
        <f>[1]summ_cities!J119</f>
        <v>3.5093438640866701</v>
      </c>
      <c r="K119">
        <f>[1]summ_cities!K119</f>
        <v>2.6278460790026101</v>
      </c>
      <c r="L119">
        <f>[1]summ_cities!L119</f>
        <v>4.0916330894045201</v>
      </c>
      <c r="M119">
        <f>[1]summ_cities!M119</f>
        <v>1.03421104815613</v>
      </c>
      <c r="N119">
        <f>[1]summ_cities!N119</f>
        <v>0.77443178925003697</v>
      </c>
      <c r="O119">
        <f>[1]summ_cities!O119</f>
        <v>1.2058129125983099</v>
      </c>
      <c r="P119">
        <f>[1]summ_cities!P119</f>
        <v>0.11608687815195499</v>
      </c>
      <c r="Q119">
        <f>[1]summ_cities!Q119</f>
        <v>-0.76541090693210501</v>
      </c>
      <c r="R119">
        <f>[1]summ_cities!R119</f>
        <v>0.69837610346980705</v>
      </c>
      <c r="S119">
        <f>[1]summ_cities!S119</f>
        <v>0.22056229657971799</v>
      </c>
      <c r="T119">
        <f>[1]summ_cities!T119</f>
        <v>0.131512589566393</v>
      </c>
      <c r="U119">
        <f>[1]summ_cities!U119</f>
        <v>0.33186702022233999</v>
      </c>
      <c r="V119">
        <f>[1]summ_cities!V119</f>
        <v>219454</v>
      </c>
      <c r="W119">
        <f>[1]summ_cities!W119</f>
        <v>120044</v>
      </c>
      <c r="X119">
        <f>[1]summ_cities!X119</f>
        <v>1.5991250394555001E-5</v>
      </c>
      <c r="DA119" t="str">
        <f t="shared" si="1"/>
        <v>False</v>
      </c>
      <c r="DB119" t="str">
        <f>_xlfn.CONCAT(TEXT(ROUND(J119,0), "0"), " (", TEXT(ROUND(K119,0), "0"), ", ",TEXT(ROUND(L119,0), "0"), ")")</f>
        <v>4 (3, 4)</v>
      </c>
      <c r="DC119" t="str">
        <f>_xlfn.CONCAT(TEXT(ROUND(M119,2), "0.00"), " (", TEXT(ROUND(N119,2), "0.00"), ", ", TEXT(ROUND(O119,2), "0.00"), ")")</f>
        <v>1.03 (0.77, 1.21)</v>
      </c>
      <c r="DD119" t="str">
        <f>_xlfn.CONCAT(TEXT(ROUND(S119,2), "0.00"), " (", TEXT(ROUND(T119,2), "0.00"), ", ",TEXT(ROUND(U119,2), "0.00"), ")")</f>
        <v>0.22 (0.13, 0.33)</v>
      </c>
      <c r="DE119" t="str">
        <f>TEXT(ROUND(1000000*X119,2), "0.0")</f>
        <v>16.0</v>
      </c>
    </row>
    <row r="120" spans="1:109" hidden="1" x14ac:dyDescent="0.2">
      <c r="A120" t="str">
        <f>[1]summ_cities!A120</f>
        <v>Fort Smith, AR--OK</v>
      </c>
      <c r="B120">
        <f>[1]summ_cities!B120</f>
        <v>188.901250724146</v>
      </c>
      <c r="C120">
        <f>[1]summ_cities!C120</f>
        <v>0.64189244286435199</v>
      </c>
      <c r="D120">
        <f>[1]summ_cities!D120</f>
        <v>3.5701563922499499E-2</v>
      </c>
      <c r="E120">
        <f>[1]summ_cities!E120</f>
        <v>0.724235793921154</v>
      </c>
      <c r="F120">
        <f>[1]summ_cities!F120</f>
        <v>0.40586512500829802</v>
      </c>
      <c r="G120">
        <f>[1]summ_cities!G120</f>
        <v>0.28350926870592102</v>
      </c>
      <c r="H120">
        <f>[1]summ_cities!H120</f>
        <v>2.74193189800792E-2</v>
      </c>
      <c r="I120">
        <f>[1]summ_cities!I120</f>
        <v>2.1186235134023002</v>
      </c>
      <c r="J120">
        <f>[1]summ_cities!J120</f>
        <v>3.4170088179108098</v>
      </c>
      <c r="K120">
        <f>[1]summ_cities!K120</f>
        <v>3.1380583929118702</v>
      </c>
      <c r="L120">
        <f>[1]summ_cities!L120</f>
        <v>3.63489992448577</v>
      </c>
      <c r="M120">
        <f>[1]summ_cities!M120</f>
        <v>1.6128438093389299</v>
      </c>
      <c r="N120">
        <f>[1]summ_cities!N120</f>
        <v>1.48117793135999</v>
      </c>
      <c r="O120">
        <f>[1]summ_cities!O120</f>
        <v>1.71568940941681</v>
      </c>
      <c r="P120">
        <f>[1]summ_cities!P120</f>
        <v>1.2983853045085001</v>
      </c>
      <c r="Q120">
        <f>[1]summ_cities!Q120</f>
        <v>1.01943487950957</v>
      </c>
      <c r="R120">
        <f>[1]summ_cities!R120</f>
        <v>1.5162764110834599</v>
      </c>
      <c r="S120">
        <f>[1]summ_cities!S120</f>
        <v>0.50380266446056499</v>
      </c>
      <c r="T120">
        <f>[1]summ_cities!T120</f>
        <v>0.27284150612621799</v>
      </c>
      <c r="U120">
        <f>[1]summ_cities!U120</f>
        <v>0.74507904985988305</v>
      </c>
      <c r="V120">
        <f>[1]summ_cities!V120</f>
        <v>122947</v>
      </c>
      <c r="W120">
        <f>[1]summ_cities!W120</f>
        <v>106470</v>
      </c>
      <c r="X120">
        <f>[1]summ_cities!X120</f>
        <v>2.77925351404329E-5</v>
      </c>
      <c r="DA120" t="str">
        <f t="shared" si="1"/>
        <v>False</v>
      </c>
      <c r="DB120" t="str">
        <f>_xlfn.CONCAT(TEXT(ROUND(J120,0), "0"), " (", TEXT(ROUND(K120,0), "0"), ", ",TEXT(ROUND(L120,0), "0"), ")")</f>
        <v>3 (3, 4)</v>
      </c>
      <c r="DC120" t="str">
        <f>_xlfn.CONCAT(TEXT(ROUND(M120,2), "0.00"), " (", TEXT(ROUND(N120,2), "0.00"), ", ", TEXT(ROUND(O120,2), "0.00"), ")")</f>
        <v>1.61 (1.48, 1.72)</v>
      </c>
      <c r="DD120" t="str">
        <f>_xlfn.CONCAT(TEXT(ROUND(S120,2), "0.00"), " (", TEXT(ROUND(T120,2), "0.00"), ", ",TEXT(ROUND(U120,2), "0.00"), ")")</f>
        <v>0.50 (0.27, 0.75)</v>
      </c>
      <c r="DE120" t="str">
        <f>TEXT(ROUND(1000000*X120,2), "0.0")</f>
        <v>27.8</v>
      </c>
    </row>
    <row r="121" spans="1:109" hidden="1" x14ac:dyDescent="0.2">
      <c r="A121" t="str">
        <f>[1]summ_cities!A121</f>
        <v>New Haven, CT</v>
      </c>
      <c r="B121">
        <f>[1]summ_cities!B121</f>
        <v>832.54810564496199</v>
      </c>
      <c r="C121">
        <f>[1]summ_cities!C121</f>
        <v>1.39072603095947</v>
      </c>
      <c r="D121">
        <f>[1]summ_cities!D121</f>
        <v>1.49418812841338</v>
      </c>
      <c r="E121">
        <f>[1]summ_cities!E121</f>
        <v>0.59595316554619204</v>
      </c>
      <c r="F121">
        <f>[1]summ_cities!F121</f>
        <v>0</v>
      </c>
      <c r="G121">
        <f>[1]summ_cities!G121</f>
        <v>0.14753508387330599</v>
      </c>
      <c r="H121">
        <f>[1]summ_cities!H121</f>
        <v>0.48479986746593801</v>
      </c>
      <c r="I121">
        <f>[1]summ_cities!I121</f>
        <v>4.1132022762582903</v>
      </c>
      <c r="J121">
        <f>[1]summ_cities!J121</f>
        <v>3.40796767842069</v>
      </c>
      <c r="K121">
        <f>[1]summ_cities!K121</f>
        <v>3.00728660939851</v>
      </c>
      <c r="L121">
        <f>[1]summ_cities!L121</f>
        <v>3.6953546402603998</v>
      </c>
      <c r="M121">
        <f>[1]summ_cities!M121</f>
        <v>0.828543662462633</v>
      </c>
      <c r="N121">
        <f>[1]summ_cities!N121</f>
        <v>0.73113025020840405</v>
      </c>
      <c r="O121">
        <f>[1]summ_cities!O121</f>
        <v>0.89841305923374004</v>
      </c>
      <c r="P121">
        <f>[1]summ_cities!P121</f>
        <v>-0.705234597837607</v>
      </c>
      <c r="Q121">
        <f>[1]summ_cities!Q121</f>
        <v>-1.10591566685978</v>
      </c>
      <c r="R121">
        <f>[1]summ_cities!R121</f>
        <v>-0.41784763599789598</v>
      </c>
      <c r="S121">
        <f>[1]summ_cities!S121</f>
        <v>0.103850654542814</v>
      </c>
      <c r="T121">
        <f>[1]summ_cities!T121</f>
        <v>0</v>
      </c>
      <c r="U121">
        <f>[1]summ_cities!U121</f>
        <v>0.18909842622536699</v>
      </c>
      <c r="V121">
        <f>[1]summ_cities!V121</f>
        <v>562839</v>
      </c>
      <c r="W121">
        <f>[1]summ_cities!W121</f>
        <v>531314</v>
      </c>
      <c r="X121">
        <f>[1]summ_cities!X121</f>
        <v>6.0549600834709196E-6</v>
      </c>
      <c r="DA121" t="str">
        <f t="shared" si="1"/>
        <v>False</v>
      </c>
      <c r="DB121" t="str">
        <f>_xlfn.CONCAT(TEXT(ROUND(J121,0), "0"), " (", TEXT(ROUND(K121,0), "0"), ", ",TEXT(ROUND(L121,0), "0"), ")")</f>
        <v>3 (3, 4)</v>
      </c>
      <c r="DC121" t="str">
        <f>_xlfn.CONCAT(TEXT(ROUND(M121,2), "0.00"), " (", TEXT(ROUND(N121,2), "0.00"), ", ", TEXT(ROUND(O121,2), "0.00"), ")")</f>
        <v>0.83 (0.73, 0.90)</v>
      </c>
      <c r="DD121" t="str">
        <f>_xlfn.CONCAT(TEXT(ROUND(S121,2), "0.00"), " (", TEXT(ROUND(T121,2), "0.00"), ", ",TEXT(ROUND(U121,2), "0.00"), ")")</f>
        <v>0.10 (0.00, 0.19)</v>
      </c>
      <c r="DE121" t="str">
        <f>TEXT(ROUND(1000000*X121,2), "0.0")</f>
        <v>6.1</v>
      </c>
    </row>
    <row r="122" spans="1:109" hidden="1" x14ac:dyDescent="0.2">
      <c r="A122" t="str">
        <f>[1]summ_cities!A122</f>
        <v>Port St. Lucie, FL</v>
      </c>
      <c r="B122">
        <f>[1]summ_cities!B122</f>
        <v>597.93641832215997</v>
      </c>
      <c r="C122">
        <f>[1]summ_cities!C122</f>
        <v>0.85495781081289501</v>
      </c>
      <c r="D122">
        <f>[1]summ_cities!D122</f>
        <v>3.3428494536534098E-2</v>
      </c>
      <c r="E122">
        <f>[1]summ_cities!E122</f>
        <v>0.39404288104063601</v>
      </c>
      <c r="F122">
        <f>[1]summ_cities!F122</f>
        <v>0</v>
      </c>
      <c r="G122">
        <f>[1]summ_cities!G122</f>
        <v>0.27453716667338801</v>
      </c>
      <c r="H122">
        <f>[1]summ_cities!H122</f>
        <v>0.209626354254808</v>
      </c>
      <c r="I122">
        <f>[1]summ_cities!I122</f>
        <v>1.7665927073182599</v>
      </c>
      <c r="J122">
        <f>[1]summ_cities!J122</f>
        <v>3.3122251760944899</v>
      </c>
      <c r="K122">
        <f>[1]summ_cities!K122</f>
        <v>3.01260637808794</v>
      </c>
      <c r="L122">
        <f>[1]summ_cities!L122</f>
        <v>3.5751948464053398</v>
      </c>
      <c r="M122">
        <f>[1]summ_cities!M122</f>
        <v>1.87492293066382</v>
      </c>
      <c r="N122">
        <f>[1]summ_cities!N122</f>
        <v>1.70532028441414</v>
      </c>
      <c r="O122">
        <f>[1]summ_cities!O122</f>
        <v>2.0237799191600798</v>
      </c>
      <c r="P122">
        <f>[1]summ_cities!P122</f>
        <v>1.54563246877622</v>
      </c>
      <c r="Q122">
        <f>[1]summ_cities!Q122</f>
        <v>1.2460136707696701</v>
      </c>
      <c r="R122">
        <f>[1]summ_cities!R122</f>
        <v>1.8086021390870799</v>
      </c>
      <c r="S122">
        <f>[1]summ_cities!S122</f>
        <v>7.3114176586631399E-2</v>
      </c>
      <c r="T122">
        <f>[1]summ_cities!T122</f>
        <v>0</v>
      </c>
      <c r="U122">
        <f>[1]summ_cities!U122</f>
        <v>0.23556291865103901</v>
      </c>
      <c r="V122">
        <f>[1]summ_cities!V122</f>
        <v>376047</v>
      </c>
      <c r="W122">
        <f>[1]summ_cities!W122</f>
        <v>270774</v>
      </c>
      <c r="X122">
        <f>[1]summ_cities!X122</f>
        <v>8.8080085098258695E-6</v>
      </c>
      <c r="DA122" t="str">
        <f t="shared" si="1"/>
        <v>False</v>
      </c>
      <c r="DB122" t="str">
        <f>_xlfn.CONCAT(TEXT(ROUND(J122,0), "0"), " (", TEXT(ROUND(K122,0), "0"), ", ",TEXT(ROUND(L122,0), "0"), ")")</f>
        <v>3 (3, 4)</v>
      </c>
      <c r="DC122" t="str">
        <f>_xlfn.CONCAT(TEXT(ROUND(M122,2), "0.00"), " (", TEXT(ROUND(N122,2), "0.00"), ", ", TEXT(ROUND(O122,2), "0.00"), ")")</f>
        <v>1.87 (1.71, 2.02)</v>
      </c>
      <c r="DD122" t="str">
        <f>_xlfn.CONCAT(TEXT(ROUND(S122,2), "0.00"), " (", TEXT(ROUND(T122,2), "0.00"), ", ",TEXT(ROUND(U122,2), "0.00"), ")")</f>
        <v>0.07 (0.00, 0.24)</v>
      </c>
      <c r="DE122" t="str">
        <f>TEXT(ROUND(1000000*X122,2), "0.0")</f>
        <v>8.8</v>
      </c>
    </row>
    <row r="123" spans="1:109" hidden="1" x14ac:dyDescent="0.2">
      <c r="A123" t="str">
        <f>[1]summ_cities!A123</f>
        <v>Greensboro, NC</v>
      </c>
      <c r="B123">
        <f>[1]summ_cities!B123</f>
        <v>495.589485545645</v>
      </c>
      <c r="C123">
        <f>[1]summ_cities!C123</f>
        <v>2.6493468882935098</v>
      </c>
      <c r="D123">
        <f>[1]summ_cities!D123</f>
        <v>6.3054104484670997E-2</v>
      </c>
      <c r="E123">
        <f>[1]summ_cities!E123</f>
        <v>0.68895184842021795</v>
      </c>
      <c r="F123">
        <f>[1]summ_cities!F123</f>
        <v>0</v>
      </c>
      <c r="G123">
        <f>[1]summ_cities!G123</f>
        <v>0.41575359748643997</v>
      </c>
      <c r="H123">
        <f>[1]summ_cities!H123</f>
        <v>0.132393461999921</v>
      </c>
      <c r="I123">
        <f>[1]summ_cities!I123</f>
        <v>3.94949990068476</v>
      </c>
      <c r="J123">
        <f>[1]summ_cities!J123</f>
        <v>3.28088122061994</v>
      </c>
      <c r="K123">
        <f>[1]summ_cities!K123</f>
        <v>2.69286577882432</v>
      </c>
      <c r="L123">
        <f>[1]summ_cities!L123</f>
        <v>4.0046965047516299</v>
      </c>
      <c r="M123">
        <f>[1]summ_cities!M123</f>
        <v>0.83070801446307097</v>
      </c>
      <c r="N123">
        <f>[1]summ_cities!N123</f>
        <v>0.68182449589565397</v>
      </c>
      <c r="O123">
        <f>[1]summ_cities!O123</f>
        <v>1.01397559322822</v>
      </c>
      <c r="P123">
        <f>[1]summ_cities!P123</f>
        <v>-0.66861868006482394</v>
      </c>
      <c r="Q123">
        <f>[1]summ_cities!Q123</f>
        <v>-1.25663412186043</v>
      </c>
      <c r="R123">
        <f>[1]summ_cities!R123</f>
        <v>5.51966040668707E-2</v>
      </c>
      <c r="S123">
        <f>[1]summ_cities!S123</f>
        <v>0.444008030775002</v>
      </c>
      <c r="T123">
        <f>[1]summ_cities!T123</f>
        <v>0.30018522155645999</v>
      </c>
      <c r="U123">
        <f>[1]summ_cities!U123</f>
        <v>0.57999076726833199</v>
      </c>
      <c r="V123">
        <f>[1]summ_cities!V123</f>
        <v>311810</v>
      </c>
      <c r="W123">
        <f>[1]summ_cities!W123</f>
        <v>267884</v>
      </c>
      <c r="X123">
        <f>[1]summ_cities!X123</f>
        <v>1.05220525981204E-5</v>
      </c>
      <c r="DA123" t="str">
        <f t="shared" si="1"/>
        <v>False</v>
      </c>
      <c r="DB123" t="str">
        <f>_xlfn.CONCAT(TEXT(ROUND(J123,0), "0"), " (", TEXT(ROUND(K123,0), "0"), ", ",TEXT(ROUND(L123,0), "0"), ")")</f>
        <v>3 (3, 4)</v>
      </c>
      <c r="DC123" t="str">
        <f>_xlfn.CONCAT(TEXT(ROUND(M123,2), "0.00"), " (", TEXT(ROUND(N123,2), "0.00"), ", ", TEXT(ROUND(O123,2), "0.00"), ")")</f>
        <v>0.83 (0.68, 1.01)</v>
      </c>
      <c r="DD123" t="str">
        <f>_xlfn.CONCAT(TEXT(ROUND(S123,2), "0.00"), " (", TEXT(ROUND(T123,2), "0.00"), ", ",TEXT(ROUND(U123,2), "0.00"), ")")</f>
        <v>0.44 (0.30, 0.58)</v>
      </c>
      <c r="DE123" t="str">
        <f>TEXT(ROUND(1000000*X123,2), "0.0")</f>
        <v>10.5</v>
      </c>
    </row>
    <row r="124" spans="1:109" hidden="1" x14ac:dyDescent="0.2">
      <c r="A124" t="str">
        <f>[1]summ_cities!A124</f>
        <v>Syracuse, NY</v>
      </c>
      <c r="B124">
        <f>[1]summ_cities!B124</f>
        <v>539.90193011922497</v>
      </c>
      <c r="C124">
        <f>[1]summ_cities!C124</f>
        <v>0.66336767499488403</v>
      </c>
      <c r="D124">
        <f>[1]summ_cities!D124</f>
        <v>0.27965301179254198</v>
      </c>
      <c r="E124">
        <f>[1]summ_cities!E124</f>
        <v>0.26496915819315198</v>
      </c>
      <c r="F124">
        <f>[1]summ_cities!F124</f>
        <v>0</v>
      </c>
      <c r="G124">
        <f>[1]summ_cities!G124</f>
        <v>1.0735751039902499</v>
      </c>
      <c r="H124">
        <f>[1]summ_cities!H124</f>
        <v>0.187149262259137</v>
      </c>
      <c r="I124">
        <f>[1]summ_cities!I124</f>
        <v>2.46871421122996</v>
      </c>
      <c r="J124">
        <f>[1]summ_cities!J124</f>
        <v>3.23852338122167</v>
      </c>
      <c r="K124">
        <f>[1]summ_cities!K124</f>
        <v>2.5314487090444602</v>
      </c>
      <c r="L124">
        <f>[1]summ_cities!L124</f>
        <v>4.13460956717317</v>
      </c>
      <c r="M124">
        <f>[1]summ_cities!M124</f>
        <v>1.3118259563986401</v>
      </c>
      <c r="N124">
        <f>[1]summ_cities!N124</f>
        <v>1.0254118105405301</v>
      </c>
      <c r="O124">
        <f>[1]summ_cities!O124</f>
        <v>1.67480283799769</v>
      </c>
      <c r="P124">
        <f>[1]summ_cities!P124</f>
        <v>0.76980916999170601</v>
      </c>
      <c r="Q124">
        <f>[1]summ_cities!Q124</f>
        <v>6.2734497814500495E-2</v>
      </c>
      <c r="R124">
        <f>[1]summ_cities!R124</f>
        <v>1.6658953559432099</v>
      </c>
      <c r="S124">
        <f>[1]summ_cities!S124</f>
        <v>0.116190485910217</v>
      </c>
      <c r="T124">
        <f>[1]summ_cities!T124</f>
        <v>0</v>
      </c>
      <c r="U124">
        <f>[1]summ_cities!U124</f>
        <v>0.211977039427205</v>
      </c>
      <c r="V124">
        <f>[1]summ_cities!V124</f>
        <v>412317</v>
      </c>
      <c r="W124">
        <f>[1]summ_cities!W124</f>
        <v>402267</v>
      </c>
      <c r="X124">
        <f>[1]summ_cities!X124</f>
        <v>7.8544502924246901E-6</v>
      </c>
      <c r="DA124" t="str">
        <f t="shared" si="1"/>
        <v>False</v>
      </c>
      <c r="DB124" t="str">
        <f>_xlfn.CONCAT(TEXT(ROUND(J124,0), "0"), " (", TEXT(ROUND(K124,0), "0"), ", ",TEXT(ROUND(L124,0), "0"), ")")</f>
        <v>3 (3, 4)</v>
      </c>
      <c r="DC124" t="str">
        <f>_xlfn.CONCAT(TEXT(ROUND(M124,2), "0.00"), " (", TEXT(ROUND(N124,2), "0.00"), ", ", TEXT(ROUND(O124,2), "0.00"), ")")</f>
        <v>1.31 (1.03, 1.67)</v>
      </c>
      <c r="DD124" t="str">
        <f>_xlfn.CONCAT(TEXT(ROUND(S124,2), "0.00"), " (", TEXT(ROUND(T124,2), "0.00"), ", ",TEXT(ROUND(U124,2), "0.00"), ")")</f>
        <v>0.12 (0.00, 0.21)</v>
      </c>
      <c r="DE124" t="str">
        <f>TEXT(ROUND(1000000*X124,2), "0.0")</f>
        <v>7.9</v>
      </c>
    </row>
    <row r="125" spans="1:109" hidden="1" x14ac:dyDescent="0.2">
      <c r="A125" t="str">
        <f>[1]summ_cities!A125</f>
        <v>Laredo, TX</v>
      </c>
      <c r="B125">
        <f>[1]summ_cities!B125</f>
        <v>172.464725752796</v>
      </c>
      <c r="C125">
        <f>[1]summ_cities!C125</f>
        <v>1.8698800021869499</v>
      </c>
      <c r="D125">
        <f>[1]summ_cities!D125</f>
        <v>0.169774794432061</v>
      </c>
      <c r="E125">
        <f>[1]summ_cities!E125</f>
        <v>1.1355950914240001</v>
      </c>
      <c r="F125">
        <f>[1]summ_cities!F125</f>
        <v>0</v>
      </c>
      <c r="G125">
        <f>[1]summ_cities!G125</f>
        <v>6.9273547637011906E-2</v>
      </c>
      <c r="H125">
        <f>[1]summ_cities!H125</f>
        <v>1.38242554432997E-2</v>
      </c>
      <c r="I125">
        <f>[1]summ_cities!I125</f>
        <v>3.2583476911233298</v>
      </c>
      <c r="J125">
        <f>[1]summ_cities!J125</f>
        <v>3.0754654268992501</v>
      </c>
      <c r="K125">
        <f>[1]summ_cities!K125</f>
        <v>1.38133883608705</v>
      </c>
      <c r="L125">
        <f>[1]summ_cities!L125</f>
        <v>3.9441849888479199</v>
      </c>
      <c r="M125">
        <f>[1]summ_cities!M125</f>
        <v>0.94387269820151398</v>
      </c>
      <c r="N125">
        <f>[1]summ_cities!N125</f>
        <v>0.42393843967303302</v>
      </c>
      <c r="O125">
        <f>[1]summ_cities!O125</f>
        <v>1.2104862226928701</v>
      </c>
      <c r="P125">
        <f>[1]summ_cities!P125</f>
        <v>-0.182882264224076</v>
      </c>
      <c r="Q125">
        <f>[1]summ_cities!Q125</f>
        <v>-1.87700885503627</v>
      </c>
      <c r="R125">
        <f>[1]summ_cities!R125</f>
        <v>0.68583729772459101</v>
      </c>
      <c r="S125">
        <f>[1]summ_cities!S125</f>
        <v>0.359183639414145</v>
      </c>
      <c r="T125">
        <f>[1]summ_cities!T125</f>
        <v>0.18336503059234799</v>
      </c>
      <c r="U125">
        <f>[1]summ_cities!U125</f>
        <v>0.57826998506223604</v>
      </c>
      <c r="V125">
        <f>[1]summ_cities!V125</f>
        <v>235730</v>
      </c>
      <c r="W125">
        <f>[1]summ_cities!W125</f>
        <v>175586</v>
      </c>
      <c r="X125">
        <f>[1]summ_cities!X125</f>
        <v>1.3046559313194101E-5</v>
      </c>
      <c r="DA125" t="str">
        <f t="shared" si="1"/>
        <v>False</v>
      </c>
      <c r="DB125" t="str">
        <f>_xlfn.CONCAT(TEXT(ROUND(J125,0), "0"), " (", TEXT(ROUND(K125,0), "0"), ", ",TEXT(ROUND(L125,0), "0"), ")")</f>
        <v>3 (1, 4)</v>
      </c>
      <c r="DC125" t="str">
        <f>_xlfn.CONCAT(TEXT(ROUND(M125,2), "0.00"), " (", TEXT(ROUND(N125,2), "0.00"), ", ", TEXT(ROUND(O125,2), "0.00"), ")")</f>
        <v>0.94 (0.42, 1.21)</v>
      </c>
      <c r="DD125" t="str">
        <f>_xlfn.CONCAT(TEXT(ROUND(S125,2), "0.00"), " (", TEXT(ROUND(T125,2), "0.00"), ", ",TEXT(ROUND(U125,2), "0.00"), ")")</f>
        <v>0.36 (0.18, 0.58)</v>
      </c>
      <c r="DE125" t="str">
        <f>TEXT(ROUND(1000000*X125,2), "0.0")</f>
        <v>13.1</v>
      </c>
    </row>
    <row r="126" spans="1:109" hidden="1" x14ac:dyDescent="0.2">
      <c r="A126" t="str">
        <f>[1]summ_cities!A126</f>
        <v>Odessa, TX</v>
      </c>
      <c r="B126">
        <f>[1]summ_cities!B126</f>
        <v>155.20001633836</v>
      </c>
      <c r="C126">
        <f>[1]summ_cities!C126</f>
        <v>0.481880507350193</v>
      </c>
      <c r="D126">
        <f>[1]summ_cities!D126</f>
        <v>4.6355433410080202E-3</v>
      </c>
      <c r="E126">
        <f>[1]summ_cities!E126</f>
        <v>3.1075732718486901</v>
      </c>
      <c r="F126">
        <f>[1]summ_cities!F126</f>
        <v>0</v>
      </c>
      <c r="G126">
        <f>[1]summ_cities!G126</f>
        <v>4.3787445177647398E-2</v>
      </c>
      <c r="H126">
        <f>[1]summ_cities!H126</f>
        <v>9.8462981541217794E-3</v>
      </c>
      <c r="I126">
        <f>[1]summ_cities!I126</f>
        <v>3.6477230658716602</v>
      </c>
      <c r="J126">
        <f>[1]summ_cities!J126</f>
        <v>3.0704187008488</v>
      </c>
      <c r="K126">
        <f>[1]summ_cities!K126</f>
        <v>1.9074448756082201</v>
      </c>
      <c r="L126">
        <f>[1]summ_cities!L126</f>
        <v>3.97467122532397</v>
      </c>
      <c r="M126">
        <f>[1]summ_cities!M126</f>
        <v>0.84173569248604596</v>
      </c>
      <c r="N126">
        <f>[1]summ_cities!N126</f>
        <v>0.52291383999361096</v>
      </c>
      <c r="O126">
        <f>[1]summ_cities!O126</f>
        <v>1.0896307514436201</v>
      </c>
      <c r="P126">
        <f>[1]summ_cities!P126</f>
        <v>-0.57730436502285198</v>
      </c>
      <c r="Q126">
        <f>[1]summ_cities!Q126</f>
        <v>-1.7402781902634401</v>
      </c>
      <c r="R126">
        <f>[1]summ_cities!R126</f>
        <v>0.32694815945231198</v>
      </c>
      <c r="S126">
        <f>[1]summ_cities!S126</f>
        <v>0.46261674824511201</v>
      </c>
      <c r="T126">
        <f>[1]summ_cities!T126</f>
        <v>0.35860861912973402</v>
      </c>
      <c r="U126">
        <f>[1]summ_cities!U126</f>
        <v>0.57585434561765902</v>
      </c>
      <c r="V126">
        <f>[1]summ_cities!V126</f>
        <v>126405</v>
      </c>
      <c r="W126">
        <f>[1]summ_cities!W126</f>
        <v>111395</v>
      </c>
      <c r="X126">
        <f>[1]summ_cities!X126</f>
        <v>2.42903263387429E-5</v>
      </c>
      <c r="DA126" t="str">
        <f t="shared" si="1"/>
        <v>False</v>
      </c>
      <c r="DB126" t="str">
        <f>_xlfn.CONCAT(TEXT(ROUND(J126,0), "0"), " (", TEXT(ROUND(K126,0), "0"), ", ",TEXT(ROUND(L126,0), "0"), ")")</f>
        <v>3 (2, 4)</v>
      </c>
      <c r="DC126" t="str">
        <f>_xlfn.CONCAT(TEXT(ROUND(M126,2), "0.00"), " (", TEXT(ROUND(N126,2), "0.00"), ", ", TEXT(ROUND(O126,2), "0.00"), ")")</f>
        <v>0.84 (0.52, 1.09)</v>
      </c>
      <c r="DD126" t="str">
        <f>_xlfn.CONCAT(TEXT(ROUND(S126,2), "0.00"), " (", TEXT(ROUND(T126,2), "0.00"), ", ",TEXT(ROUND(U126,2), "0.00"), ")")</f>
        <v>0.46 (0.36, 0.58)</v>
      </c>
      <c r="DE126" t="str">
        <f>TEXT(ROUND(1000000*X126,2), "0.0")</f>
        <v>24.3</v>
      </c>
    </row>
    <row r="127" spans="1:109" hidden="1" x14ac:dyDescent="0.2">
      <c r="A127" t="str">
        <f>[1]summ_cities!A127</f>
        <v>El Paso, TX--NM</v>
      </c>
      <c r="B127">
        <f>[1]summ_cities!B127</f>
        <v>658.84168743968701</v>
      </c>
      <c r="C127">
        <f>[1]summ_cities!C127</f>
        <v>0.93018748804550999</v>
      </c>
      <c r="D127">
        <f>[1]summ_cities!D127</f>
        <v>0.97195402938565001</v>
      </c>
      <c r="E127">
        <f>[1]summ_cities!E127</f>
        <v>0.44925957710813302</v>
      </c>
      <c r="F127">
        <f>[1]summ_cities!F127</f>
        <v>0</v>
      </c>
      <c r="G127">
        <f>[1]summ_cities!G127</f>
        <v>0.62441803858451495</v>
      </c>
      <c r="H127">
        <f>[1]summ_cities!H127</f>
        <v>0.31612507960154601</v>
      </c>
      <c r="I127">
        <f>[1]summ_cities!I127</f>
        <v>3.2919442127253502</v>
      </c>
      <c r="J127">
        <f>[1]summ_cities!J127</f>
        <v>3.0623566680045302</v>
      </c>
      <c r="K127">
        <f>[1]summ_cities!K127</f>
        <v>2.7258572235604999</v>
      </c>
      <c r="L127">
        <f>[1]summ_cities!L127</f>
        <v>3.3689853922440101</v>
      </c>
      <c r="M127">
        <f>[1]summ_cities!M127</f>
        <v>0.93025776565917295</v>
      </c>
      <c r="N127">
        <f>[1]summ_cities!N127</f>
        <v>0.82803870521967404</v>
      </c>
      <c r="O127">
        <f>[1]summ_cities!O127</f>
        <v>1.02340294201245</v>
      </c>
      <c r="P127">
        <f>[1]summ_cities!P127</f>
        <v>-0.22958754472082099</v>
      </c>
      <c r="Q127">
        <f>[1]summ_cities!Q127</f>
        <v>-0.56608698916485201</v>
      </c>
      <c r="R127">
        <f>[1]summ_cities!R127</f>
        <v>7.7041179518657105E-2</v>
      </c>
      <c r="S127">
        <f>[1]summ_cities!S127</f>
        <v>0.45277655454634702</v>
      </c>
      <c r="T127">
        <f>[1]summ_cities!T127</f>
        <v>0.33305203851180099</v>
      </c>
      <c r="U127">
        <f>[1]summ_cities!U127</f>
        <v>0.53383015835152303</v>
      </c>
      <c r="V127">
        <f>[1]summ_cities!V127</f>
        <v>803086</v>
      </c>
      <c r="W127">
        <f>[1]summ_cities!W127</f>
        <v>674801</v>
      </c>
      <c r="X127">
        <f>[1]summ_cities!X127</f>
        <v>3.8132362760707201E-6</v>
      </c>
      <c r="DA127" t="str">
        <f t="shared" si="1"/>
        <v>False</v>
      </c>
      <c r="DB127" t="str">
        <f>_xlfn.CONCAT(TEXT(ROUND(J127,0), "0"), " (", TEXT(ROUND(K127,0), "0"), ", ",TEXT(ROUND(L127,0), "0"), ")")</f>
        <v>3 (3, 3)</v>
      </c>
      <c r="DC127" t="str">
        <f>_xlfn.CONCAT(TEXT(ROUND(M127,2), "0.00"), " (", TEXT(ROUND(N127,2), "0.00"), ", ", TEXT(ROUND(O127,2), "0.00"), ")")</f>
        <v>0.93 (0.83, 1.02)</v>
      </c>
      <c r="DD127" t="str">
        <f>_xlfn.CONCAT(TEXT(ROUND(S127,2), "0.00"), " (", TEXT(ROUND(T127,2), "0.00"), ", ",TEXT(ROUND(U127,2), "0.00"), ")")</f>
        <v>0.45 (0.33, 0.53)</v>
      </c>
      <c r="DE127" t="str">
        <f>TEXT(ROUND(1000000*X127,2), "0.0")</f>
        <v>3.8</v>
      </c>
    </row>
    <row r="128" spans="1:109" hidden="1" x14ac:dyDescent="0.2">
      <c r="A128" t="str">
        <f>[1]summ_cities!A128</f>
        <v>Buffalo, NY</v>
      </c>
      <c r="B128">
        <f>[1]summ_cities!B128</f>
        <v>1018.69754558839</v>
      </c>
      <c r="C128">
        <f>[1]summ_cities!C128</f>
        <v>2.28010328480257</v>
      </c>
      <c r="D128">
        <f>[1]summ_cities!D128</f>
        <v>0.994126041802459</v>
      </c>
      <c r="E128">
        <f>[1]summ_cities!E128</f>
        <v>2.1074416353641401</v>
      </c>
      <c r="F128">
        <f>[1]summ_cities!F128</f>
        <v>0</v>
      </c>
      <c r="G128">
        <f>[1]summ_cities!G128</f>
        <v>0.88184825924099197</v>
      </c>
      <c r="H128">
        <f>[1]summ_cities!H128</f>
        <v>0.58228781431528198</v>
      </c>
      <c r="I128">
        <f>[1]summ_cities!I128</f>
        <v>6.8458070355254401</v>
      </c>
      <c r="J128">
        <f>[1]summ_cities!J128</f>
        <v>3.0158118057571999</v>
      </c>
      <c r="K128">
        <f>[1]summ_cities!K128</f>
        <v>1.3061229020362199</v>
      </c>
      <c r="L128">
        <f>[1]summ_cities!L128</f>
        <v>4.8472201549971201</v>
      </c>
      <c r="M128">
        <f>[1]summ_cities!M128</f>
        <v>0.44053415325717299</v>
      </c>
      <c r="N128">
        <f>[1]summ_cities!N128</f>
        <v>0.19079166199956599</v>
      </c>
      <c r="O128">
        <f>[1]summ_cities!O128</f>
        <v>0.70805679006771405</v>
      </c>
      <c r="P128">
        <f>[1]summ_cities!P128</f>
        <v>-3.8299952297682398</v>
      </c>
      <c r="Q128">
        <f>[1]summ_cities!Q128</f>
        <v>-5.53968413348922</v>
      </c>
      <c r="R128">
        <f>[1]summ_cities!R128</f>
        <v>-1.99858688052832</v>
      </c>
      <c r="S128">
        <f>[1]summ_cities!S128</f>
        <v>0.11302129533605799</v>
      </c>
      <c r="T128">
        <f>[1]summ_cities!T128</f>
        <v>1.88780899675973E-3</v>
      </c>
      <c r="U128">
        <f>[1]summ_cities!U128</f>
        <v>0.19869397815474099</v>
      </c>
      <c r="V128">
        <f>[1]summ_cities!V128</f>
        <v>935906</v>
      </c>
      <c r="W128">
        <f>[1]summ_cities!W128</f>
        <v>976703</v>
      </c>
      <c r="X128">
        <f>[1]summ_cities!X128</f>
        <v>3.2223447715445799E-6</v>
      </c>
      <c r="DA128" t="str">
        <f t="shared" si="1"/>
        <v>False</v>
      </c>
      <c r="DB128" t="str">
        <f>_xlfn.CONCAT(TEXT(ROUND(J128,0), "0"), " (", TEXT(ROUND(K128,0), "0"), ", ",TEXT(ROUND(L128,0), "0"), ")")</f>
        <v>3 (1, 5)</v>
      </c>
      <c r="DC128" t="str">
        <f>_xlfn.CONCAT(TEXT(ROUND(M128,2), "0.00"), " (", TEXT(ROUND(N128,2), "0.00"), ", ", TEXT(ROUND(O128,2), "0.00"), ")")</f>
        <v>0.44 (0.19, 0.71)</v>
      </c>
      <c r="DD128" t="str">
        <f>_xlfn.CONCAT(TEXT(ROUND(S128,2), "0.00"), " (", TEXT(ROUND(T128,2), "0.00"), ", ",TEXT(ROUND(U128,2), "0.00"), ")")</f>
        <v>0.11 (0.00, 0.20)</v>
      </c>
      <c r="DE128" t="str">
        <f>TEXT(ROUND(1000000*X128,2), "0.0")</f>
        <v>3.2</v>
      </c>
    </row>
    <row r="129" spans="1:109" hidden="1" x14ac:dyDescent="0.2">
      <c r="A129" t="str">
        <f>[1]summ_cities!A129</f>
        <v>Antioch, CA</v>
      </c>
      <c r="B129">
        <f>[1]summ_cities!B129</f>
        <v>214.24673903574401</v>
      </c>
      <c r="C129">
        <f>[1]summ_cities!C129</f>
        <v>1.7681276767233101</v>
      </c>
      <c r="D129">
        <f>[1]summ_cities!D129</f>
        <v>6.6607661424388107E-2</v>
      </c>
      <c r="E129">
        <f>[1]summ_cities!E129</f>
        <v>0.54162365425296299</v>
      </c>
      <c r="F129">
        <f>[1]summ_cities!F129</f>
        <v>0</v>
      </c>
      <c r="G129">
        <f>[1]summ_cities!G129</f>
        <v>0.55751019196638496</v>
      </c>
      <c r="H129">
        <f>[1]summ_cities!H129</f>
        <v>7.6060619826175402E-2</v>
      </c>
      <c r="I129">
        <f>[1]summ_cities!I129</f>
        <v>3.0099298041932201</v>
      </c>
      <c r="J129">
        <f>[1]summ_cities!J129</f>
        <v>3.0077208185001201</v>
      </c>
      <c r="K129">
        <f>[1]summ_cities!K129</f>
        <v>1.3486813610397901</v>
      </c>
      <c r="L129">
        <f>[1]summ_cities!L129</f>
        <v>4.1807028200460703</v>
      </c>
      <c r="M129">
        <f>[1]summ_cities!M129</f>
        <v>0.99926610059476095</v>
      </c>
      <c r="N129">
        <f>[1]summ_cities!N129</f>
        <v>0.44807734690719597</v>
      </c>
      <c r="O129">
        <f>[1]summ_cities!O129</f>
        <v>1.3889702059569</v>
      </c>
      <c r="P129">
        <f>[1]summ_cities!P129</f>
        <v>-2.2089856931061802E-3</v>
      </c>
      <c r="Q129">
        <f>[1]summ_cities!Q129</f>
        <v>-1.66124844315343</v>
      </c>
      <c r="R129">
        <f>[1]summ_cities!R129</f>
        <v>1.17077301585285</v>
      </c>
      <c r="S129">
        <f>[1]summ_cities!S129</f>
        <v>0.24220225866683201</v>
      </c>
      <c r="T129">
        <f>[1]summ_cities!T129</f>
        <v>0.13321572986946201</v>
      </c>
      <c r="U129">
        <f>[1]summ_cities!U129</f>
        <v>0.369691444765336</v>
      </c>
      <c r="V129">
        <f>[1]summ_cities!V129</f>
        <v>277634</v>
      </c>
      <c r="W129">
        <f>[1]summ_cities!W129</f>
        <v>217591</v>
      </c>
      <c r="X129">
        <f>[1]summ_cities!X129</f>
        <v>1.0833402315639E-5</v>
      </c>
      <c r="DA129" t="str">
        <f t="shared" si="1"/>
        <v>False</v>
      </c>
      <c r="DB129" t="str">
        <f>_xlfn.CONCAT(TEXT(ROUND(J129,0), "0"), " (", TEXT(ROUND(K129,0), "0"), ", ",TEXT(ROUND(L129,0), "0"), ")")</f>
        <v>3 (1, 4)</v>
      </c>
      <c r="DC129" t="str">
        <f>_xlfn.CONCAT(TEXT(ROUND(M129,2), "0.00"), " (", TEXT(ROUND(N129,2), "0.00"), ", ", TEXT(ROUND(O129,2), "0.00"), ")")</f>
        <v>1.00 (0.45, 1.39)</v>
      </c>
      <c r="DD129" t="str">
        <f>_xlfn.CONCAT(TEXT(ROUND(S129,2), "0.00"), " (", TEXT(ROUND(T129,2), "0.00"), ", ",TEXT(ROUND(U129,2), "0.00"), ")")</f>
        <v>0.24 (0.13, 0.37)</v>
      </c>
      <c r="DE129" t="str">
        <f>TEXT(ROUND(1000000*X129,2), "0.0")</f>
        <v>10.8</v>
      </c>
    </row>
    <row r="130" spans="1:109" hidden="1" x14ac:dyDescent="0.2">
      <c r="A130" t="str">
        <f>[1]summ_cities!A130</f>
        <v>Jacksonville, NC</v>
      </c>
      <c r="B130">
        <f>[1]summ_cities!B130</f>
        <v>191.94445560385699</v>
      </c>
      <c r="C130">
        <f>[1]summ_cities!C130</f>
        <v>1.1294612312065</v>
      </c>
      <c r="D130">
        <f>[1]summ_cities!D130</f>
        <v>4.8247680412257304E-3</v>
      </c>
      <c r="E130">
        <f>[1]summ_cities!E130</f>
        <v>1.31573816285696E-2</v>
      </c>
      <c r="F130">
        <f>[1]summ_cities!F130</f>
        <v>0</v>
      </c>
      <c r="G130">
        <f>[1]summ_cities!G130</f>
        <v>0.66865737030990302</v>
      </c>
      <c r="H130">
        <f>[1]summ_cities!H130</f>
        <v>1.68502031936799E-2</v>
      </c>
      <c r="I130">
        <f>[1]summ_cities!I130</f>
        <v>1.8329509543798801</v>
      </c>
      <c r="J130">
        <f>[1]summ_cities!J130</f>
        <v>2.99960444559601</v>
      </c>
      <c r="K130">
        <f>[1]summ_cities!K130</f>
        <v>2.7235547987220801</v>
      </c>
      <c r="L130">
        <f>[1]summ_cities!L130</f>
        <v>3.3085901915289702</v>
      </c>
      <c r="M130">
        <f>[1]summ_cities!M130</f>
        <v>1.63648920252251</v>
      </c>
      <c r="N130">
        <f>[1]summ_cities!N130</f>
        <v>1.4858852563480101</v>
      </c>
      <c r="O130">
        <f>[1]summ_cities!O130</f>
        <v>1.8050620414163301</v>
      </c>
      <c r="P130">
        <f>[1]summ_cities!P130</f>
        <v>1.1666534912161299</v>
      </c>
      <c r="Q130">
        <f>[1]summ_cities!Q130</f>
        <v>0.89060384434220097</v>
      </c>
      <c r="R130">
        <f>[1]summ_cities!R130</f>
        <v>1.4756392371490801</v>
      </c>
      <c r="S130">
        <f>[1]summ_cities!S130</f>
        <v>0.24476892339040901</v>
      </c>
      <c r="T130">
        <f>[1]summ_cities!T130</f>
        <v>5.7915066868040502E-2</v>
      </c>
      <c r="U130">
        <f>[1]summ_cities!U130</f>
        <v>0.52708728903381796</v>
      </c>
      <c r="V130">
        <f>[1]summ_cities!V130</f>
        <v>105419</v>
      </c>
      <c r="W130">
        <f>[1]summ_cities!W130</f>
        <v>95514</v>
      </c>
      <c r="X130">
        <f>[1]summ_cities!X130</f>
        <v>2.8454115914550601E-5</v>
      </c>
      <c r="DA130" t="str">
        <f t="shared" si="1"/>
        <v>False</v>
      </c>
      <c r="DB130" t="str">
        <f>_xlfn.CONCAT(TEXT(ROUND(J130,0), "0"), " (", TEXT(ROUND(K130,0), "0"), ", ",TEXT(ROUND(L130,0), "0"), ")")</f>
        <v>3 (3, 3)</v>
      </c>
      <c r="DC130" t="str">
        <f>_xlfn.CONCAT(TEXT(ROUND(M130,2), "0.00"), " (", TEXT(ROUND(N130,2), "0.00"), ", ", TEXT(ROUND(O130,2), "0.00"), ")")</f>
        <v>1.64 (1.49, 1.81)</v>
      </c>
      <c r="DD130" t="str">
        <f>_xlfn.CONCAT(TEXT(ROUND(S130,2), "0.00"), " (", TEXT(ROUND(T130,2), "0.00"), ", ",TEXT(ROUND(U130,2), "0.00"), ")")</f>
        <v>0.24 (0.06, 0.53)</v>
      </c>
      <c r="DE130" t="str">
        <f>TEXT(ROUND(1000000*X130,2), "0.0")</f>
        <v>28.5</v>
      </c>
    </row>
    <row r="131" spans="1:109" hidden="1" x14ac:dyDescent="0.2">
      <c r="A131" t="str">
        <f>[1]summ_cities!A131</f>
        <v>Spartanburg, SC</v>
      </c>
      <c r="B131">
        <f>[1]summ_cities!B131</f>
        <v>523.89648329023703</v>
      </c>
      <c r="C131">
        <f>[1]summ_cities!C131</f>
        <v>1.9186047437906699</v>
      </c>
      <c r="D131">
        <f>[1]summ_cities!D131</f>
        <v>0.32453989669720101</v>
      </c>
      <c r="E131">
        <f>[1]summ_cities!E131</f>
        <v>0.141512408035607</v>
      </c>
      <c r="F131">
        <f>[1]summ_cities!F131</f>
        <v>0</v>
      </c>
      <c r="G131">
        <f>[1]summ_cities!G131</f>
        <v>0.23428293463503599</v>
      </c>
      <c r="H131">
        <f>[1]summ_cities!H131</f>
        <v>8.4524013127642295E-2</v>
      </c>
      <c r="I131">
        <f>[1]summ_cities!I131</f>
        <v>2.70346399628616</v>
      </c>
      <c r="J131">
        <f>[1]summ_cities!J131</f>
        <v>2.93706549322554</v>
      </c>
      <c r="K131">
        <f>[1]summ_cities!K131</f>
        <v>2.5661550646353901</v>
      </c>
      <c r="L131">
        <f>[1]summ_cities!L131</f>
        <v>3.3263891572083999</v>
      </c>
      <c r="M131">
        <f>[1]summ_cities!M131</f>
        <v>1.0864082145204399</v>
      </c>
      <c r="N131">
        <f>[1]summ_cities!N131</f>
        <v>0.94921000174613002</v>
      </c>
      <c r="O131">
        <f>[1]summ_cities!O131</f>
        <v>1.23041740588296</v>
      </c>
      <c r="P131">
        <f>[1]summ_cities!P131</f>
        <v>0.23360149693938201</v>
      </c>
      <c r="Q131">
        <f>[1]summ_cities!Q131</f>
        <v>-0.13730893165077199</v>
      </c>
      <c r="R131">
        <f>[1]summ_cities!R131</f>
        <v>0.62292516092224104</v>
      </c>
      <c r="S131">
        <f>[1]summ_cities!S131</f>
        <v>0.13926091358901599</v>
      </c>
      <c r="T131">
        <f>[1]summ_cities!T131</f>
        <v>7.4701006448417803E-2</v>
      </c>
      <c r="U131">
        <f>[1]summ_cities!U131</f>
        <v>0.22076988377215501</v>
      </c>
      <c r="V131">
        <f>[1]summ_cities!V131</f>
        <v>180786</v>
      </c>
      <c r="W131">
        <f>[1]summ_cities!W131</f>
        <v>145058</v>
      </c>
      <c r="X131">
        <f>[1]summ_cities!X131</f>
        <v>1.6246089261477899E-5</v>
      </c>
      <c r="DA131" t="str">
        <f t="shared" ref="DA131:DA194" si="2">IF(COUNT(Y131:CY131) &gt; 0, "True", "False")</f>
        <v>False</v>
      </c>
      <c r="DB131" t="str">
        <f>_xlfn.CONCAT(TEXT(ROUND(J131,0), "0"), " (", TEXT(ROUND(K131,0), "0"), ", ",TEXT(ROUND(L131,0), "0"), ")")</f>
        <v>3 (3, 3)</v>
      </c>
      <c r="DC131" t="str">
        <f>_xlfn.CONCAT(TEXT(ROUND(M131,2), "0.00"), " (", TEXT(ROUND(N131,2), "0.00"), ", ", TEXT(ROUND(O131,2), "0.00"), ")")</f>
        <v>1.09 (0.95, 1.23)</v>
      </c>
      <c r="DD131" t="str">
        <f>_xlfn.CONCAT(TEXT(ROUND(S131,2), "0.00"), " (", TEXT(ROUND(T131,2), "0.00"), ", ",TEXT(ROUND(U131,2), "0.00"), ")")</f>
        <v>0.14 (0.07, 0.22)</v>
      </c>
      <c r="DE131" t="str">
        <f>TEXT(ROUND(1000000*X131,2), "0.0")</f>
        <v>16.3</v>
      </c>
    </row>
    <row r="132" spans="1:109" hidden="1" x14ac:dyDescent="0.2">
      <c r="A132" t="str">
        <f>[1]summ_cities!A132</f>
        <v>Santa Rosa, CA</v>
      </c>
      <c r="B132">
        <f>[1]summ_cities!B132</f>
        <v>257.69036710117598</v>
      </c>
      <c r="C132">
        <f>[1]summ_cities!C132</f>
        <v>0.80854698269713099</v>
      </c>
      <c r="D132">
        <f>[1]summ_cities!D132</f>
        <v>2.09401983151365E-2</v>
      </c>
      <c r="E132">
        <f>[1]summ_cities!E132</f>
        <v>7.4933834582434605E-2</v>
      </c>
      <c r="F132">
        <f>[1]summ_cities!F132</f>
        <v>0</v>
      </c>
      <c r="G132">
        <f>[1]summ_cities!G132</f>
        <v>0.91920099824966595</v>
      </c>
      <c r="H132">
        <f>[1]summ_cities!H132</f>
        <v>0.120764193754498</v>
      </c>
      <c r="I132">
        <f>[1]summ_cities!I132</f>
        <v>1.9443862075988601</v>
      </c>
      <c r="J132">
        <f>[1]summ_cities!J132</f>
        <v>2.8800373347238102</v>
      </c>
      <c r="K132">
        <f>[1]summ_cities!K132</f>
        <v>2.2429967487337699</v>
      </c>
      <c r="L132">
        <f>[1]summ_cities!L132</f>
        <v>3.6314930611854801</v>
      </c>
      <c r="M132">
        <f>[1]summ_cities!M132</f>
        <v>1.4812064205497399</v>
      </c>
      <c r="N132">
        <f>[1]summ_cities!N132</f>
        <v>1.1535757350920799</v>
      </c>
      <c r="O132">
        <f>[1]summ_cities!O132</f>
        <v>1.8676809406450301</v>
      </c>
      <c r="P132">
        <f>[1]summ_cities!P132</f>
        <v>0.93565112712494802</v>
      </c>
      <c r="Q132">
        <f>[1]summ_cities!Q132</f>
        <v>0.29861054113490598</v>
      </c>
      <c r="R132">
        <f>[1]summ_cities!R132</f>
        <v>1.6871068535866101</v>
      </c>
      <c r="S132">
        <f>[1]summ_cities!S132</f>
        <v>0.189011317593647</v>
      </c>
      <c r="T132">
        <f>[1]summ_cities!T132</f>
        <v>0.105885458665841</v>
      </c>
      <c r="U132">
        <f>[1]summ_cities!U132</f>
        <v>0.26298245731019898</v>
      </c>
      <c r="V132">
        <f>[1]summ_cities!V132</f>
        <v>308231</v>
      </c>
      <c r="W132">
        <f>[1]summ_cities!W132</f>
        <v>285408</v>
      </c>
      <c r="X132">
        <f>[1]summ_cities!X132</f>
        <v>9.3437627452261901E-6</v>
      </c>
      <c r="DA132" t="str">
        <f t="shared" si="2"/>
        <v>False</v>
      </c>
      <c r="DB132" t="str">
        <f>_xlfn.CONCAT(TEXT(ROUND(J132,0), "0"), " (", TEXT(ROUND(K132,0), "0"), ", ",TEXT(ROUND(L132,0), "0"), ")")</f>
        <v>3 (2, 4)</v>
      </c>
      <c r="DC132" t="str">
        <f>_xlfn.CONCAT(TEXT(ROUND(M132,2), "0.00"), " (", TEXT(ROUND(N132,2), "0.00"), ", ", TEXT(ROUND(O132,2), "0.00"), ")")</f>
        <v>1.48 (1.15, 1.87)</v>
      </c>
      <c r="DD132" t="str">
        <f>_xlfn.CONCAT(TEXT(ROUND(S132,2), "0.00"), " (", TEXT(ROUND(T132,2), "0.00"), ", ",TEXT(ROUND(U132,2), "0.00"), ")")</f>
        <v>0.19 (0.11, 0.26)</v>
      </c>
      <c r="DE132" t="str">
        <f>TEXT(ROUND(1000000*X132,2), "0.0")</f>
        <v>9.3</v>
      </c>
    </row>
    <row r="133" spans="1:109" hidden="1" x14ac:dyDescent="0.2">
      <c r="A133" t="str">
        <f>[1]summ_cities!A133</f>
        <v>Round Lake Beach--McHenry--Grayslake, IL--WI</v>
      </c>
      <c r="B133">
        <f>[1]summ_cities!B133</f>
        <v>481.92479756491002</v>
      </c>
      <c r="C133">
        <f>[1]summ_cities!C133</f>
        <v>2.2102501672333301</v>
      </c>
      <c r="D133">
        <f>[1]summ_cities!D133</f>
        <v>5.2596675884646497E-2</v>
      </c>
      <c r="E133">
        <f>[1]summ_cities!E133</f>
        <v>0.32810390130217998</v>
      </c>
      <c r="F133">
        <f>[1]summ_cities!F133</f>
        <v>0</v>
      </c>
      <c r="G133">
        <f>[1]summ_cities!G133</f>
        <v>0.50825937634349805</v>
      </c>
      <c r="H133">
        <f>[1]summ_cities!H133</f>
        <v>0.14411934523116901</v>
      </c>
      <c r="I133">
        <f>[1]summ_cities!I133</f>
        <v>3.24332946599483</v>
      </c>
      <c r="J133">
        <f>[1]summ_cities!J133</f>
        <v>2.8663803155085601</v>
      </c>
      <c r="K133">
        <f>[1]summ_cities!K133</f>
        <v>2.2450277826409999</v>
      </c>
      <c r="L133">
        <f>[1]summ_cities!L133</f>
        <v>3.3848337430934299</v>
      </c>
      <c r="M133">
        <f>[1]summ_cities!M133</f>
        <v>0.88377710175964397</v>
      </c>
      <c r="N133">
        <f>[1]summ_cities!N133</f>
        <v>0.69219849730942595</v>
      </c>
      <c r="O133">
        <f>[1]summ_cities!O133</f>
        <v>1.0436293255379101</v>
      </c>
      <c r="P133">
        <f>[1]summ_cities!P133</f>
        <v>-0.37694915048626498</v>
      </c>
      <c r="Q133">
        <f>[1]summ_cities!Q133</f>
        <v>-0.99830168335382397</v>
      </c>
      <c r="R133">
        <f>[1]summ_cities!R133</f>
        <v>0.141504277098605</v>
      </c>
      <c r="S133">
        <f>[1]summ_cities!S133</f>
        <v>9.64140744631619E-2</v>
      </c>
      <c r="T133">
        <f>[1]summ_cities!T133</f>
        <v>0</v>
      </c>
      <c r="U133">
        <f>[1]summ_cities!U133</f>
        <v>0.164023400559699</v>
      </c>
      <c r="V133">
        <f>[1]summ_cities!V133</f>
        <v>290373</v>
      </c>
      <c r="W133">
        <f>[1]summ_cities!W133</f>
        <v>226848</v>
      </c>
      <c r="X133">
        <f>[1]summ_cities!X133</f>
        <v>9.8713734249002692E-6</v>
      </c>
      <c r="DA133" t="str">
        <f t="shared" si="2"/>
        <v>False</v>
      </c>
      <c r="DB133" t="str">
        <f>_xlfn.CONCAT(TEXT(ROUND(J133,0), "0"), " (", TEXT(ROUND(K133,0), "0"), ", ",TEXT(ROUND(L133,0), "0"), ")")</f>
        <v>3 (2, 3)</v>
      </c>
      <c r="DC133" t="str">
        <f>_xlfn.CONCAT(TEXT(ROUND(M133,2), "0.00"), " (", TEXT(ROUND(N133,2), "0.00"), ", ", TEXT(ROUND(O133,2), "0.00"), ")")</f>
        <v>0.88 (0.69, 1.04)</v>
      </c>
      <c r="DD133" t="str">
        <f>_xlfn.CONCAT(TEXT(ROUND(S133,2), "0.00"), " (", TEXT(ROUND(T133,2), "0.00"), ", ",TEXT(ROUND(U133,2), "0.00"), ")")</f>
        <v>0.10 (0.00, 0.16)</v>
      </c>
      <c r="DE133" t="str">
        <f>TEXT(ROUND(1000000*X133,2), "0.0")</f>
        <v>9.9</v>
      </c>
    </row>
    <row r="134" spans="1:109" hidden="1" x14ac:dyDescent="0.2">
      <c r="A134" t="str">
        <f>[1]summ_cities!A134</f>
        <v>Kalamazoo, MI</v>
      </c>
      <c r="B134">
        <f>[1]summ_cities!B134</f>
        <v>358.98278976061601</v>
      </c>
      <c r="C134">
        <f>[1]summ_cities!C134</f>
        <v>1.1362589957554401</v>
      </c>
      <c r="D134">
        <f>[1]summ_cities!D134</f>
        <v>8.4211634788855697E-2</v>
      </c>
      <c r="E134">
        <f>[1]summ_cities!E134</f>
        <v>0.21581496700053801</v>
      </c>
      <c r="F134">
        <f>[1]summ_cities!F134</f>
        <v>0</v>
      </c>
      <c r="G134">
        <f>[1]summ_cities!G134</f>
        <v>0.51376528522190701</v>
      </c>
      <c r="H134">
        <f>[1]summ_cities!H134</f>
        <v>0.124894949304737</v>
      </c>
      <c r="I134">
        <f>[1]summ_cities!I134</f>
        <v>2.0749458320714802</v>
      </c>
      <c r="J134">
        <f>[1]summ_cities!J134</f>
        <v>2.8660021266269999</v>
      </c>
      <c r="K134">
        <f>[1]summ_cities!K134</f>
        <v>2.5994389947288798</v>
      </c>
      <c r="L134">
        <f>[1]summ_cities!L134</f>
        <v>3.1279274679384299</v>
      </c>
      <c r="M134">
        <f>[1]summ_cities!M134</f>
        <v>1.3812419015130499</v>
      </c>
      <c r="N134">
        <f>[1]summ_cities!N134</f>
        <v>1.25277438791439</v>
      </c>
      <c r="O134">
        <f>[1]summ_cities!O134</f>
        <v>1.50747427696255</v>
      </c>
      <c r="P134">
        <f>[1]summ_cities!P134</f>
        <v>0.79105629455552096</v>
      </c>
      <c r="Q134">
        <f>[1]summ_cities!Q134</f>
        <v>0.52449316265739898</v>
      </c>
      <c r="R134">
        <f>[1]summ_cities!R134</f>
        <v>1.0529816358669399</v>
      </c>
      <c r="S134">
        <f>[1]summ_cities!S134</f>
        <v>9.2869096400836904E-2</v>
      </c>
      <c r="T134">
        <f>[1]summ_cities!T134</f>
        <v>1.56315167266008E-7</v>
      </c>
      <c r="U134">
        <f>[1]summ_cities!U134</f>
        <v>0.16780431684518901</v>
      </c>
      <c r="V134">
        <f>[1]summ_cities!V134</f>
        <v>209703</v>
      </c>
      <c r="W134">
        <f>[1]summ_cities!W134</f>
        <v>187961</v>
      </c>
      <c r="X134">
        <f>[1]summ_cities!X134</f>
        <v>1.3666958158095E-5</v>
      </c>
      <c r="DA134" t="str">
        <f t="shared" si="2"/>
        <v>False</v>
      </c>
      <c r="DB134" t="str">
        <f>_xlfn.CONCAT(TEXT(ROUND(J134,0), "0"), " (", TEXT(ROUND(K134,0), "0"), ", ",TEXT(ROUND(L134,0), "0"), ")")</f>
        <v>3 (3, 3)</v>
      </c>
      <c r="DC134" t="str">
        <f>_xlfn.CONCAT(TEXT(ROUND(M134,2), "0.00"), " (", TEXT(ROUND(N134,2), "0.00"), ", ", TEXT(ROUND(O134,2), "0.00"), ")")</f>
        <v>1.38 (1.25, 1.51)</v>
      </c>
      <c r="DD134" t="str">
        <f>_xlfn.CONCAT(TEXT(ROUND(S134,2), "0.00"), " (", TEXT(ROUND(T134,2), "0.00"), ", ",TEXT(ROUND(U134,2), "0.00"), ")")</f>
        <v>0.09 (0.00, 0.17)</v>
      </c>
      <c r="DE134" t="str">
        <f>TEXT(ROUND(1000000*X134,2), "0.0")</f>
        <v>13.7</v>
      </c>
    </row>
    <row r="135" spans="1:109" hidden="1" x14ac:dyDescent="0.2">
      <c r="A135" t="str">
        <f>[1]summ_cities!A135</f>
        <v>Bloomington--Normal, IL</v>
      </c>
      <c r="B135">
        <f>[1]summ_cities!B135</f>
        <v>128.77843564534899</v>
      </c>
      <c r="C135">
        <f>[1]summ_cities!C135</f>
        <v>0.40057497082568999</v>
      </c>
      <c r="D135">
        <f>[1]summ_cities!D135</f>
        <v>2.1704253384776599E-2</v>
      </c>
      <c r="E135">
        <f>[1]summ_cities!E135</f>
        <v>0.47787034373987503</v>
      </c>
      <c r="F135">
        <f>[1]summ_cities!F135</f>
        <v>0</v>
      </c>
      <c r="G135">
        <f>[1]summ_cities!G135</f>
        <v>0.149065281483862</v>
      </c>
      <c r="H135">
        <f>[1]summ_cities!H135</f>
        <v>1.8539180726581901E-2</v>
      </c>
      <c r="I135">
        <f>[1]summ_cities!I135</f>
        <v>1.06775403016078</v>
      </c>
      <c r="J135">
        <f>[1]summ_cities!J135</f>
        <v>2.8006676446040202</v>
      </c>
      <c r="K135">
        <f>[1]summ_cities!K135</f>
        <v>2.16020356580285</v>
      </c>
      <c r="L135">
        <f>[1]summ_cities!L135</f>
        <v>3.4484941506130502</v>
      </c>
      <c r="M135">
        <f>[1]summ_cities!M135</f>
        <v>2.6229520708831102</v>
      </c>
      <c r="N135">
        <f>[1]summ_cities!N135</f>
        <v>2.0231284591616601</v>
      </c>
      <c r="O135">
        <f>[1]summ_cities!O135</f>
        <v>3.22967092907508</v>
      </c>
      <c r="P135">
        <f>[1]summ_cities!P135</f>
        <v>1.73291361444323</v>
      </c>
      <c r="Q135">
        <f>[1]summ_cities!Q135</f>
        <v>1.09244953564206</v>
      </c>
      <c r="R135">
        <f>[1]summ_cities!R135</f>
        <v>2.38074012045226</v>
      </c>
      <c r="S135">
        <f>[1]summ_cities!S135</f>
        <v>0.15707472590287899</v>
      </c>
      <c r="T135">
        <f>[1]summ_cities!T135</f>
        <v>7.7330966820248995E-2</v>
      </c>
      <c r="U135">
        <f>[1]summ_cities!U135</f>
        <v>0.25695294931472301</v>
      </c>
      <c r="V135">
        <f>[1]summ_cities!V135</f>
        <v>132600</v>
      </c>
      <c r="W135">
        <f>[1]summ_cities!W135</f>
        <v>112415</v>
      </c>
      <c r="X135">
        <f>[1]summ_cities!X135</f>
        <v>2.11211737903772E-5</v>
      </c>
      <c r="DA135" t="str">
        <f t="shared" si="2"/>
        <v>False</v>
      </c>
      <c r="DB135" t="str">
        <f>_xlfn.CONCAT(TEXT(ROUND(J135,0), "0"), " (", TEXT(ROUND(K135,0), "0"), ", ",TEXT(ROUND(L135,0), "0"), ")")</f>
        <v>3 (2, 3)</v>
      </c>
      <c r="DC135" t="str">
        <f>_xlfn.CONCAT(TEXT(ROUND(M135,2), "0.00"), " (", TEXT(ROUND(N135,2), "0.00"), ", ", TEXT(ROUND(O135,2), "0.00"), ")")</f>
        <v>2.62 (2.02, 3.23)</v>
      </c>
      <c r="DD135" t="str">
        <f>_xlfn.CONCAT(TEXT(ROUND(S135,2), "0.00"), " (", TEXT(ROUND(T135,2), "0.00"), ", ",TEXT(ROUND(U135,2), "0.00"), ")")</f>
        <v>0.16 (0.08, 0.26)</v>
      </c>
      <c r="DE135" t="str">
        <f>TEXT(ROUND(1000000*X135,2), "0.0")</f>
        <v>21.1</v>
      </c>
    </row>
    <row r="136" spans="1:109" hidden="1" x14ac:dyDescent="0.2">
      <c r="A136" t="str">
        <f>[1]summ_cities!A136</f>
        <v>Worcester, MA--CT</v>
      </c>
      <c r="B136">
        <f>[1]summ_cities!B136</f>
        <v>831.00070206515898</v>
      </c>
      <c r="C136">
        <f>[1]summ_cities!C136</f>
        <v>1.49744044550293</v>
      </c>
      <c r="D136">
        <f>[1]summ_cities!D136</f>
        <v>6.8419469761398302E-2</v>
      </c>
      <c r="E136">
        <f>[1]summ_cities!E136</f>
        <v>0.93368011065567402</v>
      </c>
      <c r="F136">
        <f>[1]summ_cities!F136</f>
        <v>0</v>
      </c>
      <c r="G136">
        <f>[1]summ_cities!G136</f>
        <v>0.24613335671876699</v>
      </c>
      <c r="H136">
        <f>[1]summ_cities!H136</f>
        <v>0.34266060797330899</v>
      </c>
      <c r="I136">
        <f>[1]summ_cities!I136</f>
        <v>3.0883339906120799</v>
      </c>
      <c r="J136">
        <f>[1]summ_cities!J136</f>
        <v>2.76172739516681</v>
      </c>
      <c r="K136">
        <f>[1]summ_cities!K136</f>
        <v>2.1530282497448199</v>
      </c>
      <c r="L136">
        <f>[1]summ_cities!L136</f>
        <v>3.1342856472360299</v>
      </c>
      <c r="M136">
        <f>[1]summ_cities!M136</f>
        <v>0.89424505366385698</v>
      </c>
      <c r="N136">
        <f>[1]summ_cities!N136</f>
        <v>0.697148772214923</v>
      </c>
      <c r="O136">
        <f>[1]summ_cities!O136</f>
        <v>1.01487910853024</v>
      </c>
      <c r="P136">
        <f>[1]summ_cities!P136</f>
        <v>-0.32660659544526599</v>
      </c>
      <c r="Q136">
        <f>[1]summ_cities!Q136</f>
        <v>-0.93530574086725604</v>
      </c>
      <c r="R136">
        <f>[1]summ_cities!R136</f>
        <v>4.5951656623954298E-2</v>
      </c>
      <c r="S136">
        <f>[1]summ_cities!S136</f>
        <v>7.2459768374583094E-2</v>
      </c>
      <c r="T136">
        <f>[1]summ_cities!T136</f>
        <v>2.2614461540773302E-3</v>
      </c>
      <c r="U136">
        <f>[1]summ_cities!U136</f>
        <v>0.18082055689474599</v>
      </c>
      <c r="V136">
        <f>[1]summ_cities!V136</f>
        <v>486514</v>
      </c>
      <c r="W136">
        <f>[1]summ_cities!W136</f>
        <v>429882</v>
      </c>
      <c r="X136">
        <f>[1]summ_cities!X136</f>
        <v>5.67656304888824E-6</v>
      </c>
      <c r="DA136" t="str">
        <f t="shared" si="2"/>
        <v>False</v>
      </c>
      <c r="DB136" t="str">
        <f>_xlfn.CONCAT(TEXT(ROUND(J136,0), "0"), " (", TEXT(ROUND(K136,0), "0"), ", ",TEXT(ROUND(L136,0), "0"), ")")</f>
        <v>3 (2, 3)</v>
      </c>
      <c r="DC136" t="str">
        <f>_xlfn.CONCAT(TEXT(ROUND(M136,2), "0.00"), " (", TEXT(ROUND(N136,2), "0.00"), ", ", TEXT(ROUND(O136,2), "0.00"), ")")</f>
        <v>0.89 (0.70, 1.01)</v>
      </c>
      <c r="DD136" t="str">
        <f>_xlfn.CONCAT(TEXT(ROUND(S136,2), "0.00"), " (", TEXT(ROUND(T136,2), "0.00"), ", ",TEXT(ROUND(U136,2), "0.00"), ")")</f>
        <v>0.07 (0.00, 0.18)</v>
      </c>
      <c r="DE136" t="str">
        <f>TEXT(ROUND(1000000*X136,2), "0.0")</f>
        <v>5.7</v>
      </c>
    </row>
    <row r="137" spans="1:109" hidden="1" x14ac:dyDescent="0.2">
      <c r="A137" t="str">
        <f>[1]summ_cities!A137</f>
        <v>Waterloo, IA</v>
      </c>
      <c r="B137">
        <f>[1]summ_cities!B137</f>
        <v>167.874560488909</v>
      </c>
      <c r="C137">
        <f>[1]summ_cities!C137</f>
        <v>0.65069570676539701</v>
      </c>
      <c r="D137">
        <f>[1]summ_cities!D137</f>
        <v>1.95107196845694E-2</v>
      </c>
      <c r="E137">
        <f>[1]summ_cities!E137</f>
        <v>0.14545403691610501</v>
      </c>
      <c r="F137">
        <f>[1]summ_cities!F137</f>
        <v>0</v>
      </c>
      <c r="G137">
        <f>[1]summ_cities!G137</f>
        <v>0.652554524673984</v>
      </c>
      <c r="H137">
        <f>[1]summ_cities!H137</f>
        <v>2.6033956814969401E-2</v>
      </c>
      <c r="I137">
        <f>[1]summ_cities!I137</f>
        <v>1.49424894485502</v>
      </c>
      <c r="J137">
        <f>[1]summ_cities!J137</f>
        <v>2.7504900659454701</v>
      </c>
      <c r="K137">
        <f>[1]summ_cities!K137</f>
        <v>2.28231283080008</v>
      </c>
      <c r="L137">
        <f>[1]summ_cities!L137</f>
        <v>3.2285561384147399</v>
      </c>
      <c r="M137">
        <f>[1]summ_cities!M137</f>
        <v>1.84071742223136</v>
      </c>
      <c r="N137">
        <f>[1]summ_cities!N137</f>
        <v>1.52739798723533</v>
      </c>
      <c r="O137">
        <f>[1]summ_cities!O137</f>
        <v>2.1606547888363998</v>
      </c>
      <c r="P137">
        <f>[1]summ_cities!P137</f>
        <v>1.2562411210904501</v>
      </c>
      <c r="Q137">
        <f>[1]summ_cities!Q137</f>
        <v>0.78806388594505605</v>
      </c>
      <c r="R137">
        <f>[1]summ_cities!R137</f>
        <v>1.7343071935597201</v>
      </c>
      <c r="S137">
        <f>[1]summ_cities!S137</f>
        <v>0.194989749391171</v>
      </c>
      <c r="T137">
        <f>[1]summ_cities!T137</f>
        <v>0.100805584089801</v>
      </c>
      <c r="U137">
        <f>[1]summ_cities!U137</f>
        <v>0.31276683553596502</v>
      </c>
      <c r="V137">
        <f>[1]summ_cities!V137</f>
        <v>113418</v>
      </c>
      <c r="W137">
        <f>[1]summ_cities!W137</f>
        <v>108298</v>
      </c>
      <c r="X137">
        <f>[1]summ_cities!X137</f>
        <v>2.42509131350004E-5</v>
      </c>
      <c r="DA137" t="str">
        <f t="shared" si="2"/>
        <v>False</v>
      </c>
      <c r="DB137" t="str">
        <f>_xlfn.CONCAT(TEXT(ROUND(J137,0), "0"), " (", TEXT(ROUND(K137,0), "0"), ", ",TEXT(ROUND(L137,0), "0"), ")")</f>
        <v>3 (2, 3)</v>
      </c>
      <c r="DC137" t="str">
        <f>_xlfn.CONCAT(TEXT(ROUND(M137,2), "0.00"), " (", TEXT(ROUND(N137,2), "0.00"), ", ", TEXT(ROUND(O137,2), "0.00"), ")")</f>
        <v>1.84 (1.53, 2.16)</v>
      </c>
      <c r="DD137" t="str">
        <f>_xlfn.CONCAT(TEXT(ROUND(S137,2), "0.00"), " (", TEXT(ROUND(T137,2), "0.00"), ", ",TEXT(ROUND(U137,2), "0.00"), ")")</f>
        <v>0.19 (0.10, 0.31)</v>
      </c>
      <c r="DE137" t="str">
        <f>TEXT(ROUND(1000000*X137,2), "0.0")</f>
        <v>24.3</v>
      </c>
    </row>
    <row r="138" spans="1:109" hidden="1" x14ac:dyDescent="0.2">
      <c r="A138" t="str">
        <f>[1]summ_cities!A138</f>
        <v>Burlington, NC</v>
      </c>
      <c r="B138">
        <f>[1]summ_cities!B138</f>
        <v>258.34577170902799</v>
      </c>
      <c r="C138">
        <f>[1]summ_cities!C138</f>
        <v>1.5384616475598201</v>
      </c>
      <c r="D138">
        <f>[1]summ_cities!D138</f>
        <v>4.9176062826309597E-2</v>
      </c>
      <c r="E138">
        <f>[1]summ_cities!E138</f>
        <v>3.3280824582594903E-2</v>
      </c>
      <c r="F138">
        <f>[1]summ_cities!F138</f>
        <v>0</v>
      </c>
      <c r="G138">
        <f>[1]summ_cities!G138</f>
        <v>0.29672909934845298</v>
      </c>
      <c r="H138">
        <f>[1]summ_cities!H138</f>
        <v>3.6117454055372103E-2</v>
      </c>
      <c r="I138">
        <f>[1]summ_cities!I138</f>
        <v>1.9537650883725499</v>
      </c>
      <c r="J138">
        <f>[1]summ_cities!J138</f>
        <v>2.7188860298794402</v>
      </c>
      <c r="K138">
        <f>[1]summ_cities!K138</f>
        <v>2.41742171057914</v>
      </c>
      <c r="L138">
        <f>[1]summ_cities!L138</f>
        <v>2.94099650615312</v>
      </c>
      <c r="M138">
        <f>[1]summ_cities!M138</f>
        <v>1.39161358039426</v>
      </c>
      <c r="N138">
        <f>[1]summ_cities!N138</f>
        <v>1.23731441664402</v>
      </c>
      <c r="O138">
        <f>[1]summ_cities!O138</f>
        <v>1.50529688735655</v>
      </c>
      <c r="P138">
        <f>[1]summ_cities!P138</f>
        <v>0.76512094150688903</v>
      </c>
      <c r="Q138">
        <f>[1]summ_cities!Q138</f>
        <v>0.46365662220658899</v>
      </c>
      <c r="R138">
        <f>[1]summ_cities!R138</f>
        <v>0.987231417780567</v>
      </c>
      <c r="S138">
        <f>[1]summ_cities!S138</f>
        <v>0.16976790875297099</v>
      </c>
      <c r="T138">
        <f>[1]summ_cities!T138</f>
        <v>8.5514217757369101E-2</v>
      </c>
      <c r="U138">
        <f>[1]summ_cities!U138</f>
        <v>0.26371717727226901</v>
      </c>
      <c r="V138">
        <f>[1]summ_cities!V138</f>
        <v>119911</v>
      </c>
      <c r="W138">
        <f>[1]summ_cities!W138</f>
        <v>94248</v>
      </c>
      <c r="X138">
        <f>[1]summ_cities!X138</f>
        <v>2.2674200280870302E-5</v>
      </c>
      <c r="DA138" t="str">
        <f t="shared" si="2"/>
        <v>False</v>
      </c>
      <c r="DB138" t="str">
        <f>_xlfn.CONCAT(TEXT(ROUND(J138,0), "0"), " (", TEXT(ROUND(K138,0), "0"), ", ",TEXT(ROUND(L138,0), "0"), ")")</f>
        <v>3 (2, 3)</v>
      </c>
      <c r="DC138" t="str">
        <f>_xlfn.CONCAT(TEXT(ROUND(M138,2), "0.00"), " (", TEXT(ROUND(N138,2), "0.00"), ", ", TEXT(ROUND(O138,2), "0.00"), ")")</f>
        <v>1.39 (1.24, 1.51)</v>
      </c>
      <c r="DD138" t="str">
        <f>_xlfn.CONCAT(TEXT(ROUND(S138,2), "0.00"), " (", TEXT(ROUND(T138,2), "0.00"), ", ",TEXT(ROUND(U138,2), "0.00"), ")")</f>
        <v>0.17 (0.09, 0.26)</v>
      </c>
      <c r="DE138" t="str">
        <f>TEXT(ROUND(1000000*X138,2), "0.0")</f>
        <v>22.7</v>
      </c>
    </row>
    <row r="139" spans="1:109" hidden="1" x14ac:dyDescent="0.2">
      <c r="A139" t="str">
        <f>[1]summ_cities!A139</f>
        <v>Gastonia, NC--SC</v>
      </c>
      <c r="B139">
        <f>[1]summ_cities!B139</f>
        <v>365.66502135049302</v>
      </c>
      <c r="C139">
        <f>[1]summ_cities!C139</f>
        <v>0.60628461010267998</v>
      </c>
      <c r="D139">
        <f>[1]summ_cities!D139</f>
        <v>4.1613220274112399E-2</v>
      </c>
      <c r="E139">
        <f>[1]summ_cities!E139</f>
        <v>1.0139727613418601</v>
      </c>
      <c r="F139">
        <f>[1]summ_cities!F139</f>
        <v>0</v>
      </c>
      <c r="G139">
        <f>[1]summ_cities!G139</f>
        <v>0.25941321537844902</v>
      </c>
      <c r="H139">
        <f>[1]summ_cities!H139</f>
        <v>0.119606939196402</v>
      </c>
      <c r="I139">
        <f>[1]summ_cities!I139</f>
        <v>2.0408907462935102</v>
      </c>
      <c r="J139">
        <f>[1]summ_cities!J139</f>
        <v>2.64916690674454</v>
      </c>
      <c r="K139">
        <f>[1]summ_cities!K139</f>
        <v>2.3425604594508802</v>
      </c>
      <c r="L139">
        <f>[1]summ_cities!L139</f>
        <v>3.0166423893613499</v>
      </c>
      <c r="M139">
        <f>[1]summ_cities!M139</f>
        <v>1.29804445022631</v>
      </c>
      <c r="N139">
        <f>[1]summ_cities!N139</f>
        <v>1.1478127693533999</v>
      </c>
      <c r="O139">
        <f>[1]summ_cities!O139</f>
        <v>1.4781008708280501</v>
      </c>
      <c r="P139">
        <f>[1]summ_cities!P139</f>
        <v>0.60827616045102895</v>
      </c>
      <c r="Q139">
        <f>[1]summ_cities!Q139</f>
        <v>0.30166971315737301</v>
      </c>
      <c r="R139">
        <f>[1]summ_cities!R139</f>
        <v>0.97575164306784701</v>
      </c>
      <c r="S139">
        <f>[1]summ_cities!S139</f>
        <v>0.148390799525803</v>
      </c>
      <c r="T139">
        <f>[1]summ_cities!T139</f>
        <v>7.0179077809076298E-2</v>
      </c>
      <c r="U139">
        <f>[1]summ_cities!U139</f>
        <v>0.23219497003574199</v>
      </c>
      <c r="V139">
        <f>[1]summ_cities!V139</f>
        <v>169495</v>
      </c>
      <c r="W139">
        <f>[1]summ_cities!W139</f>
        <v>141407</v>
      </c>
      <c r="X139">
        <f>[1]summ_cities!X139</f>
        <v>1.5629764339623798E-5</v>
      </c>
      <c r="DA139" t="str">
        <f t="shared" si="2"/>
        <v>False</v>
      </c>
      <c r="DB139" t="str">
        <f>_xlfn.CONCAT(TEXT(ROUND(J139,0), "0"), " (", TEXT(ROUND(K139,0), "0"), ", ",TEXT(ROUND(L139,0), "0"), ")")</f>
        <v>3 (2, 3)</v>
      </c>
      <c r="DC139" t="str">
        <f>_xlfn.CONCAT(TEXT(ROUND(M139,2), "0.00"), " (", TEXT(ROUND(N139,2), "0.00"), ", ", TEXT(ROUND(O139,2), "0.00"), ")")</f>
        <v>1.30 (1.15, 1.48)</v>
      </c>
      <c r="DD139" t="str">
        <f>_xlfn.CONCAT(TEXT(ROUND(S139,2), "0.00"), " (", TEXT(ROUND(T139,2), "0.00"), ", ",TEXT(ROUND(U139,2), "0.00"), ")")</f>
        <v>0.15 (0.07, 0.23)</v>
      </c>
      <c r="DE139" t="str">
        <f>TEXT(ROUND(1000000*X139,2), "0.0")</f>
        <v>15.6</v>
      </c>
    </row>
    <row r="140" spans="1:109" hidden="1" x14ac:dyDescent="0.2">
      <c r="A140" t="str">
        <f>[1]summ_cities!A140</f>
        <v>Gainesville, GA</v>
      </c>
      <c r="B140">
        <f>[1]summ_cities!B140</f>
        <v>375.42281800292199</v>
      </c>
      <c r="C140">
        <f>[1]summ_cities!C140</f>
        <v>1.8744466806332101</v>
      </c>
      <c r="D140">
        <f>[1]summ_cities!D140</f>
        <v>2.43041983705471E-4</v>
      </c>
      <c r="E140">
        <f>[1]summ_cities!E140</f>
        <v>5.4954122762089101E-2</v>
      </c>
      <c r="F140">
        <f>[1]summ_cities!F140</f>
        <v>0</v>
      </c>
      <c r="G140">
        <f>[1]summ_cities!G140</f>
        <v>0.80232011314237595</v>
      </c>
      <c r="H140">
        <f>[1]summ_cities!H140</f>
        <v>5.6891878556244301E-2</v>
      </c>
      <c r="I140">
        <f>[1]summ_cities!I140</f>
        <v>2.7888558370776302</v>
      </c>
      <c r="J140">
        <f>[1]summ_cities!J140</f>
        <v>2.60194990071381</v>
      </c>
      <c r="K140">
        <f>[1]summ_cities!K140</f>
        <v>1.1182596773293301</v>
      </c>
      <c r="L140">
        <f>[1]summ_cities!L140</f>
        <v>3.58269508001435</v>
      </c>
      <c r="M140">
        <f>[1]summ_cities!M140</f>
        <v>0.93298114091129303</v>
      </c>
      <c r="N140">
        <f>[1]summ_cities!N140</f>
        <v>0.40097435746306997</v>
      </c>
      <c r="O140">
        <f>[1]summ_cities!O140</f>
        <v>1.28464692666529</v>
      </c>
      <c r="P140">
        <f>[1]summ_cities!P140</f>
        <v>-0.186905936363821</v>
      </c>
      <c r="Q140">
        <f>[1]summ_cities!Q140</f>
        <v>-1.6705961597482899</v>
      </c>
      <c r="R140">
        <f>[1]summ_cities!R140</f>
        <v>0.79383924293672403</v>
      </c>
      <c r="S140">
        <f>[1]summ_cities!S140</f>
        <v>0.20732103539706101</v>
      </c>
      <c r="T140">
        <f>[1]summ_cities!T140</f>
        <v>0.100521754998924</v>
      </c>
      <c r="U140">
        <f>[1]summ_cities!U140</f>
        <v>0.33221005423162198</v>
      </c>
      <c r="V140">
        <f>[1]summ_cities!V140</f>
        <v>130846</v>
      </c>
      <c r="W140">
        <f>[1]summ_cities!W140</f>
        <v>88680</v>
      </c>
      <c r="X140">
        <f>[1]summ_cities!X140</f>
        <v>1.98855899356022E-5</v>
      </c>
      <c r="DA140" t="str">
        <f t="shared" si="2"/>
        <v>False</v>
      </c>
      <c r="DB140" t="str">
        <f>_xlfn.CONCAT(TEXT(ROUND(J140,0), "0"), " (", TEXT(ROUND(K140,0), "0"), ", ",TEXT(ROUND(L140,0), "0"), ")")</f>
        <v>3 (1, 4)</v>
      </c>
      <c r="DC140" t="str">
        <f>_xlfn.CONCAT(TEXT(ROUND(M140,2), "0.00"), " (", TEXT(ROUND(N140,2), "0.00"), ", ", TEXT(ROUND(O140,2), "0.00"), ")")</f>
        <v>0.93 (0.40, 1.28)</v>
      </c>
      <c r="DD140" t="str">
        <f>_xlfn.CONCAT(TEXT(ROUND(S140,2), "0.00"), " (", TEXT(ROUND(T140,2), "0.00"), ", ",TEXT(ROUND(U140,2), "0.00"), ")")</f>
        <v>0.21 (0.10, 0.33)</v>
      </c>
      <c r="DE140" t="str">
        <f>TEXT(ROUND(1000000*X140,2), "0.0")</f>
        <v>19.9</v>
      </c>
    </row>
    <row r="141" spans="1:109" hidden="1" x14ac:dyDescent="0.2">
      <c r="A141" t="str">
        <f>[1]summ_cities!A141</f>
        <v>Hagerstown, MD--WV--PA</v>
      </c>
      <c r="B141">
        <f>[1]summ_cities!B141</f>
        <v>351.13860831875098</v>
      </c>
      <c r="C141">
        <f>[1]summ_cities!C141</f>
        <v>0.96879162486306403</v>
      </c>
      <c r="D141">
        <f>[1]summ_cities!D141</f>
        <v>5.6432984411100902E-2</v>
      </c>
      <c r="E141">
        <f>[1]summ_cities!E141</f>
        <v>0.39972522217913597</v>
      </c>
      <c r="F141">
        <f>[1]summ_cities!F141</f>
        <v>0</v>
      </c>
      <c r="G141">
        <f>[1]summ_cities!G141</f>
        <v>1.2275248532327101</v>
      </c>
      <c r="H141">
        <f>[1]summ_cities!H141</f>
        <v>9.0318887586545799E-2</v>
      </c>
      <c r="I141">
        <f>[1]summ_cities!I141</f>
        <v>2.7427935722725598</v>
      </c>
      <c r="J141">
        <f>[1]summ_cities!J141</f>
        <v>2.5370429962649701</v>
      </c>
      <c r="K141">
        <f>[1]summ_cities!K141</f>
        <v>2.35322907684515</v>
      </c>
      <c r="L141">
        <f>[1]summ_cities!L141</f>
        <v>2.7255022647605101</v>
      </c>
      <c r="M141">
        <f>[1]summ_cities!M141</f>
        <v>0.924985030558784</v>
      </c>
      <c r="N141">
        <f>[1]summ_cities!N141</f>
        <v>0.85796798586462997</v>
      </c>
      <c r="O141">
        <f>[1]summ_cities!O141</f>
        <v>0.993695731356944</v>
      </c>
      <c r="P141">
        <f>[1]summ_cities!P141</f>
        <v>-0.205750576007588</v>
      </c>
      <c r="Q141">
        <f>[1]summ_cities!Q141</f>
        <v>-0.389564495427417</v>
      </c>
      <c r="R141">
        <f>[1]summ_cities!R141</f>
        <v>-1.7291307512052399E-2</v>
      </c>
      <c r="S141">
        <f>[1]summ_cities!S141</f>
        <v>0.18190580839363801</v>
      </c>
      <c r="T141">
        <f>[1]summ_cities!T141</f>
        <v>5.7567758866461601E-2</v>
      </c>
      <c r="U141">
        <f>[1]summ_cities!U141</f>
        <v>0.29168441803858097</v>
      </c>
      <c r="V141">
        <f>[1]summ_cities!V141</f>
        <v>182696</v>
      </c>
      <c r="W141">
        <f>[1]summ_cities!W141</f>
        <v>120326</v>
      </c>
      <c r="X141">
        <f>[1]summ_cities!X141</f>
        <v>1.38866915327373E-5</v>
      </c>
      <c r="DA141" t="str">
        <f t="shared" si="2"/>
        <v>False</v>
      </c>
      <c r="DB141" t="str">
        <f>_xlfn.CONCAT(TEXT(ROUND(J141,0), "0"), " (", TEXT(ROUND(K141,0), "0"), ", ",TEXT(ROUND(L141,0), "0"), ")")</f>
        <v>3 (2, 3)</v>
      </c>
      <c r="DC141" t="str">
        <f>_xlfn.CONCAT(TEXT(ROUND(M141,2), "0.00"), " (", TEXT(ROUND(N141,2), "0.00"), ", ", TEXT(ROUND(O141,2), "0.00"), ")")</f>
        <v>0.92 (0.86, 0.99)</v>
      </c>
      <c r="DD141" t="str">
        <f>_xlfn.CONCAT(TEXT(ROUND(S141,2), "0.00"), " (", TEXT(ROUND(T141,2), "0.00"), ", ",TEXT(ROUND(U141,2), "0.00"), ")")</f>
        <v>0.18 (0.06, 0.29)</v>
      </c>
      <c r="DE141" t="str">
        <f>TEXT(ROUND(1000000*X141,2), "0.0")</f>
        <v>13.9</v>
      </c>
    </row>
    <row r="142" spans="1:109" hidden="1" x14ac:dyDescent="0.2">
      <c r="A142" t="str">
        <f>[1]summ_cities!A142</f>
        <v>Waco, TX</v>
      </c>
      <c r="B142">
        <f>[1]summ_cities!B142</f>
        <v>238.39403498979701</v>
      </c>
      <c r="C142">
        <f>[1]summ_cities!C142</f>
        <v>1.11616659109973</v>
      </c>
      <c r="D142">
        <f>[1]summ_cities!D142</f>
        <v>2.95248738669757E-2</v>
      </c>
      <c r="E142">
        <f>[1]summ_cities!E142</f>
        <v>0.15270783499824001</v>
      </c>
      <c r="F142">
        <f>[1]summ_cities!F142</f>
        <v>0</v>
      </c>
      <c r="G142">
        <f>[1]summ_cities!G142</f>
        <v>0.55207582705092895</v>
      </c>
      <c r="H142">
        <f>[1]summ_cities!H142</f>
        <v>2.2542250400979999E-2</v>
      </c>
      <c r="I142">
        <f>[1]summ_cities!I142</f>
        <v>1.8730173774168599</v>
      </c>
      <c r="J142">
        <f>[1]summ_cities!J142</f>
        <v>2.5212243671278198</v>
      </c>
      <c r="K142">
        <f>[1]summ_cities!K142</f>
        <v>2.1166547089971002</v>
      </c>
      <c r="L142">
        <f>[1]summ_cities!L142</f>
        <v>3.1977609372468798</v>
      </c>
      <c r="M142">
        <f>[1]summ_cities!M142</f>
        <v>1.3460763351832401</v>
      </c>
      <c r="N142">
        <f>[1]summ_cities!N142</f>
        <v>1.1300774539082199</v>
      </c>
      <c r="O142">
        <f>[1]summ_cities!O142</f>
        <v>1.7072777731816999</v>
      </c>
      <c r="P142">
        <f>[1]summ_cities!P142</f>
        <v>0.64820698971096702</v>
      </c>
      <c r="Q142">
        <f>[1]summ_cities!Q142</f>
        <v>0.243637331580246</v>
      </c>
      <c r="R142">
        <f>[1]summ_cities!R142</f>
        <v>1.3247435598300199</v>
      </c>
      <c r="S142">
        <f>[1]summ_cities!S142</f>
        <v>0.201698906138014</v>
      </c>
      <c r="T142">
        <f>[1]summ_cities!T142</f>
        <v>9.7704907220039897E-2</v>
      </c>
      <c r="U142">
        <f>[1]summ_cities!U142</f>
        <v>0.32153826160801302</v>
      </c>
      <c r="V142">
        <f>[1]summ_cities!V142</f>
        <v>172378</v>
      </c>
      <c r="W142">
        <f>[1]summ_cities!W142</f>
        <v>153198</v>
      </c>
      <c r="X142">
        <f>[1]summ_cities!X142</f>
        <v>1.4626137715531101E-5</v>
      </c>
      <c r="DA142" t="str">
        <f t="shared" si="2"/>
        <v>False</v>
      </c>
      <c r="DB142" t="str">
        <f>_xlfn.CONCAT(TEXT(ROUND(J142,0), "0"), " (", TEXT(ROUND(K142,0), "0"), ", ",TEXT(ROUND(L142,0), "0"), ")")</f>
        <v>3 (2, 3)</v>
      </c>
      <c r="DC142" t="str">
        <f>_xlfn.CONCAT(TEXT(ROUND(M142,2), "0.00"), " (", TEXT(ROUND(N142,2), "0.00"), ", ", TEXT(ROUND(O142,2), "0.00"), ")")</f>
        <v>1.35 (1.13, 1.71)</v>
      </c>
      <c r="DD142" t="str">
        <f>_xlfn.CONCAT(TEXT(ROUND(S142,2), "0.00"), " (", TEXT(ROUND(T142,2), "0.00"), ", ",TEXT(ROUND(U142,2), "0.00"), ")")</f>
        <v>0.20 (0.10, 0.32)</v>
      </c>
      <c r="DE142" t="str">
        <f>TEXT(ROUND(1000000*X142,2), "0.0")</f>
        <v>14.6</v>
      </c>
    </row>
    <row r="143" spans="1:109" hidden="1" x14ac:dyDescent="0.2">
      <c r="A143" t="str">
        <f>[1]summ_cities!A143</f>
        <v>Victorville--Hesperia, CA</v>
      </c>
      <c r="B143">
        <f>[1]summ_cities!B143</f>
        <v>439.74364892078</v>
      </c>
      <c r="C143">
        <f>[1]summ_cities!C143</f>
        <v>0.90943788030901496</v>
      </c>
      <c r="D143">
        <f>[1]summ_cities!D143</f>
        <v>3.4581685838041602E-2</v>
      </c>
      <c r="E143">
        <f>[1]summ_cities!E143</f>
        <v>0.11999738022628401</v>
      </c>
      <c r="F143">
        <f>[1]summ_cities!F143</f>
        <v>0</v>
      </c>
      <c r="G143">
        <f>[1]summ_cities!G143</f>
        <v>1.30479977339958</v>
      </c>
      <c r="H143">
        <f>[1]summ_cities!H143</f>
        <v>0.103704479571761</v>
      </c>
      <c r="I143">
        <f>[1]summ_cities!I143</f>
        <v>2.4725211993446901</v>
      </c>
      <c r="J143">
        <f>[1]summ_cities!J143</f>
        <v>2.4982366399162301</v>
      </c>
      <c r="K143">
        <f>[1]summ_cities!K143</f>
        <v>1.72880284190515</v>
      </c>
      <c r="L143">
        <f>[1]summ_cities!L143</f>
        <v>3.6450580819243701</v>
      </c>
      <c r="M143">
        <f>[1]summ_cities!M143</f>
        <v>1.01040049346325</v>
      </c>
      <c r="N143">
        <f>[1]summ_cities!N143</f>
        <v>0.69920647894276899</v>
      </c>
      <c r="O143">
        <f>[1]summ_cities!O143</f>
        <v>1.47422723125304</v>
      </c>
      <c r="P143">
        <f>[1]summ_cities!P143</f>
        <v>2.5715440571542E-2</v>
      </c>
      <c r="Q143">
        <f>[1]summ_cities!Q143</f>
        <v>-0.74371835743953496</v>
      </c>
      <c r="R143">
        <f>[1]summ_cities!R143</f>
        <v>1.17253688257968</v>
      </c>
      <c r="S143">
        <f>[1]summ_cities!S143</f>
        <v>0.21533953521327401</v>
      </c>
      <c r="T143">
        <f>[1]summ_cities!T143</f>
        <v>0.12941892449208101</v>
      </c>
      <c r="U143">
        <f>[1]summ_cities!U143</f>
        <v>0.31254241263468302</v>
      </c>
      <c r="V143">
        <f>[1]summ_cities!V143</f>
        <v>328454</v>
      </c>
      <c r="W143">
        <f>[1]summ_cities!W143</f>
        <v>200436</v>
      </c>
      <c r="X143">
        <f>[1]summ_cities!X143</f>
        <v>7.6060472392366403E-6</v>
      </c>
      <c r="DA143" t="str">
        <f t="shared" si="2"/>
        <v>False</v>
      </c>
      <c r="DB143" t="str">
        <f>_xlfn.CONCAT(TEXT(ROUND(J143,0), "0"), " (", TEXT(ROUND(K143,0), "0"), ", ",TEXT(ROUND(L143,0), "0"), ")")</f>
        <v>2 (2, 4)</v>
      </c>
      <c r="DC143" t="str">
        <f>_xlfn.CONCAT(TEXT(ROUND(M143,2), "0.00"), " (", TEXT(ROUND(N143,2), "0.00"), ", ", TEXT(ROUND(O143,2), "0.00"), ")")</f>
        <v>1.01 (0.70, 1.47)</v>
      </c>
      <c r="DD143" t="str">
        <f>_xlfn.CONCAT(TEXT(ROUND(S143,2), "0.00"), " (", TEXT(ROUND(T143,2), "0.00"), ", ",TEXT(ROUND(U143,2), "0.00"), ")")</f>
        <v>0.22 (0.13, 0.31)</v>
      </c>
      <c r="DE143" t="str">
        <f>TEXT(ROUND(1000000*X143,2), "0.0")</f>
        <v>7.6</v>
      </c>
    </row>
    <row r="144" spans="1:109" hidden="1" x14ac:dyDescent="0.2">
      <c r="A144" t="str">
        <f>[1]summ_cities!A144</f>
        <v>Tucson, AZ</v>
      </c>
      <c r="B144">
        <f>[1]summ_cities!B144</f>
        <v>923.35051470959195</v>
      </c>
      <c r="C144">
        <f>[1]summ_cities!C144</f>
        <v>3.3578010159581102</v>
      </c>
      <c r="D144">
        <f>[1]summ_cities!D144</f>
        <v>0.106550067591017</v>
      </c>
      <c r="E144">
        <f>[1]summ_cities!E144</f>
        <v>0.49210221159894302</v>
      </c>
      <c r="F144">
        <f>[1]summ_cities!F144</f>
        <v>0</v>
      </c>
      <c r="G144">
        <f>[1]summ_cities!G144</f>
        <v>0.24293252108678801</v>
      </c>
      <c r="H144">
        <f>[1]summ_cities!H144</f>
        <v>0.17602937155114701</v>
      </c>
      <c r="I144">
        <f>[1]summ_cities!I144</f>
        <v>4.3754151877860101</v>
      </c>
      <c r="J144">
        <f>[1]summ_cities!J144</f>
        <v>2.4661687571718498</v>
      </c>
      <c r="K144">
        <f>[1]summ_cities!K144</f>
        <v>1.1729752209217099</v>
      </c>
      <c r="L144">
        <f>[1]summ_cities!L144</f>
        <v>3.7433800687442802</v>
      </c>
      <c r="M144">
        <f>[1]summ_cities!M144</f>
        <v>0.56364222624087701</v>
      </c>
      <c r="N144">
        <f>[1]summ_cities!N144</f>
        <v>0.26808318081357901</v>
      </c>
      <c r="O144">
        <f>[1]summ_cities!O144</f>
        <v>0.85554853838647005</v>
      </c>
      <c r="P144">
        <f>[1]summ_cities!P144</f>
        <v>-1.9092464306141499</v>
      </c>
      <c r="Q144">
        <f>[1]summ_cities!Q144</f>
        <v>-3.20243996686429</v>
      </c>
      <c r="R144">
        <f>[1]summ_cities!R144</f>
        <v>-0.63203511904172605</v>
      </c>
      <c r="S144">
        <f>[1]summ_cities!S144</f>
        <v>0.242123547067427</v>
      </c>
      <c r="T144">
        <f>[1]summ_cities!T144</f>
        <v>0.161034012943197</v>
      </c>
      <c r="U144">
        <f>[1]summ_cities!U144</f>
        <v>0.33549442456367901</v>
      </c>
      <c r="V144">
        <f>[1]summ_cities!V144</f>
        <v>843168</v>
      </c>
      <c r="W144">
        <f>[1]summ_cities!W144</f>
        <v>720425</v>
      </c>
      <c r="X144">
        <f>[1]summ_cities!X144</f>
        <v>2.9248841952871201E-6</v>
      </c>
      <c r="DA144" t="str">
        <f t="shared" si="2"/>
        <v>False</v>
      </c>
      <c r="DB144" t="str">
        <f>_xlfn.CONCAT(TEXT(ROUND(J144,0), "0"), " (", TEXT(ROUND(K144,0), "0"), ", ",TEXT(ROUND(L144,0), "0"), ")")</f>
        <v>2 (1, 4)</v>
      </c>
      <c r="DC144" t="str">
        <f>_xlfn.CONCAT(TEXT(ROUND(M144,2), "0.00"), " (", TEXT(ROUND(N144,2), "0.00"), ", ", TEXT(ROUND(O144,2), "0.00"), ")")</f>
        <v>0.56 (0.27, 0.86)</v>
      </c>
      <c r="DD144" t="str">
        <f>_xlfn.CONCAT(TEXT(ROUND(S144,2), "0.00"), " (", TEXT(ROUND(T144,2), "0.00"), ", ",TEXT(ROUND(U144,2), "0.00"), ")")</f>
        <v>0.24 (0.16, 0.34)</v>
      </c>
      <c r="DE144" t="str">
        <f>TEXT(ROUND(1000000*X144,2), "0.0")</f>
        <v>2.9</v>
      </c>
    </row>
    <row r="145" spans="1:109" hidden="1" x14ac:dyDescent="0.2">
      <c r="A145" t="str">
        <f>[1]summ_cities!A145</f>
        <v>Norman, OK</v>
      </c>
      <c r="B145">
        <f>[1]summ_cities!B145</f>
        <v>119.595700605131</v>
      </c>
      <c r="C145">
        <f>[1]summ_cities!C145</f>
        <v>0.73469759108625099</v>
      </c>
      <c r="D145">
        <f>[1]summ_cities!D145</f>
        <v>1.23577042314858E-2</v>
      </c>
      <c r="E145">
        <f>[1]summ_cities!E145</f>
        <v>0.47371467081283702</v>
      </c>
      <c r="F145">
        <f>[1]summ_cities!F145</f>
        <v>0</v>
      </c>
      <c r="G145">
        <f>[1]summ_cities!G145</f>
        <v>0.16458934035286299</v>
      </c>
      <c r="H145">
        <f>[1]summ_cities!H145</f>
        <v>3.4848606095764102E-2</v>
      </c>
      <c r="I145">
        <f>[1]summ_cities!I145</f>
        <v>1.4202079125792</v>
      </c>
      <c r="J145">
        <f>[1]summ_cities!J145</f>
        <v>2.4161684465082098</v>
      </c>
      <c r="K145">
        <f>[1]summ_cities!K145</f>
        <v>2.29508778853261</v>
      </c>
      <c r="L145">
        <f>[1]summ_cities!L145</f>
        <v>2.5021536634296</v>
      </c>
      <c r="M145">
        <f>[1]summ_cities!M145</f>
        <v>1.7012779784618099</v>
      </c>
      <c r="N145">
        <f>[1]summ_cities!N145</f>
        <v>1.61602239235842</v>
      </c>
      <c r="O145">
        <f>[1]summ_cities!O145</f>
        <v>1.7618220834198199</v>
      </c>
      <c r="P145">
        <f>[1]summ_cities!P145</f>
        <v>0.99596053392901596</v>
      </c>
      <c r="Q145">
        <f>[1]summ_cities!Q145</f>
        <v>0.87487987595340799</v>
      </c>
      <c r="R145">
        <f>[1]summ_cities!R145</f>
        <v>1.0819457508504</v>
      </c>
      <c r="S145">
        <f>[1]summ_cities!S145</f>
        <v>0.23420940836893001</v>
      </c>
      <c r="T145">
        <f>[1]summ_cities!T145</f>
        <v>0.122936229472314</v>
      </c>
      <c r="U145">
        <f>[1]summ_cities!U145</f>
        <v>0.36657243778912302</v>
      </c>
      <c r="V145">
        <f>[1]summ_cities!V145</f>
        <v>103898</v>
      </c>
      <c r="W145">
        <f>[1]summ_cities!W145</f>
        <v>86478</v>
      </c>
      <c r="X145">
        <f>[1]summ_cities!X145</f>
        <v>2.3255196890298299E-5</v>
      </c>
      <c r="DA145" t="str">
        <f t="shared" si="2"/>
        <v>False</v>
      </c>
      <c r="DB145" t="str">
        <f>_xlfn.CONCAT(TEXT(ROUND(J145,0), "0"), " (", TEXT(ROUND(K145,0), "0"), ", ",TEXT(ROUND(L145,0), "0"), ")")</f>
        <v>2 (2, 3)</v>
      </c>
      <c r="DC145" t="str">
        <f>_xlfn.CONCAT(TEXT(ROUND(M145,2), "0.00"), " (", TEXT(ROUND(N145,2), "0.00"), ", ", TEXT(ROUND(O145,2), "0.00"), ")")</f>
        <v>1.70 (1.62, 1.76)</v>
      </c>
      <c r="DD145" t="str">
        <f>_xlfn.CONCAT(TEXT(ROUND(S145,2), "0.00"), " (", TEXT(ROUND(T145,2), "0.00"), ", ",TEXT(ROUND(U145,2), "0.00"), ")")</f>
        <v>0.23 (0.12, 0.37)</v>
      </c>
      <c r="DE145" t="str">
        <f>TEXT(ROUND(1000000*X145,2), "0.0")</f>
        <v>23.3</v>
      </c>
    </row>
    <row r="146" spans="1:109" hidden="1" x14ac:dyDescent="0.2">
      <c r="A146" t="str">
        <f>[1]summ_cities!A146</f>
        <v>Tyler, TX</v>
      </c>
      <c r="B146">
        <f>[1]summ_cities!B146</f>
        <v>253.88038805072799</v>
      </c>
      <c r="C146">
        <f>[1]summ_cities!C146</f>
        <v>0.252008509010339</v>
      </c>
      <c r="D146">
        <f>[1]summ_cities!D146</f>
        <v>1.9463486408454699E-2</v>
      </c>
      <c r="E146">
        <f>[1]summ_cities!E146</f>
        <v>0.86941689082041196</v>
      </c>
      <c r="F146">
        <f>[1]summ_cities!F146</f>
        <v>0</v>
      </c>
      <c r="G146">
        <f>[1]summ_cities!G146</f>
        <v>0.34053253126523902</v>
      </c>
      <c r="H146">
        <f>[1]summ_cities!H146</f>
        <v>6.3974306104645398E-2</v>
      </c>
      <c r="I146">
        <f>[1]summ_cities!I146</f>
        <v>1.5453957236090901</v>
      </c>
      <c r="J146">
        <f>[1]summ_cities!J146</f>
        <v>2.3571831595865498</v>
      </c>
      <c r="K146">
        <f>[1]summ_cities!K146</f>
        <v>2.0077953880774801</v>
      </c>
      <c r="L146">
        <f>[1]summ_cities!L146</f>
        <v>2.6937432130726302</v>
      </c>
      <c r="M146">
        <f>[1]summ_cities!M146</f>
        <v>1.5252942166046799</v>
      </c>
      <c r="N146">
        <f>[1]summ_cities!N146</f>
        <v>1.2992111712257799</v>
      </c>
      <c r="O146">
        <f>[1]summ_cities!O146</f>
        <v>1.74307665792015</v>
      </c>
      <c r="P146">
        <f>[1]summ_cities!P146</f>
        <v>0.81178743597746095</v>
      </c>
      <c r="Q146">
        <f>[1]summ_cities!Q146</f>
        <v>0.46239966446839498</v>
      </c>
      <c r="R146">
        <f>[1]summ_cities!R146</f>
        <v>1.1483474894635399</v>
      </c>
      <c r="S146">
        <f>[1]summ_cities!S146</f>
        <v>0.12860619098871501</v>
      </c>
      <c r="T146">
        <f>[1]summ_cities!T146</f>
        <v>7.0922582582276803E-3</v>
      </c>
      <c r="U146">
        <f>[1]summ_cities!U146</f>
        <v>0.21451910197858601</v>
      </c>
      <c r="V146">
        <f>[1]summ_cities!V146</f>
        <v>130247</v>
      </c>
      <c r="W146">
        <f>[1]summ_cities!W146</f>
        <v>101494</v>
      </c>
      <c r="X146">
        <f>[1]summ_cities!X146</f>
        <v>1.8097792345209798E-5</v>
      </c>
      <c r="DA146" t="str">
        <f t="shared" si="2"/>
        <v>False</v>
      </c>
      <c r="DB146" t="str">
        <f>_xlfn.CONCAT(TEXT(ROUND(J146,0), "0"), " (", TEXT(ROUND(K146,0), "0"), ", ",TEXT(ROUND(L146,0), "0"), ")")</f>
        <v>2 (2, 3)</v>
      </c>
      <c r="DC146" t="str">
        <f>_xlfn.CONCAT(TEXT(ROUND(M146,2), "0.00"), " (", TEXT(ROUND(N146,2), "0.00"), ", ", TEXT(ROUND(O146,2), "0.00"), ")")</f>
        <v>1.53 (1.30, 1.74)</v>
      </c>
      <c r="DD146" t="str">
        <f>_xlfn.CONCAT(TEXT(ROUND(S146,2), "0.00"), " (", TEXT(ROUND(T146,2), "0.00"), ", ",TEXT(ROUND(U146,2), "0.00"), ")")</f>
        <v>0.13 (0.01, 0.21)</v>
      </c>
      <c r="DE146" t="str">
        <f>TEXT(ROUND(1000000*X146,2), "0.0")</f>
        <v>18.1</v>
      </c>
    </row>
    <row r="147" spans="1:109" hidden="1" x14ac:dyDescent="0.2">
      <c r="A147" t="str">
        <f>[1]summ_cities!A147</f>
        <v>Myrtle Beach--Socastee, SC--NC</v>
      </c>
      <c r="B147">
        <f>[1]summ_cities!B147</f>
        <v>510.06691925126501</v>
      </c>
      <c r="C147">
        <f>[1]summ_cities!C147</f>
        <v>1.30642414400333</v>
      </c>
      <c r="D147">
        <f>[1]summ_cities!D147</f>
        <v>0.35287045093161901</v>
      </c>
      <c r="E147">
        <f>[1]summ_cities!E147</f>
        <v>4.1725563887016703E-2</v>
      </c>
      <c r="F147">
        <f>[1]summ_cities!F147</f>
        <v>0</v>
      </c>
      <c r="G147">
        <f>[1]summ_cities!G147</f>
        <v>0.22998057634880401</v>
      </c>
      <c r="H147">
        <f>[1]summ_cities!H147</f>
        <v>4.1785315587895902E-2</v>
      </c>
      <c r="I147">
        <f>[1]summ_cities!I147</f>
        <v>1.9727860507586701</v>
      </c>
      <c r="J147">
        <f>[1]summ_cities!J147</f>
        <v>2.31788747655821</v>
      </c>
      <c r="K147">
        <f>[1]summ_cities!K147</f>
        <v>1.79809477328045</v>
      </c>
      <c r="L147">
        <f>[1]summ_cities!L147</f>
        <v>3.0874227648041299</v>
      </c>
      <c r="M147">
        <f>[1]summ_cities!M147</f>
        <v>1.1749309945023301</v>
      </c>
      <c r="N147">
        <f>[1]summ_cities!N147</f>
        <v>0.91144945625956897</v>
      </c>
      <c r="O147">
        <f>[1]summ_cities!O147</f>
        <v>1.5650063845579201</v>
      </c>
      <c r="P147">
        <f>[1]summ_cities!P147</f>
        <v>0.34510142579954201</v>
      </c>
      <c r="Q147">
        <f>[1]summ_cities!Q147</f>
        <v>-0.174691277478217</v>
      </c>
      <c r="R147">
        <f>[1]summ_cities!R147</f>
        <v>1.1146367140454601</v>
      </c>
      <c r="S147">
        <f>[1]summ_cities!S147</f>
        <v>0.105129159005347</v>
      </c>
      <c r="T147">
        <f>[1]summ_cities!T147</f>
        <v>0</v>
      </c>
      <c r="U147">
        <f>[1]summ_cities!U147</f>
        <v>0.186811563847391</v>
      </c>
      <c r="V147">
        <f>[1]summ_cities!V147</f>
        <v>215304</v>
      </c>
      <c r="W147">
        <f>[1]summ_cities!W147</f>
        <v>122984</v>
      </c>
      <c r="X147">
        <f>[1]summ_cities!X147</f>
        <v>1.0765649855823401E-5</v>
      </c>
      <c r="DA147" t="str">
        <f t="shared" si="2"/>
        <v>False</v>
      </c>
      <c r="DB147" t="str">
        <f>_xlfn.CONCAT(TEXT(ROUND(J147,0), "0"), " (", TEXT(ROUND(K147,0), "0"), ", ",TEXT(ROUND(L147,0), "0"), ")")</f>
        <v>2 (2, 3)</v>
      </c>
      <c r="DC147" t="str">
        <f>_xlfn.CONCAT(TEXT(ROUND(M147,2), "0.00"), " (", TEXT(ROUND(N147,2), "0.00"), ", ", TEXT(ROUND(O147,2), "0.00"), ")")</f>
        <v>1.17 (0.91, 1.57)</v>
      </c>
      <c r="DD147" t="str">
        <f>_xlfn.CONCAT(TEXT(ROUND(S147,2), "0.00"), " (", TEXT(ROUND(T147,2), "0.00"), ", ",TEXT(ROUND(U147,2), "0.00"), ")")</f>
        <v>0.11 (0.00, 0.19)</v>
      </c>
      <c r="DE147" t="str">
        <f>TEXT(ROUND(1000000*X147,2), "0.0")</f>
        <v>10.8</v>
      </c>
    </row>
    <row r="148" spans="1:109" hidden="1" x14ac:dyDescent="0.2">
      <c r="A148" t="str">
        <f>[1]summ_cities!A148</f>
        <v>College Station--Bryan, TX</v>
      </c>
      <c r="B148">
        <f>[1]summ_cities!B148</f>
        <v>187.542790943075</v>
      </c>
      <c r="C148">
        <f>[1]summ_cities!C148</f>
        <v>0.44568469481551498</v>
      </c>
      <c r="D148">
        <f>[1]summ_cities!D148</f>
        <v>8.5395126946569404E-3</v>
      </c>
      <c r="E148">
        <f>[1]summ_cities!E148</f>
        <v>0.47182317776008698</v>
      </c>
      <c r="F148">
        <f>[1]summ_cities!F148</f>
        <v>0</v>
      </c>
      <c r="G148">
        <f>[1]summ_cities!G148</f>
        <v>0.51879120884666197</v>
      </c>
      <c r="H148">
        <f>[1]summ_cities!H148</f>
        <v>1.9592898903600501E-2</v>
      </c>
      <c r="I148">
        <f>[1]summ_cities!I148</f>
        <v>1.46443149302052</v>
      </c>
      <c r="J148">
        <f>[1]summ_cities!J148</f>
        <v>2.30018328144557</v>
      </c>
      <c r="K148">
        <f>[1]summ_cities!K148</f>
        <v>2.11569300471968</v>
      </c>
      <c r="L148">
        <f>[1]summ_cities!L148</f>
        <v>2.4733006335366001</v>
      </c>
      <c r="M148">
        <f>[1]summ_cities!M148</f>
        <v>1.57070050214587</v>
      </c>
      <c r="N148">
        <f>[1]summ_cities!N148</f>
        <v>1.44471968460325</v>
      </c>
      <c r="O148">
        <f>[1]summ_cities!O148</f>
        <v>1.6889152174918001</v>
      </c>
      <c r="P148">
        <f>[1]summ_cities!P148</f>
        <v>0.83575178842505105</v>
      </c>
      <c r="Q148">
        <f>[1]summ_cities!Q148</f>
        <v>0.65126151169916402</v>
      </c>
      <c r="R148">
        <f>[1]summ_cities!R148</f>
        <v>1.0088691405160799</v>
      </c>
      <c r="S148">
        <f>[1]summ_cities!S148</f>
        <v>0.21632158451230399</v>
      </c>
      <c r="T148">
        <f>[1]summ_cities!T148</f>
        <v>0.117571563617261</v>
      </c>
      <c r="U148">
        <f>[1]summ_cities!U148</f>
        <v>0.33673365431352298</v>
      </c>
      <c r="V148">
        <f>[1]summ_cities!V148</f>
        <v>171345</v>
      </c>
      <c r="W148">
        <f>[1]summ_cities!W148</f>
        <v>132500</v>
      </c>
      <c r="X148">
        <f>[1]summ_cities!X148</f>
        <v>1.3424280145003201E-5</v>
      </c>
      <c r="DA148" t="str">
        <f t="shared" si="2"/>
        <v>False</v>
      </c>
      <c r="DB148" t="str">
        <f>_xlfn.CONCAT(TEXT(ROUND(J148,0), "0"), " (", TEXT(ROUND(K148,0), "0"), ", ",TEXT(ROUND(L148,0), "0"), ")")</f>
        <v>2 (2, 2)</v>
      </c>
      <c r="DC148" t="str">
        <f>_xlfn.CONCAT(TEXT(ROUND(M148,2), "0.00"), " (", TEXT(ROUND(N148,2), "0.00"), ", ", TEXT(ROUND(O148,2), "0.00"), ")")</f>
        <v>1.57 (1.44, 1.69)</v>
      </c>
      <c r="DD148" t="str">
        <f>_xlfn.CONCAT(TEXT(ROUND(S148,2), "0.00"), " (", TEXT(ROUND(T148,2), "0.00"), ", ",TEXT(ROUND(U148,2), "0.00"), ")")</f>
        <v>0.22 (0.12, 0.34)</v>
      </c>
      <c r="DE148" t="str">
        <f>TEXT(ROUND(1000000*X148,2), "0.0")</f>
        <v>13.4</v>
      </c>
    </row>
    <row r="149" spans="1:109" hidden="1" x14ac:dyDescent="0.2">
      <c r="A149" t="str">
        <f>[1]summ_cities!A149</f>
        <v>Winston-Salem, NC</v>
      </c>
      <c r="B149">
        <f>[1]summ_cities!B149</f>
        <v>850.13788305670903</v>
      </c>
      <c r="C149">
        <f>[1]summ_cities!C149</f>
        <v>1.5919933964249999</v>
      </c>
      <c r="D149">
        <f>[1]summ_cities!D149</f>
        <v>0.191088213408135</v>
      </c>
      <c r="E149">
        <f>[1]summ_cities!E149</f>
        <v>0.63776096843166696</v>
      </c>
      <c r="F149">
        <f>[1]summ_cities!F149</f>
        <v>0</v>
      </c>
      <c r="G149">
        <f>[1]summ_cities!G149</f>
        <v>0.57596415806950496</v>
      </c>
      <c r="H149">
        <f>[1]summ_cities!H149</f>
        <v>0.20024313847370301</v>
      </c>
      <c r="I149">
        <f>[1]summ_cities!I149</f>
        <v>3.1970498748080201</v>
      </c>
      <c r="J149">
        <f>[1]summ_cities!J149</f>
        <v>2.2490360686608701</v>
      </c>
      <c r="K149">
        <f>[1]summ_cities!K149</f>
        <v>1.4678205593320599</v>
      </c>
      <c r="L149">
        <f>[1]summ_cities!L149</f>
        <v>3.05228886946706</v>
      </c>
      <c r="M149">
        <f>[1]summ_cities!M149</f>
        <v>0.703472312516215</v>
      </c>
      <c r="N149">
        <f>[1]summ_cities!N149</f>
        <v>0.45911719141391399</v>
      </c>
      <c r="O149">
        <f>[1]summ_cities!O149</f>
        <v>0.95472044196693995</v>
      </c>
      <c r="P149">
        <f>[1]summ_cities!P149</f>
        <v>-0.94801380614714603</v>
      </c>
      <c r="Q149">
        <f>[1]summ_cities!Q149</f>
        <v>-1.7292293154759499</v>
      </c>
      <c r="R149">
        <f>[1]summ_cities!R149</f>
        <v>-0.14476100534095501</v>
      </c>
      <c r="S149">
        <f>[1]summ_cities!S149</f>
        <v>7.41112358681945E-2</v>
      </c>
      <c r="T149">
        <f>[1]summ_cities!T149</f>
        <v>8.58139215522985E-3</v>
      </c>
      <c r="U149">
        <f>[1]summ_cities!U149</f>
        <v>0.13663603139519701</v>
      </c>
      <c r="V149">
        <f>[1]summ_cities!V149</f>
        <v>391024</v>
      </c>
      <c r="W149">
        <f>[1]summ_cities!W149</f>
        <v>299290</v>
      </c>
      <c r="X149">
        <f>[1]summ_cities!X149</f>
        <v>5.7516573628750999E-6</v>
      </c>
      <c r="DA149" t="str">
        <f t="shared" si="2"/>
        <v>False</v>
      </c>
      <c r="DB149" t="str">
        <f>_xlfn.CONCAT(TEXT(ROUND(J149,0), "0"), " (", TEXT(ROUND(K149,0), "0"), ", ",TEXT(ROUND(L149,0), "0"), ")")</f>
        <v>2 (1, 3)</v>
      </c>
      <c r="DC149" t="str">
        <f>_xlfn.CONCAT(TEXT(ROUND(M149,2), "0.00"), " (", TEXT(ROUND(N149,2), "0.00"), ", ", TEXT(ROUND(O149,2), "0.00"), ")")</f>
        <v>0.70 (0.46, 0.95)</v>
      </c>
      <c r="DD149" t="str">
        <f>_xlfn.CONCAT(TEXT(ROUND(S149,2), "0.00"), " (", TEXT(ROUND(T149,2), "0.00"), ", ",TEXT(ROUND(U149,2), "0.00"), ")")</f>
        <v>0.07 (0.01, 0.14)</v>
      </c>
      <c r="DE149" t="str">
        <f>TEXT(ROUND(1000000*X149,2), "0.0")</f>
        <v>5.8</v>
      </c>
    </row>
    <row r="150" spans="1:109" hidden="1" x14ac:dyDescent="0.2">
      <c r="A150" t="str">
        <f>[1]summ_cities!A150</f>
        <v>Saginaw, MI</v>
      </c>
      <c r="B150">
        <f>[1]summ_cities!B150</f>
        <v>188.46109268729299</v>
      </c>
      <c r="C150">
        <f>[1]summ_cities!C150</f>
        <v>1.23879801452378</v>
      </c>
      <c r="D150">
        <f>[1]summ_cities!D150</f>
        <v>4.8304940051667203E-2</v>
      </c>
      <c r="E150">
        <f>[1]summ_cities!E150</f>
        <v>0.124192588957955</v>
      </c>
      <c r="F150">
        <f>[1]summ_cities!F150</f>
        <v>0</v>
      </c>
      <c r="G150">
        <f>[1]summ_cities!G150</f>
        <v>7.7630531399274505E-2</v>
      </c>
      <c r="H150">
        <f>[1]summ_cities!H150</f>
        <v>4.8442819469308999E-2</v>
      </c>
      <c r="I150">
        <f>[1]summ_cities!I150</f>
        <v>1.5373688944019801</v>
      </c>
      <c r="J150">
        <f>[1]summ_cities!J150</f>
        <v>2.2220595140567601</v>
      </c>
      <c r="K150">
        <f>[1]summ_cities!K150</f>
        <v>1.84542790058865</v>
      </c>
      <c r="L150">
        <f>[1]summ_cities!L150</f>
        <v>2.6492250868923901</v>
      </c>
      <c r="M150">
        <f>[1]summ_cities!M150</f>
        <v>1.44536520944838</v>
      </c>
      <c r="N150">
        <f>[1]summ_cities!N150</f>
        <v>1.20038066810666</v>
      </c>
      <c r="O150">
        <f>[1]summ_cities!O150</f>
        <v>1.72322016956307</v>
      </c>
      <c r="P150">
        <f>[1]summ_cities!P150</f>
        <v>0.68469061965477496</v>
      </c>
      <c r="Q150">
        <f>[1]summ_cities!Q150</f>
        <v>0.30805900618666898</v>
      </c>
      <c r="R150">
        <f>[1]summ_cities!R150</f>
        <v>1.1118561924904</v>
      </c>
      <c r="S150">
        <f>[1]summ_cities!S150</f>
        <v>0.11162653951090799</v>
      </c>
      <c r="T150">
        <f>[1]summ_cities!T150</f>
        <v>7.5701809580725095E-4</v>
      </c>
      <c r="U150">
        <f>[1]summ_cities!U150</f>
        <v>0.191215575313779</v>
      </c>
      <c r="V150">
        <f>[1]summ_cities!V150</f>
        <v>126265</v>
      </c>
      <c r="W150">
        <f>[1]summ_cities!W150</f>
        <v>140985</v>
      </c>
      <c r="X150">
        <f>[1]summ_cities!X150</f>
        <v>1.75983805017761E-5</v>
      </c>
      <c r="DA150" t="str">
        <f t="shared" si="2"/>
        <v>False</v>
      </c>
      <c r="DB150" t="str">
        <f>_xlfn.CONCAT(TEXT(ROUND(J150,0), "0"), " (", TEXT(ROUND(K150,0), "0"), ", ",TEXT(ROUND(L150,0), "0"), ")")</f>
        <v>2 (2, 3)</v>
      </c>
      <c r="DC150" t="str">
        <f>_xlfn.CONCAT(TEXT(ROUND(M150,2), "0.00"), " (", TEXT(ROUND(N150,2), "0.00"), ", ", TEXT(ROUND(O150,2), "0.00"), ")")</f>
        <v>1.45 (1.20, 1.72)</v>
      </c>
      <c r="DD150" t="str">
        <f>_xlfn.CONCAT(TEXT(ROUND(S150,2), "0.00"), " (", TEXT(ROUND(T150,2), "0.00"), ", ",TEXT(ROUND(U150,2), "0.00"), ")")</f>
        <v>0.11 (0.00, 0.19)</v>
      </c>
      <c r="DE150" t="str">
        <f>TEXT(ROUND(1000000*X150,2), "0.0")</f>
        <v>17.6</v>
      </c>
    </row>
    <row r="151" spans="1:109" hidden="1" x14ac:dyDescent="0.2">
      <c r="A151" t="str">
        <f>[1]summ_cities!A151</f>
        <v>Huntington, WV--KY--OH</v>
      </c>
      <c r="B151">
        <f>[1]summ_cities!B151</f>
        <v>368.57066089011602</v>
      </c>
      <c r="C151">
        <f>[1]summ_cities!C151</f>
        <v>0.82208100030544895</v>
      </c>
      <c r="D151">
        <f>[1]summ_cities!D151</f>
        <v>0.127420721958104</v>
      </c>
      <c r="E151">
        <f>[1]summ_cities!E151</f>
        <v>0.77636257225963001</v>
      </c>
      <c r="F151">
        <f>[1]summ_cities!F151</f>
        <v>8.1376943435374702E-2</v>
      </c>
      <c r="G151">
        <f>[1]summ_cities!G151</f>
        <v>0.15977409150635399</v>
      </c>
      <c r="H151">
        <f>[1]summ_cities!H151</f>
        <v>0.113892729629355</v>
      </c>
      <c r="I151">
        <f>[1]summ_cities!I151</f>
        <v>2.0809080590942601</v>
      </c>
      <c r="J151">
        <f>[1]summ_cities!J151</f>
        <v>2.1805462605824499</v>
      </c>
      <c r="K151">
        <f>[1]summ_cities!K151</f>
        <v>1.8659140514358801</v>
      </c>
      <c r="L151">
        <f>[1]summ_cities!L151</f>
        <v>2.4491627164977099</v>
      </c>
      <c r="M151">
        <f>[1]summ_cities!M151</f>
        <v>1.04788207775578</v>
      </c>
      <c r="N151">
        <f>[1]summ_cities!N151</f>
        <v>0.89668260127169697</v>
      </c>
      <c r="O151">
        <f>[1]summ_cities!O151</f>
        <v>1.17696824989169</v>
      </c>
      <c r="P151">
        <f>[1]summ_cities!P151</f>
        <v>9.9638201488188999E-2</v>
      </c>
      <c r="Q151">
        <f>[1]summ_cities!Q151</f>
        <v>-0.214994007658381</v>
      </c>
      <c r="R151">
        <f>[1]summ_cities!R151</f>
        <v>0.36825465740344199</v>
      </c>
      <c r="S151">
        <f>[1]summ_cities!S151</f>
        <v>0.17447595014453701</v>
      </c>
      <c r="T151">
        <f>[1]summ_cities!T151</f>
        <v>7.6979874169699897E-2</v>
      </c>
      <c r="U151">
        <f>[1]summ_cities!U151</f>
        <v>0.25366843243866699</v>
      </c>
      <c r="V151">
        <f>[1]summ_cities!V151</f>
        <v>202637</v>
      </c>
      <c r="W151">
        <f>[1]summ_cities!W151</f>
        <v>177550</v>
      </c>
      <c r="X151">
        <f>[1]summ_cities!X151</f>
        <v>1.07608495022254E-5</v>
      </c>
      <c r="DA151" t="str">
        <f t="shared" si="2"/>
        <v>False</v>
      </c>
      <c r="DB151" t="str">
        <f>_xlfn.CONCAT(TEXT(ROUND(J151,0), "0"), " (", TEXT(ROUND(K151,0), "0"), ", ",TEXT(ROUND(L151,0), "0"), ")")</f>
        <v>2 (2, 2)</v>
      </c>
      <c r="DC151" t="str">
        <f>_xlfn.CONCAT(TEXT(ROUND(M151,2), "0.00"), " (", TEXT(ROUND(N151,2), "0.00"), ", ", TEXT(ROUND(O151,2), "0.00"), ")")</f>
        <v>1.05 (0.90, 1.18)</v>
      </c>
      <c r="DD151" t="str">
        <f>_xlfn.CONCAT(TEXT(ROUND(S151,2), "0.00"), " (", TEXT(ROUND(T151,2), "0.00"), ", ",TEXT(ROUND(U151,2), "0.00"), ")")</f>
        <v>0.17 (0.08, 0.25)</v>
      </c>
      <c r="DE151" t="str">
        <f>TEXT(ROUND(1000000*X151,2), "0.0")</f>
        <v>10.8</v>
      </c>
    </row>
    <row r="152" spans="1:109" hidden="1" x14ac:dyDescent="0.2">
      <c r="A152" t="str">
        <f>[1]summ_cities!A152</f>
        <v>Waterbury, CT</v>
      </c>
      <c r="B152">
        <f>[1]summ_cities!B152</f>
        <v>239.14332878294201</v>
      </c>
      <c r="C152">
        <f>[1]summ_cities!C152</f>
        <v>0.49843845899774603</v>
      </c>
      <c r="D152">
        <f>[1]summ_cities!D152</f>
        <v>0.414785005638382</v>
      </c>
      <c r="E152">
        <f>[1]summ_cities!E152</f>
        <v>0.14749650712308601</v>
      </c>
      <c r="F152">
        <f>[1]summ_cities!F152</f>
        <v>0</v>
      </c>
      <c r="G152">
        <f>[1]summ_cities!G152</f>
        <v>8.2630663962045006E-2</v>
      </c>
      <c r="H152">
        <f>[1]summ_cities!H152</f>
        <v>0.102540573143061</v>
      </c>
      <c r="I152">
        <f>[1]summ_cities!I152</f>
        <v>1.2458912088643199</v>
      </c>
      <c r="J152">
        <f>[1]summ_cities!J152</f>
        <v>2.1625445577504401</v>
      </c>
      <c r="K152">
        <f>[1]summ_cities!K152</f>
        <v>1.40817607251707</v>
      </c>
      <c r="L152">
        <f>[1]summ_cities!L152</f>
        <v>3.4645658911238302</v>
      </c>
      <c r="M152">
        <f>[1]summ_cities!M152</f>
        <v>1.73574108426504</v>
      </c>
      <c r="N152">
        <f>[1]summ_cities!N152</f>
        <v>1.1302560468346801</v>
      </c>
      <c r="O152">
        <f>[1]summ_cities!O152</f>
        <v>2.7807932718956399</v>
      </c>
      <c r="P152">
        <f>[1]summ_cities!P152</f>
        <v>0.91665334888611805</v>
      </c>
      <c r="Q152">
        <f>[1]summ_cities!Q152</f>
        <v>0.16228486365275299</v>
      </c>
      <c r="R152">
        <f>[1]summ_cities!R152</f>
        <v>2.2186746822595098</v>
      </c>
      <c r="S152">
        <f>[1]summ_cities!S152</f>
        <v>0.120595092108653</v>
      </c>
      <c r="T152">
        <f>[1]summ_cities!T152</f>
        <v>0</v>
      </c>
      <c r="U152">
        <f>[1]summ_cities!U152</f>
        <v>0.26991337714276398</v>
      </c>
      <c r="V152">
        <f>[1]summ_cities!V152</f>
        <v>194535</v>
      </c>
      <c r="W152">
        <f>[1]summ_cities!W152</f>
        <v>189026</v>
      </c>
      <c r="X152">
        <f>[1]summ_cities!X152</f>
        <v>1.1116480621741201E-5</v>
      </c>
      <c r="DA152" t="str">
        <f t="shared" si="2"/>
        <v>False</v>
      </c>
      <c r="DB152" t="str">
        <f>_xlfn.CONCAT(TEXT(ROUND(J152,0), "0"), " (", TEXT(ROUND(K152,0), "0"), ", ",TEXT(ROUND(L152,0), "0"), ")")</f>
        <v>2 (1, 3)</v>
      </c>
      <c r="DC152" t="str">
        <f>_xlfn.CONCAT(TEXT(ROUND(M152,2), "0.00"), " (", TEXT(ROUND(N152,2), "0.00"), ", ", TEXT(ROUND(O152,2), "0.00"), ")")</f>
        <v>1.74 (1.13, 2.78)</v>
      </c>
      <c r="DD152" t="str">
        <f>_xlfn.CONCAT(TEXT(ROUND(S152,2), "0.00"), " (", TEXT(ROUND(T152,2), "0.00"), ", ",TEXT(ROUND(U152,2), "0.00"), ")")</f>
        <v>0.12 (0.00, 0.27)</v>
      </c>
      <c r="DE152" t="str">
        <f>TEXT(ROUND(1000000*X152,2), "0.0")</f>
        <v>11.1</v>
      </c>
    </row>
    <row r="153" spans="1:109" hidden="1" x14ac:dyDescent="0.2">
      <c r="A153" t="str">
        <f>[1]summ_cities!A153</f>
        <v>Greenville, NC</v>
      </c>
      <c r="B153">
        <f>[1]summ_cities!B153</f>
        <v>172.55345673446001</v>
      </c>
      <c r="C153">
        <f>[1]summ_cities!C153</f>
        <v>0.313504779360678</v>
      </c>
      <c r="D153">
        <f>[1]summ_cities!D153</f>
        <v>8.7506268489060905E-3</v>
      </c>
      <c r="E153">
        <f>[1]summ_cities!E153</f>
        <v>1.1553661605113799E-2</v>
      </c>
      <c r="F153">
        <f>[1]summ_cities!F153</f>
        <v>0</v>
      </c>
      <c r="G153">
        <f>[1]summ_cities!G153</f>
        <v>0.877666000254956</v>
      </c>
      <c r="H153">
        <f>[1]summ_cities!H153</f>
        <v>1.4195529126011099E-2</v>
      </c>
      <c r="I153">
        <f>[1]summ_cities!I153</f>
        <v>1.2256705971956601</v>
      </c>
      <c r="J153">
        <f>[1]summ_cities!J153</f>
        <v>2.1602892288681299</v>
      </c>
      <c r="K153">
        <f>[1]summ_cities!K153</f>
        <v>1.9496205301969201</v>
      </c>
      <c r="L153">
        <f>[1]summ_cities!L153</f>
        <v>2.33635175711228</v>
      </c>
      <c r="M153">
        <f>[1]summ_cities!M153</f>
        <v>1.7625365524887899</v>
      </c>
      <c r="N153">
        <f>[1]summ_cities!N153</f>
        <v>1.59065619641823</v>
      </c>
      <c r="O153">
        <f>[1]summ_cities!O153</f>
        <v>1.90618242981258</v>
      </c>
      <c r="P153">
        <f>[1]summ_cities!P153</f>
        <v>0.93461863167247095</v>
      </c>
      <c r="Q153">
        <f>[1]summ_cities!Q153</f>
        <v>0.72394993300126098</v>
      </c>
      <c r="R153">
        <f>[1]summ_cities!R153</f>
        <v>1.11068115991661</v>
      </c>
      <c r="S153">
        <f>[1]summ_cities!S153</f>
        <v>0.15429957476107201</v>
      </c>
      <c r="T153">
        <f>[1]summ_cities!T153</f>
        <v>6.8986786047888105E-2</v>
      </c>
      <c r="U153">
        <f>[1]summ_cities!U153</f>
        <v>0.24583552022320801</v>
      </c>
      <c r="V153">
        <f>[1]summ_cities!V153</f>
        <v>117798</v>
      </c>
      <c r="W153">
        <f>[1]summ_cities!W153</f>
        <v>84059</v>
      </c>
      <c r="X153">
        <f>[1]summ_cities!X153</f>
        <v>1.8338929598703999E-5</v>
      </c>
      <c r="DA153" t="str">
        <f t="shared" si="2"/>
        <v>False</v>
      </c>
      <c r="DB153" t="str">
        <f>_xlfn.CONCAT(TEXT(ROUND(J153,0), "0"), " (", TEXT(ROUND(K153,0), "0"), ", ",TEXT(ROUND(L153,0), "0"), ")")</f>
        <v>2 (2, 2)</v>
      </c>
      <c r="DC153" t="str">
        <f>_xlfn.CONCAT(TEXT(ROUND(M153,2), "0.00"), " (", TEXT(ROUND(N153,2), "0.00"), ", ", TEXT(ROUND(O153,2), "0.00"), ")")</f>
        <v>1.76 (1.59, 1.91)</v>
      </c>
      <c r="DD153" t="str">
        <f>_xlfn.CONCAT(TEXT(ROUND(S153,2), "0.00"), " (", TEXT(ROUND(T153,2), "0.00"), ", ",TEXT(ROUND(U153,2), "0.00"), ")")</f>
        <v>0.15 (0.07, 0.25)</v>
      </c>
      <c r="DE153" t="str">
        <f>TEXT(ROUND(1000000*X153,2), "0.0")</f>
        <v>18.3</v>
      </c>
    </row>
    <row r="154" spans="1:109" hidden="1" x14ac:dyDescent="0.2">
      <c r="A154" t="str">
        <f>[1]summ_cities!A154</f>
        <v>Hickory, NC</v>
      </c>
      <c r="B154">
        <f>[1]summ_cities!B154</f>
        <v>694.65877204958497</v>
      </c>
      <c r="C154">
        <f>[1]summ_cities!C154</f>
        <v>1.3351289313202599</v>
      </c>
      <c r="D154">
        <f>[1]summ_cities!D154</f>
        <v>0.12795731798968199</v>
      </c>
      <c r="E154">
        <f>[1]summ_cities!E154</f>
        <v>6.3931405966970195E-2</v>
      </c>
      <c r="F154">
        <f>[1]summ_cities!F154</f>
        <v>0</v>
      </c>
      <c r="G154">
        <f>[1]summ_cities!G154</f>
        <v>0.79916512823659602</v>
      </c>
      <c r="H154">
        <f>[1]summ_cities!H154</f>
        <v>8.9932830809710096E-2</v>
      </c>
      <c r="I154">
        <f>[1]summ_cities!I154</f>
        <v>2.4161156143232199</v>
      </c>
      <c r="J154">
        <f>[1]summ_cities!J154</f>
        <v>2.1419976613426299</v>
      </c>
      <c r="K154">
        <f>[1]summ_cities!K154</f>
        <v>1.6541746504116901</v>
      </c>
      <c r="L154">
        <f>[1]summ_cities!L154</f>
        <v>2.4294626364262202</v>
      </c>
      <c r="M154">
        <f>[1]summ_cities!M154</f>
        <v>0.88654601155856905</v>
      </c>
      <c r="N154">
        <f>[1]summ_cities!N154</f>
        <v>0.68464217548424</v>
      </c>
      <c r="O154">
        <f>[1]summ_cities!O154</f>
        <v>1.0055241653271301</v>
      </c>
      <c r="P154">
        <f>[1]summ_cities!P154</f>
        <v>-0.274117952980586</v>
      </c>
      <c r="Q154">
        <f>[1]summ_cities!Q154</f>
        <v>-0.76194096391152999</v>
      </c>
      <c r="R154">
        <f>[1]summ_cities!R154</f>
        <v>1.3347022103001999E-2</v>
      </c>
      <c r="S154">
        <f>[1]summ_cities!S154</f>
        <v>7.5228967265607294E-2</v>
      </c>
      <c r="T154">
        <f>[1]summ_cities!T154</f>
        <v>3.9503041967622599E-6</v>
      </c>
      <c r="U154">
        <f>[1]summ_cities!U154</f>
        <v>0.13718664985841</v>
      </c>
      <c r="V154">
        <f>[1]summ_cities!V154</f>
        <v>212195</v>
      </c>
      <c r="W154">
        <f>[1]summ_cities!W154</f>
        <v>187808</v>
      </c>
      <c r="X154">
        <f>[1]summ_cities!X154</f>
        <v>1.0094477538785699E-5</v>
      </c>
      <c r="DA154" t="str">
        <f t="shared" si="2"/>
        <v>False</v>
      </c>
      <c r="DB154" t="str">
        <f>_xlfn.CONCAT(TEXT(ROUND(J154,0), "0"), " (", TEXT(ROUND(K154,0), "0"), ", ",TEXT(ROUND(L154,0), "0"), ")")</f>
        <v>2 (2, 2)</v>
      </c>
      <c r="DC154" t="str">
        <f>_xlfn.CONCAT(TEXT(ROUND(M154,2), "0.00"), " (", TEXT(ROUND(N154,2), "0.00"), ", ", TEXT(ROUND(O154,2), "0.00"), ")")</f>
        <v>0.89 (0.68, 1.01)</v>
      </c>
      <c r="DD154" t="str">
        <f>_xlfn.CONCAT(TEXT(ROUND(S154,2), "0.00"), " (", TEXT(ROUND(T154,2), "0.00"), ", ",TEXT(ROUND(U154,2), "0.00"), ")")</f>
        <v>0.08 (0.00, 0.14)</v>
      </c>
      <c r="DE154" t="str">
        <f>TEXT(ROUND(1000000*X154,2), "0.0")</f>
        <v>10.1</v>
      </c>
    </row>
    <row r="155" spans="1:109" hidden="1" x14ac:dyDescent="0.2">
      <c r="A155" t="str">
        <f>[1]summ_cities!A155</f>
        <v>Elkhart, IN--MI</v>
      </c>
      <c r="B155">
        <f>[1]summ_cities!B155</f>
        <v>248.00826745992799</v>
      </c>
      <c r="C155">
        <f>[1]summ_cities!C155</f>
        <v>0.61109880719727505</v>
      </c>
      <c r="D155">
        <f>[1]summ_cities!D155</f>
        <v>1.2388438246101601E-2</v>
      </c>
      <c r="E155">
        <f>[1]summ_cities!E155</f>
        <v>9.7758171296540505E-2</v>
      </c>
      <c r="F155">
        <f>[1]summ_cities!F155</f>
        <v>0</v>
      </c>
      <c r="G155">
        <f>[1]summ_cities!G155</f>
        <v>0.60074680721131002</v>
      </c>
      <c r="H155">
        <f>[1]summ_cities!H155</f>
        <v>5.0906348819328998E-2</v>
      </c>
      <c r="I155">
        <f>[1]summ_cities!I155</f>
        <v>1.3728985727705501</v>
      </c>
      <c r="J155">
        <f>[1]summ_cities!J155</f>
        <v>2.1323394691914599</v>
      </c>
      <c r="K155">
        <f>[1]summ_cities!K155</f>
        <v>1.9947793199838599</v>
      </c>
      <c r="L155">
        <f>[1]summ_cities!L155</f>
        <v>2.2649886099439001</v>
      </c>
      <c r="M155">
        <f>[1]summ_cities!M155</f>
        <v>1.55316606156005</v>
      </c>
      <c r="N155">
        <f>[1]summ_cities!N155</f>
        <v>1.45296918472158</v>
      </c>
      <c r="O155">
        <f>[1]summ_cities!O155</f>
        <v>1.6497858289509899</v>
      </c>
      <c r="P155">
        <f>[1]summ_cities!P155</f>
        <v>0.75944089642090895</v>
      </c>
      <c r="Q155">
        <f>[1]summ_cities!Q155</f>
        <v>0.62188074721331099</v>
      </c>
      <c r="R155">
        <f>[1]summ_cities!R155</f>
        <v>0.892090037173348</v>
      </c>
      <c r="S155">
        <f>[1]summ_cities!S155</f>
        <v>0.105172793738329</v>
      </c>
      <c r="T155">
        <f>[1]summ_cities!T155</f>
        <v>0</v>
      </c>
      <c r="U155">
        <f>[1]summ_cities!U155</f>
        <v>0.181616799569815</v>
      </c>
      <c r="V155">
        <f>[1]summ_cities!V155</f>
        <v>143592</v>
      </c>
      <c r="W155">
        <f>[1]summ_cities!W155</f>
        <v>131226</v>
      </c>
      <c r="X155">
        <f>[1]summ_cities!X155</f>
        <v>1.4849987946344201E-5</v>
      </c>
      <c r="DA155" t="str">
        <f t="shared" si="2"/>
        <v>False</v>
      </c>
      <c r="DB155" t="str">
        <f>_xlfn.CONCAT(TEXT(ROUND(J155,0), "0"), " (", TEXT(ROUND(K155,0), "0"), ", ",TEXT(ROUND(L155,0), "0"), ")")</f>
        <v>2 (2, 2)</v>
      </c>
      <c r="DC155" t="str">
        <f>_xlfn.CONCAT(TEXT(ROUND(M155,2), "0.00"), " (", TEXT(ROUND(N155,2), "0.00"), ", ", TEXT(ROUND(O155,2), "0.00"), ")")</f>
        <v>1.55 (1.45, 1.65)</v>
      </c>
      <c r="DD155" t="str">
        <f>_xlfn.CONCAT(TEXT(ROUND(S155,2), "0.00"), " (", TEXT(ROUND(T155,2), "0.00"), ", ",TEXT(ROUND(U155,2), "0.00"), ")")</f>
        <v>0.11 (0.00, 0.18)</v>
      </c>
      <c r="DE155" t="str">
        <f>TEXT(ROUND(1000000*X155,2), "0.0")</f>
        <v>14.9</v>
      </c>
    </row>
    <row r="156" spans="1:109" hidden="1" x14ac:dyDescent="0.2">
      <c r="A156" t="str">
        <f>[1]summ_cities!A156</f>
        <v>Lake Charles, LA</v>
      </c>
      <c r="B156">
        <f>[1]summ_cities!B156</f>
        <v>342.603872464983</v>
      </c>
      <c r="C156">
        <f>[1]summ_cities!C156</f>
        <v>0.648546926466254</v>
      </c>
      <c r="D156">
        <f>[1]summ_cities!D156</f>
        <v>2.33648947664368E-2</v>
      </c>
      <c r="E156">
        <f>[1]summ_cities!E156</f>
        <v>0.59723802585422403</v>
      </c>
      <c r="F156">
        <f>[1]summ_cities!F156</f>
        <v>0</v>
      </c>
      <c r="G156">
        <f>[1]summ_cities!G156</f>
        <v>0.34972772140860597</v>
      </c>
      <c r="H156">
        <f>[1]summ_cities!H156</f>
        <v>0.72879127150819001</v>
      </c>
      <c r="I156">
        <f>[1]summ_cities!I156</f>
        <v>2.3476688400037098</v>
      </c>
      <c r="J156">
        <f>[1]summ_cities!J156</f>
        <v>2.0585828935899499</v>
      </c>
      <c r="K156">
        <f>[1]summ_cities!K156</f>
        <v>0.32567531768819102</v>
      </c>
      <c r="L156">
        <f>[1]summ_cities!L156</f>
        <v>3.1953146262824301</v>
      </c>
      <c r="M156">
        <f>[1]summ_cities!M156</f>
        <v>0.87686255340284802</v>
      </c>
      <c r="N156">
        <f>[1]summ_cities!N156</f>
        <v>0.13872285227744299</v>
      </c>
      <c r="O156">
        <f>[1]summ_cities!O156</f>
        <v>1.36105849847092</v>
      </c>
      <c r="P156">
        <f>[1]summ_cities!P156</f>
        <v>-0.28908594641375301</v>
      </c>
      <c r="Q156">
        <f>[1]summ_cities!Q156</f>
        <v>-2.0219935223155199</v>
      </c>
      <c r="R156">
        <f>[1]summ_cities!R156</f>
        <v>0.847645786278719</v>
      </c>
      <c r="S156">
        <f>[1]summ_cities!S156</f>
        <v>0.186231259063245</v>
      </c>
      <c r="T156">
        <f>[1]summ_cities!T156</f>
        <v>2.3120474741077299E-2</v>
      </c>
      <c r="U156">
        <f>[1]summ_cities!U156</f>
        <v>0.38000414306335401</v>
      </c>
      <c r="V156">
        <f>[1]summ_cities!V156</f>
        <v>143440</v>
      </c>
      <c r="W156">
        <f>[1]summ_cities!W156</f>
        <v>132977</v>
      </c>
      <c r="X156">
        <f>[1]summ_cities!X156</f>
        <v>1.43515260289316E-5</v>
      </c>
      <c r="DA156" t="str">
        <f t="shared" si="2"/>
        <v>False</v>
      </c>
      <c r="DB156" t="str">
        <f>_xlfn.CONCAT(TEXT(ROUND(J156,0), "0"), " (", TEXT(ROUND(K156,0), "0"), ", ",TEXT(ROUND(L156,0), "0"), ")")</f>
        <v>2 (0, 3)</v>
      </c>
      <c r="DC156" t="str">
        <f>_xlfn.CONCAT(TEXT(ROUND(M156,2), "0.00"), " (", TEXT(ROUND(N156,2), "0.00"), ", ", TEXT(ROUND(O156,2), "0.00"), ")")</f>
        <v>0.88 (0.14, 1.36)</v>
      </c>
      <c r="DD156" t="str">
        <f>_xlfn.CONCAT(TEXT(ROUND(S156,2), "0.00"), " (", TEXT(ROUND(T156,2), "0.00"), ", ",TEXT(ROUND(U156,2), "0.00"), ")")</f>
        <v>0.19 (0.02, 0.38)</v>
      </c>
      <c r="DE156" t="str">
        <f>TEXT(ROUND(1000000*X156,2), "0.0")</f>
        <v>14.4</v>
      </c>
    </row>
    <row r="157" spans="1:109" hidden="1" x14ac:dyDescent="0.2">
      <c r="A157" t="str">
        <f>[1]summ_cities!A157</f>
        <v>Lorain--Elyria, OH</v>
      </c>
      <c r="B157">
        <f>[1]summ_cities!B157</f>
        <v>264.40734225020202</v>
      </c>
      <c r="C157">
        <f>[1]summ_cities!C157</f>
        <v>1.2129537015243801</v>
      </c>
      <c r="D157">
        <f>[1]summ_cities!D157</f>
        <v>0.20975885559169299</v>
      </c>
      <c r="E157">
        <f>[1]summ_cities!E157</f>
        <v>0.15045359183347201</v>
      </c>
      <c r="F157">
        <f>[1]summ_cities!F157</f>
        <v>0</v>
      </c>
      <c r="G157">
        <f>[1]summ_cities!G157</f>
        <v>0.122360986756057</v>
      </c>
      <c r="H157">
        <f>[1]summ_cities!H157</f>
        <v>0.103281425745611</v>
      </c>
      <c r="I157">
        <f>[1]summ_cities!I157</f>
        <v>1.7988085614512099</v>
      </c>
      <c r="J157">
        <f>[1]summ_cities!J157</f>
        <v>1.9779475739279799</v>
      </c>
      <c r="K157">
        <f>[1]summ_cities!K157</f>
        <v>1.8789240657417301</v>
      </c>
      <c r="L157">
        <f>[1]summ_cities!L157</f>
        <v>2.1672950639030399</v>
      </c>
      <c r="M157">
        <f>[1]summ_cities!M157</f>
        <v>1.09958759165135</v>
      </c>
      <c r="N157">
        <f>[1]summ_cities!N157</f>
        <v>1.0445380937179201</v>
      </c>
      <c r="O157">
        <f>[1]summ_cities!O157</f>
        <v>1.2048503161195401</v>
      </c>
      <c r="P157">
        <f>[1]summ_cities!P157</f>
        <v>0.179139012476767</v>
      </c>
      <c r="Q157">
        <f>[1]summ_cities!Q157</f>
        <v>8.0115504290515005E-2</v>
      </c>
      <c r="R157">
        <f>[1]summ_cities!R157</f>
        <v>0.36848650245182402</v>
      </c>
      <c r="S157">
        <f>[1]summ_cities!S157</f>
        <v>0.10084858940408301</v>
      </c>
      <c r="T157">
        <f>[1]summ_cities!T157</f>
        <v>1.62336671448431E-2</v>
      </c>
      <c r="U157">
        <f>[1]summ_cities!U157</f>
        <v>0.18857406028708901</v>
      </c>
      <c r="V157">
        <f>[1]summ_cities!V157</f>
        <v>180956</v>
      </c>
      <c r="W157">
        <f>[1]summ_cities!W157</f>
        <v>193586</v>
      </c>
      <c r="X157">
        <f>[1]summ_cities!X157</f>
        <v>1.09305442976634E-5</v>
      </c>
      <c r="DA157" t="str">
        <f t="shared" si="2"/>
        <v>False</v>
      </c>
      <c r="DB157" t="str">
        <f>_xlfn.CONCAT(TEXT(ROUND(J157,0), "0"), " (", TEXT(ROUND(K157,0), "0"), ", ",TEXT(ROUND(L157,0), "0"), ")")</f>
        <v>2 (2, 2)</v>
      </c>
      <c r="DC157" t="str">
        <f>_xlfn.CONCAT(TEXT(ROUND(M157,2), "0.00"), " (", TEXT(ROUND(N157,2), "0.00"), ", ", TEXT(ROUND(O157,2), "0.00"), ")")</f>
        <v>1.10 (1.04, 1.20)</v>
      </c>
      <c r="DD157" t="str">
        <f>_xlfn.CONCAT(TEXT(ROUND(S157,2), "0.00"), " (", TEXT(ROUND(T157,2), "0.00"), ", ",TEXT(ROUND(U157,2), "0.00"), ")")</f>
        <v>0.10 (0.02, 0.19)</v>
      </c>
      <c r="DE157" t="str">
        <f>TEXT(ROUND(1000000*X157,2), "0.0")</f>
        <v>10.9</v>
      </c>
    </row>
    <row r="158" spans="1:109" hidden="1" x14ac:dyDescent="0.2">
      <c r="A158" t="str">
        <f>[1]summ_cities!A158</f>
        <v>Avondale--Goodyear, AZ</v>
      </c>
      <c r="B158">
        <f>[1]summ_cities!B158</f>
        <v>231.219401338811</v>
      </c>
      <c r="C158">
        <f>[1]summ_cities!C158</f>
        <v>0.733544800988705</v>
      </c>
      <c r="D158">
        <f>[1]summ_cities!D158</f>
        <v>0.13823496439522501</v>
      </c>
      <c r="E158">
        <f>[1]summ_cities!E158</f>
        <v>7.1101569377232901E-2</v>
      </c>
      <c r="F158">
        <f>[1]summ_cities!F158</f>
        <v>0</v>
      </c>
      <c r="G158">
        <f>[1]summ_cities!G158</f>
        <v>0.86860445911755202</v>
      </c>
      <c r="H158">
        <f>[1]summ_cities!H158</f>
        <v>5.24922541344457E-2</v>
      </c>
      <c r="I158">
        <f>[1]summ_cities!I158</f>
        <v>1.86397804801316</v>
      </c>
      <c r="J158">
        <f>[1]summ_cities!J158</f>
        <v>1.97024299588648</v>
      </c>
      <c r="K158">
        <f>[1]summ_cities!K158</f>
        <v>1.8033563070304</v>
      </c>
      <c r="L158">
        <f>[1]summ_cities!L158</f>
        <v>2.1030639116257102</v>
      </c>
      <c r="M158">
        <f>[1]summ_cities!M158</f>
        <v>1.05700976360027</v>
      </c>
      <c r="N158">
        <f>[1]summ_cities!N158</f>
        <v>0.96747722375412404</v>
      </c>
      <c r="O158">
        <f>[1]summ_cities!O158</f>
        <v>1.1282664588606</v>
      </c>
      <c r="P158">
        <f>[1]summ_cities!P158</f>
        <v>0.10626494787332399</v>
      </c>
      <c r="Q158">
        <f>[1]summ_cities!Q158</f>
        <v>-6.0621740982756502E-2</v>
      </c>
      <c r="R158">
        <f>[1]summ_cities!R158</f>
        <v>0.23908586361255699</v>
      </c>
      <c r="S158">
        <f>[1]summ_cities!S158</f>
        <v>0.41962456363795297</v>
      </c>
      <c r="T158">
        <f>[1]summ_cities!T158</f>
        <v>0.27393193660319798</v>
      </c>
      <c r="U158">
        <f>[1]summ_cities!U158</f>
        <v>0.57215850327995799</v>
      </c>
      <c r="V158">
        <f>[1]summ_cities!V158</f>
        <v>197041</v>
      </c>
      <c r="W158">
        <f>[1]summ_cities!W158</f>
        <v>67875</v>
      </c>
      <c r="X158">
        <f>[1]summ_cities!X158</f>
        <v>9.9991524397789602E-6</v>
      </c>
      <c r="DA158" t="str">
        <f t="shared" si="2"/>
        <v>False</v>
      </c>
      <c r="DB158" t="str">
        <f>_xlfn.CONCAT(TEXT(ROUND(J158,0), "0"), " (", TEXT(ROUND(K158,0), "0"), ", ",TEXT(ROUND(L158,0), "0"), ")")</f>
        <v>2 (2, 2)</v>
      </c>
      <c r="DC158" t="str">
        <f>_xlfn.CONCAT(TEXT(ROUND(M158,2), "0.00"), " (", TEXT(ROUND(N158,2), "0.00"), ", ", TEXT(ROUND(O158,2), "0.00"), ")")</f>
        <v>1.06 (0.97, 1.13)</v>
      </c>
      <c r="DD158" t="str">
        <f>_xlfn.CONCAT(TEXT(ROUND(S158,2), "0.00"), " (", TEXT(ROUND(T158,2), "0.00"), ", ",TEXT(ROUND(U158,2), "0.00"), ")")</f>
        <v>0.42 (0.27, 0.57)</v>
      </c>
      <c r="DE158" t="str">
        <f>TEXT(ROUND(1000000*X158,2), "0.0")</f>
        <v>10.0</v>
      </c>
    </row>
    <row r="159" spans="1:109" hidden="1" x14ac:dyDescent="0.2">
      <c r="A159" t="str">
        <f>[1]summ_cities!A159</f>
        <v>Charleston, WV</v>
      </c>
      <c r="B159">
        <f>[1]summ_cities!B159</f>
        <v>279.60981329275103</v>
      </c>
      <c r="C159">
        <f>[1]summ_cities!C159</f>
        <v>0.71544459942558902</v>
      </c>
      <c r="D159">
        <f>[1]summ_cities!D159</f>
        <v>3.2410075482103298E-2</v>
      </c>
      <c r="E159">
        <f>[1]summ_cities!E159</f>
        <v>1.65945662880158</v>
      </c>
      <c r="F159">
        <f>[1]summ_cities!F159</f>
        <v>4.3978540444718304</v>
      </c>
      <c r="G159">
        <f>[1]summ_cities!G159</f>
        <v>5.0919503471612899E-2</v>
      </c>
      <c r="H159">
        <f>[1]summ_cities!H159</f>
        <v>0.114475898813215</v>
      </c>
      <c r="I159">
        <f>[1]summ_cities!I159</f>
        <v>6.9705607504659302</v>
      </c>
      <c r="J159">
        <f>[1]summ_cities!J159</f>
        <v>1.8968459419556201</v>
      </c>
      <c r="K159">
        <f>[1]summ_cities!K159</f>
        <v>1.0937974391490699</v>
      </c>
      <c r="L159">
        <f>[1]summ_cities!L159</f>
        <v>2.6171521147565402</v>
      </c>
      <c r="M159">
        <f>[1]summ_cities!M159</f>
        <v>0.27212243173245898</v>
      </c>
      <c r="N159">
        <f>[1]summ_cities!N159</f>
        <v>0.15691670703478999</v>
      </c>
      <c r="O159">
        <f>[1]summ_cities!O159</f>
        <v>0.37545790194592299</v>
      </c>
      <c r="P159">
        <f>[1]summ_cities!P159</f>
        <v>-5.0737148085103101</v>
      </c>
      <c r="Q159">
        <f>[1]summ_cities!Q159</f>
        <v>-5.8767633113168598</v>
      </c>
      <c r="R159">
        <f>[1]summ_cities!R159</f>
        <v>-4.35340863570939</v>
      </c>
      <c r="S159">
        <f>[1]summ_cities!S159</f>
        <v>0.51900258655485199</v>
      </c>
      <c r="T159">
        <f>[1]summ_cities!T159</f>
        <v>0.28591508094596901</v>
      </c>
      <c r="U159">
        <f>[1]summ_cities!U159</f>
        <v>0.75823182652820498</v>
      </c>
      <c r="V159">
        <f>[1]summ_cities!V159</f>
        <v>153199</v>
      </c>
      <c r="W159">
        <f>[1]summ_cities!W159</f>
        <v>182991</v>
      </c>
      <c r="X159">
        <f>[1]summ_cities!X159</f>
        <v>1.2381581746327499E-5</v>
      </c>
      <c r="DA159" t="str">
        <f t="shared" si="2"/>
        <v>False</v>
      </c>
      <c r="DB159" t="str">
        <f>_xlfn.CONCAT(TEXT(ROUND(J159,0), "0"), " (", TEXT(ROUND(K159,0), "0"), ", ",TEXT(ROUND(L159,0), "0"), ")")</f>
        <v>2 (1, 3)</v>
      </c>
      <c r="DC159" t="str">
        <f>_xlfn.CONCAT(TEXT(ROUND(M159,2), "0.00"), " (", TEXT(ROUND(N159,2), "0.00"), ", ", TEXT(ROUND(O159,2), "0.00"), ")")</f>
        <v>0.27 (0.16, 0.38)</v>
      </c>
      <c r="DD159" t="str">
        <f>_xlfn.CONCAT(TEXT(ROUND(S159,2), "0.00"), " (", TEXT(ROUND(T159,2), "0.00"), ", ",TEXT(ROUND(U159,2), "0.00"), ")")</f>
        <v>0.52 (0.29, 0.76)</v>
      </c>
      <c r="DE159" t="str">
        <f>TEXT(ROUND(1000000*X159,2), "0.0")</f>
        <v>12.4</v>
      </c>
    </row>
    <row r="160" spans="1:109" hidden="1" x14ac:dyDescent="0.2">
      <c r="A160" t="str">
        <f>[1]summ_cities!A160</f>
        <v>Johnson City, TN</v>
      </c>
      <c r="B160">
        <f>[1]summ_cities!B160</f>
        <v>290.59266117768101</v>
      </c>
      <c r="C160">
        <f>[1]summ_cities!C160</f>
        <v>1.7792749030578301</v>
      </c>
      <c r="D160">
        <f>[1]summ_cities!D160</f>
        <v>3.8487455812806798E-2</v>
      </c>
      <c r="E160">
        <f>[1]summ_cities!E160</f>
        <v>0.113143197218945</v>
      </c>
      <c r="F160">
        <f>[1]summ_cities!F160</f>
        <v>0</v>
      </c>
      <c r="G160">
        <f>[1]summ_cities!G160</f>
        <v>0.57838764885224303</v>
      </c>
      <c r="H160">
        <f>[1]summ_cities!H160</f>
        <v>8.7718203013547102E-2</v>
      </c>
      <c r="I160">
        <f>[1]summ_cities!I160</f>
        <v>2.5970114079553701</v>
      </c>
      <c r="J160">
        <f>[1]summ_cities!J160</f>
        <v>1.8855387539726001</v>
      </c>
      <c r="K160">
        <f>[1]summ_cities!K160</f>
        <v>1.7034381990251499</v>
      </c>
      <c r="L160">
        <f>[1]summ_cities!L160</f>
        <v>2.1570642583770301</v>
      </c>
      <c r="M160">
        <f>[1]summ_cities!M160</f>
        <v>0.72604176793242603</v>
      </c>
      <c r="N160">
        <f>[1]summ_cities!N160</f>
        <v>0.65592249375841705</v>
      </c>
      <c r="O160">
        <f>[1]summ_cities!O160</f>
        <v>0.83059483364968401</v>
      </c>
      <c r="P160">
        <f>[1]summ_cities!P160</f>
        <v>-0.71147265398277404</v>
      </c>
      <c r="Q160">
        <f>[1]summ_cities!Q160</f>
        <v>-0.89357320893022596</v>
      </c>
      <c r="R160">
        <f>[1]summ_cities!R160</f>
        <v>-0.43994714957834802</v>
      </c>
      <c r="S160">
        <f>[1]summ_cities!S160</f>
        <v>8.46749396700653E-2</v>
      </c>
      <c r="T160">
        <f>[1]summ_cities!T160</f>
        <v>-8.4315416662199597E-4</v>
      </c>
      <c r="U160">
        <f>[1]summ_cities!U160</f>
        <v>0.16479567735276701</v>
      </c>
      <c r="V160">
        <f>[1]summ_cities!V160</f>
        <v>120415</v>
      </c>
      <c r="W160">
        <f>[1]summ_cities!W160</f>
        <v>102456</v>
      </c>
      <c r="X160">
        <f>[1]summ_cities!X160</f>
        <v>1.56586700491849E-5</v>
      </c>
      <c r="DA160" t="str">
        <f t="shared" si="2"/>
        <v>False</v>
      </c>
      <c r="DB160" t="str">
        <f>_xlfn.CONCAT(TEXT(ROUND(J160,0), "0"), " (", TEXT(ROUND(K160,0), "0"), ", ",TEXT(ROUND(L160,0), "0"), ")")</f>
        <v>2 (2, 2)</v>
      </c>
      <c r="DC160" t="str">
        <f>_xlfn.CONCAT(TEXT(ROUND(M160,2), "0.00"), " (", TEXT(ROUND(N160,2), "0.00"), ", ", TEXT(ROUND(O160,2), "0.00"), ")")</f>
        <v>0.73 (0.66, 0.83)</v>
      </c>
      <c r="DD160" t="str">
        <f>_xlfn.CONCAT(TEXT(ROUND(S160,2), "0.00"), " (", TEXT(ROUND(T160,2), "0.00"), ", ",TEXT(ROUND(U160,2), "0.00"), ")")</f>
        <v>0.08 (0.00, 0.16)</v>
      </c>
      <c r="DE160" t="str">
        <f>TEXT(ROUND(1000000*X160,2), "0.0")</f>
        <v>15.7</v>
      </c>
    </row>
    <row r="161" spans="1:109" hidden="1" x14ac:dyDescent="0.2">
      <c r="A161" t="str">
        <f>[1]summ_cities!A161</f>
        <v>Leesburg--Eustis--Tavares, FL</v>
      </c>
      <c r="B161">
        <f>[1]summ_cities!B161</f>
        <v>276.761613291917</v>
      </c>
      <c r="C161">
        <f>[1]summ_cities!C161</f>
        <v>0.62070665241221401</v>
      </c>
      <c r="D161">
        <f>[1]summ_cities!D161</f>
        <v>3.0261886012212299E-3</v>
      </c>
      <c r="E161">
        <f>[1]summ_cities!E161</f>
        <v>2.69161177957048E-2</v>
      </c>
      <c r="F161">
        <f>[1]summ_cities!F161</f>
        <v>0</v>
      </c>
      <c r="G161">
        <f>[1]summ_cities!G161</f>
        <v>0.22391968410972199</v>
      </c>
      <c r="H161">
        <f>[1]summ_cities!H161</f>
        <v>0.107041230539748</v>
      </c>
      <c r="I161">
        <f>[1]summ_cities!I161</f>
        <v>0.98160987345861095</v>
      </c>
      <c r="J161">
        <f>[1]summ_cities!J161</f>
        <v>1.80409163001115</v>
      </c>
      <c r="K161">
        <f>[1]summ_cities!K161</f>
        <v>1.4502089180081199</v>
      </c>
      <c r="L161">
        <f>[1]summ_cities!L161</f>
        <v>2.2430390517532199</v>
      </c>
      <c r="M161">
        <f>[1]summ_cities!M161</f>
        <v>1.8378906720391901</v>
      </c>
      <c r="N161">
        <f>[1]summ_cities!N161</f>
        <v>1.47737808799583</v>
      </c>
      <c r="O161">
        <f>[1]summ_cities!O161</f>
        <v>2.2850616241766999</v>
      </c>
      <c r="P161">
        <f>[1]summ_cities!P161</f>
        <v>0.82248175655254496</v>
      </c>
      <c r="Q161">
        <f>[1]summ_cities!Q161</f>
        <v>0.46859904454950801</v>
      </c>
      <c r="R161">
        <f>[1]summ_cities!R161</f>
        <v>1.2614291782946101</v>
      </c>
      <c r="S161">
        <f>[1]summ_cities!S161</f>
        <v>5.6590017747380997E-2</v>
      </c>
      <c r="T161">
        <f>[1]summ_cities!T161</f>
        <v>0</v>
      </c>
      <c r="U161">
        <f>[1]summ_cities!U161</f>
        <v>0.15587541955648501</v>
      </c>
      <c r="V161">
        <f>[1]summ_cities!V161</f>
        <v>131337</v>
      </c>
      <c r="W161">
        <f>[1]summ_cities!W161</f>
        <v>97497</v>
      </c>
      <c r="X161">
        <f>[1]summ_cities!X161</f>
        <v>1.3736354797286E-5</v>
      </c>
      <c r="DA161" t="str">
        <f t="shared" si="2"/>
        <v>False</v>
      </c>
      <c r="DB161" t="str">
        <f>_xlfn.CONCAT(TEXT(ROUND(J161,0), "0"), " (", TEXT(ROUND(K161,0), "0"), ", ",TEXT(ROUND(L161,0), "0"), ")")</f>
        <v>2 (1, 2)</v>
      </c>
      <c r="DC161" t="str">
        <f>_xlfn.CONCAT(TEXT(ROUND(M161,2), "0.00"), " (", TEXT(ROUND(N161,2), "0.00"), ", ", TEXT(ROUND(O161,2), "0.00"), ")")</f>
        <v>1.84 (1.48, 2.29)</v>
      </c>
      <c r="DD161" t="str">
        <f>_xlfn.CONCAT(TEXT(ROUND(S161,2), "0.00"), " (", TEXT(ROUND(T161,2), "0.00"), ", ",TEXT(ROUND(U161,2), "0.00"), ")")</f>
        <v>0.06 (0.00, 0.16)</v>
      </c>
      <c r="DE161" t="str">
        <f>TEXT(ROUND(1000000*X161,2), "0.0")</f>
        <v>13.7</v>
      </c>
    </row>
    <row r="162" spans="1:109" hidden="1" x14ac:dyDescent="0.2">
      <c r="A162" t="str">
        <f>[1]summ_cities!A162</f>
        <v>Macon, GA</v>
      </c>
      <c r="B162">
        <f>[1]summ_cities!B162</f>
        <v>259.32676521575399</v>
      </c>
      <c r="C162">
        <f>[1]summ_cities!C162</f>
        <v>0.62659255775822698</v>
      </c>
      <c r="D162">
        <f>[1]summ_cities!D162</f>
        <v>4.6582285807312898E-2</v>
      </c>
      <c r="E162">
        <f>[1]summ_cities!E162</f>
        <v>0.34818575315150302</v>
      </c>
      <c r="F162">
        <f>[1]summ_cities!F162</f>
        <v>0</v>
      </c>
      <c r="G162">
        <f>[1]summ_cities!G162</f>
        <v>0.105954461264989</v>
      </c>
      <c r="H162">
        <f>[1]summ_cities!H162</f>
        <v>8.3151386816345194E-2</v>
      </c>
      <c r="I162">
        <f>[1]summ_cities!I162</f>
        <v>1.21046644479837</v>
      </c>
      <c r="J162">
        <f>[1]summ_cities!J162</f>
        <v>1.7896620247164099</v>
      </c>
      <c r="K162">
        <f>[1]summ_cities!K162</f>
        <v>1.4046563772823999</v>
      </c>
      <c r="L162">
        <f>[1]summ_cities!L162</f>
        <v>2.3761520950550299</v>
      </c>
      <c r="M162">
        <f>[1]summ_cities!M162</f>
        <v>1.4784895792914801</v>
      </c>
      <c r="N162">
        <f>[1]summ_cities!N162</f>
        <v>1.1604257047508399</v>
      </c>
      <c r="O162">
        <f>[1]summ_cities!O162</f>
        <v>1.96300534002065</v>
      </c>
      <c r="P162">
        <f>[1]summ_cities!P162</f>
        <v>0.57919557991802995</v>
      </c>
      <c r="Q162">
        <f>[1]summ_cities!Q162</f>
        <v>0.19418993248402699</v>
      </c>
      <c r="R162">
        <f>[1]summ_cities!R162</f>
        <v>1.1656856502566599</v>
      </c>
      <c r="S162">
        <f>[1]summ_cities!S162</f>
        <v>7.7331569214712001E-2</v>
      </c>
      <c r="T162">
        <f>[1]summ_cities!T162</f>
        <v>1.9328798396349298E-2</v>
      </c>
      <c r="U162">
        <f>[1]summ_cities!U162</f>
        <v>0.14949847174164099</v>
      </c>
      <c r="V162">
        <f>[1]summ_cities!V162</f>
        <v>137570</v>
      </c>
      <c r="W162">
        <f>[1]summ_cities!W162</f>
        <v>135170</v>
      </c>
      <c r="X162">
        <f>[1]summ_cities!X162</f>
        <v>1.30091010010642E-5</v>
      </c>
      <c r="DA162" t="str">
        <f t="shared" si="2"/>
        <v>False</v>
      </c>
      <c r="DB162" t="str">
        <f>_xlfn.CONCAT(TEXT(ROUND(J162,0), "0"), " (", TEXT(ROUND(K162,0), "0"), ", ",TEXT(ROUND(L162,0), "0"), ")")</f>
        <v>2 (1, 2)</v>
      </c>
      <c r="DC162" t="str">
        <f>_xlfn.CONCAT(TEXT(ROUND(M162,2), "0.00"), " (", TEXT(ROUND(N162,2), "0.00"), ", ", TEXT(ROUND(O162,2), "0.00"), ")")</f>
        <v>1.48 (1.16, 1.96)</v>
      </c>
      <c r="DD162" t="str">
        <f>_xlfn.CONCAT(TEXT(ROUND(S162,2), "0.00"), " (", TEXT(ROUND(T162,2), "0.00"), ", ",TEXT(ROUND(U162,2), "0.00"), ")")</f>
        <v>0.08 (0.02, 0.15)</v>
      </c>
      <c r="DE162" t="str">
        <f>TEXT(ROUND(1000000*X162,2), "0.0")</f>
        <v>13.0</v>
      </c>
    </row>
    <row r="163" spans="1:109" hidden="1" x14ac:dyDescent="0.2">
      <c r="A163" t="str">
        <f>[1]summ_cities!A163</f>
        <v>Fairfield, CA</v>
      </c>
      <c r="B163">
        <f>[1]summ_cities!B163</f>
        <v>104.08690889296101</v>
      </c>
      <c r="C163">
        <f>[1]summ_cities!C163</f>
        <v>0.90601081420738805</v>
      </c>
      <c r="D163">
        <f>[1]summ_cities!D163</f>
        <v>6.0988529944935602E-2</v>
      </c>
      <c r="E163">
        <f>[1]summ_cities!E163</f>
        <v>0.104338580247911</v>
      </c>
      <c r="F163">
        <f>[1]summ_cities!F163</f>
        <v>0</v>
      </c>
      <c r="G163">
        <f>[1]summ_cities!G163</f>
        <v>0.20279196907032901</v>
      </c>
      <c r="H163">
        <f>[1]summ_cities!H163</f>
        <v>2.9002651031069901E-2</v>
      </c>
      <c r="I163">
        <f>[1]summ_cities!I163</f>
        <v>1.30313254450163</v>
      </c>
      <c r="J163">
        <f>[1]summ_cities!J163</f>
        <v>1.7272208516713801</v>
      </c>
      <c r="K163">
        <f>[1]summ_cities!K163</f>
        <v>1.5786897082657101</v>
      </c>
      <c r="L163">
        <f>[1]summ_cities!L163</f>
        <v>1.8589546601543501</v>
      </c>
      <c r="M163">
        <f>[1]summ_cities!M163</f>
        <v>1.32543758419595</v>
      </c>
      <c r="N163">
        <f>[1]summ_cities!N163</f>
        <v>1.21145751054008</v>
      </c>
      <c r="O163">
        <f>[1]summ_cities!O163</f>
        <v>1.4265276912912099</v>
      </c>
      <c r="P163">
        <f>[1]summ_cities!P163</f>
        <v>0.42408830716974499</v>
      </c>
      <c r="Q163">
        <f>[1]summ_cities!Q163</f>
        <v>0.27555716376408002</v>
      </c>
      <c r="R163">
        <f>[1]summ_cities!R163</f>
        <v>0.55582211565272199</v>
      </c>
      <c r="S163">
        <f>[1]summ_cities!S163</f>
        <v>0.242710745957989</v>
      </c>
      <c r="T163">
        <f>[1]summ_cities!T163</f>
        <v>0.109415901595809</v>
      </c>
      <c r="U163">
        <f>[1]summ_cities!U163</f>
        <v>0.37762040962000698</v>
      </c>
      <c r="V163">
        <f>[1]summ_cities!V163</f>
        <v>133683</v>
      </c>
      <c r="W163">
        <f>[1]summ_cities!W163</f>
        <v>112446</v>
      </c>
      <c r="X163">
        <f>[1]summ_cities!X163</f>
        <v>1.29202729716671E-5</v>
      </c>
      <c r="DA163" t="str">
        <f t="shared" si="2"/>
        <v>False</v>
      </c>
      <c r="DB163" t="str">
        <f>_xlfn.CONCAT(TEXT(ROUND(J163,0), "0"), " (", TEXT(ROUND(K163,0), "0"), ", ",TEXT(ROUND(L163,0), "0"), ")")</f>
        <v>2 (2, 2)</v>
      </c>
      <c r="DC163" t="str">
        <f>_xlfn.CONCAT(TEXT(ROUND(M163,2), "0.00"), " (", TEXT(ROUND(N163,2), "0.00"), ", ", TEXT(ROUND(O163,2), "0.00"), ")")</f>
        <v>1.33 (1.21, 1.43)</v>
      </c>
      <c r="DD163" t="str">
        <f>_xlfn.CONCAT(TEXT(ROUND(S163,2), "0.00"), " (", TEXT(ROUND(T163,2), "0.00"), ", ",TEXT(ROUND(U163,2), "0.00"), ")")</f>
        <v>0.24 (0.11, 0.38)</v>
      </c>
      <c r="DE163" t="str">
        <f>TEXT(ROUND(1000000*X163,2), "0.0")</f>
        <v>12.9</v>
      </c>
    </row>
    <row r="164" spans="1:109" hidden="1" x14ac:dyDescent="0.2">
      <c r="A164" t="str">
        <f>[1]summ_cities!A164</f>
        <v>Albuquerque, NM</v>
      </c>
      <c r="B164">
        <f>[1]summ_cities!B164</f>
        <v>664.02731805702001</v>
      </c>
      <c r="C164">
        <f>[1]summ_cities!C164</f>
        <v>3.9875138257194198</v>
      </c>
      <c r="D164">
        <f>[1]summ_cities!D164</f>
        <v>0.10470511935646799</v>
      </c>
      <c r="E164">
        <f>[1]summ_cities!E164</f>
        <v>0.30387596810807699</v>
      </c>
      <c r="F164">
        <f>[1]summ_cities!F164</f>
        <v>0</v>
      </c>
      <c r="G164">
        <f>[1]summ_cities!G164</f>
        <v>0.19057892203826199</v>
      </c>
      <c r="H164">
        <f>[1]summ_cities!H164</f>
        <v>0.32725046053644402</v>
      </c>
      <c r="I164">
        <f>[1]summ_cities!I164</f>
        <v>4.9139242957586697</v>
      </c>
      <c r="J164">
        <f>[1]summ_cities!J164</f>
        <v>1.7252986663501999</v>
      </c>
      <c r="K164">
        <f>[1]summ_cities!K164</f>
        <v>0.25842268964515502</v>
      </c>
      <c r="L164">
        <f>[1]summ_cities!L164</f>
        <v>2.84572999645424</v>
      </c>
      <c r="M164">
        <f>[1]summ_cities!M164</f>
        <v>0.35110403874950802</v>
      </c>
      <c r="N164">
        <f>[1]summ_cities!N164</f>
        <v>5.2589880122533801E-2</v>
      </c>
      <c r="O164">
        <f>[1]summ_cities!O164</f>
        <v>0.57911555514000501</v>
      </c>
      <c r="P164">
        <f>[1]summ_cities!P164</f>
        <v>-3.1886256294084601</v>
      </c>
      <c r="Q164">
        <f>[1]summ_cities!Q164</f>
        <v>-4.6555016061135097</v>
      </c>
      <c r="R164">
        <f>[1]summ_cities!R164</f>
        <v>-2.06819429930442</v>
      </c>
      <c r="S164">
        <f>[1]summ_cities!S164</f>
        <v>0.106898800930051</v>
      </c>
      <c r="T164">
        <f>[1]summ_cities!T164</f>
        <v>5.8491289625120201E-2</v>
      </c>
      <c r="U164">
        <f>[1]summ_cities!U164</f>
        <v>0.18000364633844901</v>
      </c>
      <c r="V164">
        <f>[1]summ_cities!V164</f>
        <v>741318</v>
      </c>
      <c r="W164">
        <f>[1]summ_cities!W164</f>
        <v>598191</v>
      </c>
      <c r="X164">
        <f>[1]summ_cities!X164</f>
        <v>2.3273395038973899E-6</v>
      </c>
      <c r="DA164" t="str">
        <f t="shared" si="2"/>
        <v>False</v>
      </c>
      <c r="DB164" t="str">
        <f>_xlfn.CONCAT(TEXT(ROUND(J164,0), "0"), " (", TEXT(ROUND(K164,0), "0"), ", ",TEXT(ROUND(L164,0), "0"), ")")</f>
        <v>2 (0, 3)</v>
      </c>
      <c r="DC164" t="str">
        <f>_xlfn.CONCAT(TEXT(ROUND(M164,2), "0.00"), " (", TEXT(ROUND(N164,2), "0.00"), ", ", TEXT(ROUND(O164,2), "0.00"), ")")</f>
        <v>0.35 (0.05, 0.58)</v>
      </c>
      <c r="DD164" t="str">
        <f>_xlfn.CONCAT(TEXT(ROUND(S164,2), "0.00"), " (", TEXT(ROUND(T164,2), "0.00"), ", ",TEXT(ROUND(U164,2), "0.00"), ")")</f>
        <v>0.11 (0.06, 0.18)</v>
      </c>
      <c r="DE164" t="str">
        <f>TEXT(ROUND(1000000*X164,2), "0.0")</f>
        <v>2.3</v>
      </c>
    </row>
    <row r="165" spans="1:109" hidden="1" x14ac:dyDescent="0.2">
      <c r="A165" t="str">
        <f>[1]summ_cities!A165</f>
        <v>Vallejo, CA</v>
      </c>
      <c r="B165">
        <f>[1]summ_cities!B165</f>
        <v>113.3130486156</v>
      </c>
      <c r="C165">
        <f>[1]summ_cities!C165</f>
        <v>0.48827860368852999</v>
      </c>
      <c r="D165">
        <f>[1]summ_cities!D165</f>
        <v>0.110868118200459</v>
      </c>
      <c r="E165">
        <f>[1]summ_cities!E165</f>
        <v>0.27267120309829002</v>
      </c>
      <c r="F165">
        <f>[1]summ_cities!F165</f>
        <v>0</v>
      </c>
      <c r="G165">
        <f>[1]summ_cities!G165</f>
        <v>0.112353174679602</v>
      </c>
      <c r="H165">
        <f>[1]summ_cities!H165</f>
        <v>9.6402660303784193E-2</v>
      </c>
      <c r="I165">
        <f>[1]summ_cities!I165</f>
        <v>1.08057375997066</v>
      </c>
      <c r="J165">
        <f>[1]summ_cities!J165</f>
        <v>1.70912006126492</v>
      </c>
      <c r="K165">
        <f>[1]summ_cities!K165</f>
        <v>1.4181245509471501</v>
      </c>
      <c r="L165">
        <f>[1]summ_cities!L165</f>
        <v>2.0431101916421901</v>
      </c>
      <c r="M165">
        <f>[1]summ_cities!M165</f>
        <v>1.5816782940493701</v>
      </c>
      <c r="N165">
        <f>[1]summ_cities!N165</f>
        <v>1.3123810733527701</v>
      </c>
      <c r="O165">
        <f>[1]summ_cities!O165</f>
        <v>1.89076421002269</v>
      </c>
      <c r="P165">
        <f>[1]summ_cities!P165</f>
        <v>0.62854630129425304</v>
      </c>
      <c r="Q165">
        <f>[1]summ_cities!Q165</f>
        <v>0.33755079097648499</v>
      </c>
      <c r="R165">
        <f>[1]summ_cities!R165</f>
        <v>0.96253643167152902</v>
      </c>
      <c r="S165">
        <f>[1]summ_cities!S165</f>
        <v>0.14509997906267399</v>
      </c>
      <c r="T165">
        <f>[1]summ_cities!T165</f>
        <v>5.1510589736266398E-2</v>
      </c>
      <c r="U165">
        <f>[1]summ_cities!U165</f>
        <v>0.25709283827595802</v>
      </c>
      <c r="V165">
        <f>[1]summ_cities!V165</f>
        <v>165074</v>
      </c>
      <c r="W165">
        <f>[1]summ_cities!W165</f>
        <v>158967</v>
      </c>
      <c r="X165">
        <f>[1]summ_cities!X165</f>
        <v>1.03536599419952E-5</v>
      </c>
      <c r="DA165" t="str">
        <f t="shared" si="2"/>
        <v>False</v>
      </c>
      <c r="DB165" t="str">
        <f>_xlfn.CONCAT(TEXT(ROUND(J165,0), "0"), " (", TEXT(ROUND(K165,0), "0"), ", ",TEXT(ROUND(L165,0), "0"), ")")</f>
        <v>2 (1, 2)</v>
      </c>
      <c r="DC165" t="str">
        <f>_xlfn.CONCAT(TEXT(ROUND(M165,2), "0.00"), " (", TEXT(ROUND(N165,2), "0.00"), ", ", TEXT(ROUND(O165,2), "0.00"), ")")</f>
        <v>1.58 (1.31, 1.89)</v>
      </c>
      <c r="DD165" t="str">
        <f>_xlfn.CONCAT(TEXT(ROUND(S165,2), "0.00"), " (", TEXT(ROUND(T165,2), "0.00"), ", ",TEXT(ROUND(U165,2), "0.00"), ")")</f>
        <v>0.15 (0.05, 0.26)</v>
      </c>
      <c r="DE165" t="str">
        <f>TEXT(ROUND(1000000*X165,2), "0.0")</f>
        <v>10.4</v>
      </c>
    </row>
    <row r="166" spans="1:109" hidden="1" x14ac:dyDescent="0.2">
      <c r="A166" t="str">
        <f>[1]summ_cities!A166</f>
        <v>Des Moines, IA</v>
      </c>
      <c r="B166">
        <f>[1]summ_cities!B166</f>
        <v>527.79170335007598</v>
      </c>
      <c r="C166">
        <f>[1]summ_cities!C166</f>
        <v>0.50701042372810801</v>
      </c>
      <c r="D166">
        <f>[1]summ_cities!D166</f>
        <v>3.0458644211001602E-2</v>
      </c>
      <c r="E166">
        <f>[1]summ_cities!E166</f>
        <v>0.34173476647606499</v>
      </c>
      <c r="F166">
        <f>[1]summ_cities!F166</f>
        <v>0</v>
      </c>
      <c r="G166">
        <f>[1]summ_cities!G166</f>
        <v>0.62105815309866097</v>
      </c>
      <c r="H166">
        <f>[1]summ_cities!H166</f>
        <v>0.122935567123031</v>
      </c>
      <c r="I166">
        <f>[1]summ_cities!I166</f>
        <v>1.62319755463686</v>
      </c>
      <c r="J166">
        <f>[1]summ_cities!J166</f>
        <v>1.7054115700446</v>
      </c>
      <c r="K166">
        <f>[1]summ_cities!K166</f>
        <v>1.65377477005121</v>
      </c>
      <c r="L166">
        <f>[1]summ_cities!L166</f>
        <v>1.81610261027935</v>
      </c>
      <c r="M166">
        <f>[1]summ_cities!M166</f>
        <v>1.0506494204435399</v>
      </c>
      <c r="N166">
        <f>[1]summ_cities!N166</f>
        <v>1.0188376426067101</v>
      </c>
      <c r="O166">
        <f>[1]summ_cities!O166</f>
        <v>1.11884262337102</v>
      </c>
      <c r="P166">
        <f>[1]summ_cities!P166</f>
        <v>8.2214015407740704E-2</v>
      </c>
      <c r="Q166">
        <f>[1]summ_cities!Q166</f>
        <v>3.0577215414345101E-2</v>
      </c>
      <c r="R166">
        <f>[1]summ_cities!R166</f>
        <v>0.192905055642485</v>
      </c>
      <c r="S166">
        <f>[1]summ_cities!S166</f>
        <v>6.12305752991915E-2</v>
      </c>
      <c r="T166">
        <f>[1]summ_cities!T166</f>
        <v>1.8936600383006999E-2</v>
      </c>
      <c r="U166">
        <f>[1]summ_cities!U166</f>
        <v>0.127073392385712</v>
      </c>
      <c r="V166">
        <f>[1]summ_cities!V166</f>
        <v>450070</v>
      </c>
      <c r="W166">
        <f>[1]summ_cities!W166</f>
        <v>370505</v>
      </c>
      <c r="X166">
        <f>[1]summ_cities!X166</f>
        <v>3.7892140556904601E-6</v>
      </c>
      <c r="DA166" t="str">
        <f t="shared" si="2"/>
        <v>False</v>
      </c>
      <c r="DB166" t="str">
        <f>_xlfn.CONCAT(TEXT(ROUND(J166,0), "0"), " (", TEXT(ROUND(K166,0), "0"), ", ",TEXT(ROUND(L166,0), "0"), ")")</f>
        <v>2 (2, 2)</v>
      </c>
      <c r="DC166" t="str">
        <f>_xlfn.CONCAT(TEXT(ROUND(M166,2), "0.00"), " (", TEXT(ROUND(N166,2), "0.00"), ", ", TEXT(ROUND(O166,2), "0.00"), ")")</f>
        <v>1.05 (1.02, 1.12)</v>
      </c>
      <c r="DD166" t="str">
        <f>_xlfn.CONCAT(TEXT(ROUND(S166,2), "0.00"), " (", TEXT(ROUND(T166,2), "0.00"), ", ",TEXT(ROUND(U166,2), "0.00"), ")")</f>
        <v>0.06 (0.02, 0.13)</v>
      </c>
      <c r="DE166" t="str">
        <f>TEXT(ROUND(1000000*X166,2), "0.0")</f>
        <v>3.8</v>
      </c>
    </row>
    <row r="167" spans="1:109" hidden="1" x14ac:dyDescent="0.2">
      <c r="A167" t="str">
        <f>[1]summ_cities!A167</f>
        <v>Yuba City, CA</v>
      </c>
      <c r="B167">
        <f>[1]summ_cities!B167</f>
        <v>102.353392276102</v>
      </c>
      <c r="C167">
        <f>[1]summ_cities!C167</f>
        <v>0.29325565801289899</v>
      </c>
      <c r="D167">
        <f>[1]summ_cities!D167</f>
        <v>8.1874217390488103E-3</v>
      </c>
      <c r="E167">
        <f>[1]summ_cities!E167</f>
        <v>2.54449163743551E-2</v>
      </c>
      <c r="F167">
        <f>[1]summ_cities!F167</f>
        <v>0</v>
      </c>
      <c r="G167">
        <f>[1]summ_cities!G167</f>
        <v>6.3510038182316098E-2</v>
      </c>
      <c r="H167">
        <f>[1]summ_cities!H167</f>
        <v>0.96596770741113203</v>
      </c>
      <c r="I167">
        <f>[1]summ_cities!I167</f>
        <v>1.3563657417197501</v>
      </c>
      <c r="J167">
        <f>[1]summ_cities!J167</f>
        <v>1.6150242089387401</v>
      </c>
      <c r="K167">
        <f>[1]summ_cities!K167</f>
        <v>1.38631672018444</v>
      </c>
      <c r="L167">
        <f>[1]summ_cities!L167</f>
        <v>1.8309805771596901</v>
      </c>
      <c r="M167">
        <f>[1]summ_cities!M167</f>
        <v>1.1906996463144499</v>
      </c>
      <c r="N167">
        <f>[1]summ_cities!N167</f>
        <v>1.0220817863084</v>
      </c>
      <c r="O167">
        <f>[1]summ_cities!O167</f>
        <v>1.3499165607339501</v>
      </c>
      <c r="P167">
        <f>[1]summ_cities!P167</f>
        <v>0.25865846721899599</v>
      </c>
      <c r="Q167">
        <f>[1]summ_cities!Q167</f>
        <v>2.9950978464697402E-2</v>
      </c>
      <c r="R167">
        <f>[1]summ_cities!R167</f>
        <v>0.47461483543994099</v>
      </c>
      <c r="S167">
        <f>[1]summ_cities!S167</f>
        <v>0.41177469493838298</v>
      </c>
      <c r="T167">
        <f>[1]summ_cities!T167</f>
        <v>0.24924438222117701</v>
      </c>
      <c r="U167">
        <f>[1]summ_cities!U167</f>
        <v>0.58269049639661996</v>
      </c>
      <c r="V167">
        <f>[1]summ_cities!V167</f>
        <v>116719</v>
      </c>
      <c r="W167">
        <f>[1]summ_cities!W167</f>
        <v>97645</v>
      </c>
      <c r="X167">
        <f>[1]summ_cities!X167</f>
        <v>1.3836857828963101E-5</v>
      </c>
      <c r="DA167" t="str">
        <f t="shared" si="2"/>
        <v>False</v>
      </c>
      <c r="DB167" t="str">
        <f>_xlfn.CONCAT(TEXT(ROUND(J167,0), "0"), " (", TEXT(ROUND(K167,0), "0"), ", ",TEXT(ROUND(L167,0), "0"), ")")</f>
        <v>2 (1, 2)</v>
      </c>
      <c r="DC167" t="str">
        <f>_xlfn.CONCAT(TEXT(ROUND(M167,2), "0.00"), " (", TEXT(ROUND(N167,2), "0.00"), ", ", TEXT(ROUND(O167,2), "0.00"), ")")</f>
        <v>1.19 (1.02, 1.35)</v>
      </c>
      <c r="DD167" t="str">
        <f>_xlfn.CONCAT(TEXT(ROUND(S167,2), "0.00"), " (", TEXT(ROUND(T167,2), "0.00"), ", ",TEXT(ROUND(U167,2), "0.00"), ")")</f>
        <v>0.41 (0.25, 0.58)</v>
      </c>
      <c r="DE167" t="str">
        <f>TEXT(ROUND(1000000*X167,2), "0.0")</f>
        <v>13.8</v>
      </c>
    </row>
    <row r="168" spans="1:109" hidden="1" x14ac:dyDescent="0.2">
      <c r="A168" t="str">
        <f>[1]summ_cities!A168</f>
        <v>Durham, NC</v>
      </c>
      <c r="B168">
        <f>[1]summ_cities!B168</f>
        <v>479.31567996675699</v>
      </c>
      <c r="C168">
        <f>[1]summ_cities!C168</f>
        <v>0.84533991220843097</v>
      </c>
      <c r="D168">
        <f>[1]summ_cities!D168</f>
        <v>4.7902250419721702E-2</v>
      </c>
      <c r="E168">
        <f>[1]summ_cities!E168</f>
        <v>0.12993474692117199</v>
      </c>
      <c r="F168">
        <f>[1]summ_cities!F168</f>
        <v>0</v>
      </c>
      <c r="G168">
        <f>[1]summ_cities!G168</f>
        <v>0.22853444512738599</v>
      </c>
      <c r="H168">
        <f>[1]summ_cities!H168</f>
        <v>0.132462803272171</v>
      </c>
      <c r="I168">
        <f>[1]summ_cities!I168</f>
        <v>1.38417415794888</v>
      </c>
      <c r="J168">
        <f>[1]summ_cities!J168</f>
        <v>1.5836115131816699</v>
      </c>
      <c r="K168">
        <f>[1]summ_cities!K168</f>
        <v>1.38721912392005</v>
      </c>
      <c r="L168">
        <f>[1]summ_cities!L168</f>
        <v>1.97849736662561</v>
      </c>
      <c r="M168">
        <f>[1]summ_cities!M168</f>
        <v>1.14408400423276</v>
      </c>
      <c r="N168">
        <f>[1]summ_cities!N168</f>
        <v>1.00219984310044</v>
      </c>
      <c r="O168">
        <f>[1]summ_cities!O168</f>
        <v>1.4293702532038399</v>
      </c>
      <c r="P168">
        <f>[1]summ_cities!P168</f>
        <v>0.19943735523279399</v>
      </c>
      <c r="Q168">
        <f>[1]summ_cities!Q168</f>
        <v>3.0449659711773102E-3</v>
      </c>
      <c r="R168">
        <f>[1]summ_cities!R168</f>
        <v>0.59432320867672805</v>
      </c>
      <c r="S168">
        <f>[1]summ_cities!S168</f>
        <v>5.2568464343555298E-2</v>
      </c>
      <c r="T168">
        <f>[1]summ_cities!T168</f>
        <v>-1.00779892401996E-5</v>
      </c>
      <c r="U168">
        <f>[1]summ_cities!U168</f>
        <v>0.105522655188066</v>
      </c>
      <c r="V168">
        <f>[1]summ_cities!V168</f>
        <v>347602</v>
      </c>
      <c r="W168">
        <f>[1]summ_cities!W168</f>
        <v>287796</v>
      </c>
      <c r="X168">
        <f>[1]summ_cities!X168</f>
        <v>4.5558181862638196E-6</v>
      </c>
      <c r="DA168" t="str">
        <f t="shared" si="2"/>
        <v>False</v>
      </c>
      <c r="DB168" t="str">
        <f>_xlfn.CONCAT(TEXT(ROUND(J168,0), "0"), " (", TEXT(ROUND(K168,0), "0"), ", ",TEXT(ROUND(L168,0), "0"), ")")</f>
        <v>2 (1, 2)</v>
      </c>
      <c r="DC168" t="str">
        <f>_xlfn.CONCAT(TEXT(ROUND(M168,2), "0.00"), " (", TEXT(ROUND(N168,2), "0.00"), ", ", TEXT(ROUND(O168,2), "0.00"), ")")</f>
        <v>1.14 (1.00, 1.43)</v>
      </c>
      <c r="DD168" t="str">
        <f>_xlfn.CONCAT(TEXT(ROUND(S168,2), "0.00"), " (", TEXT(ROUND(T168,2), "0.00"), ", ",TEXT(ROUND(U168,2), "0.00"), ")")</f>
        <v>0.05 (0.00, 0.11)</v>
      </c>
      <c r="DE168" t="str">
        <f>TEXT(ROUND(1000000*X168,2), "0.0")</f>
        <v>4.6</v>
      </c>
    </row>
    <row r="169" spans="1:109" hidden="1" x14ac:dyDescent="0.2">
      <c r="A169" t="str">
        <f>[1]summ_cities!A169</f>
        <v>Houma, LA</v>
      </c>
      <c r="B169">
        <f>[1]summ_cities!B169</f>
        <v>245.07759242849599</v>
      </c>
      <c r="C169">
        <f>[1]summ_cities!C169</f>
        <v>9.2586063774297497E-2</v>
      </c>
      <c r="D169">
        <f>[1]summ_cities!D169</f>
        <v>0.105205393809541</v>
      </c>
      <c r="E169">
        <f>[1]summ_cities!E169</f>
        <v>0.82788976274104198</v>
      </c>
      <c r="F169">
        <f>[1]summ_cities!F169</f>
        <v>0</v>
      </c>
      <c r="G169">
        <f>[1]summ_cities!G169</f>
        <v>9.2306090263836293E-2</v>
      </c>
      <c r="H169">
        <f>[1]summ_cities!H169</f>
        <v>8.7744250679139199E-3</v>
      </c>
      <c r="I169">
        <f>[1]summ_cities!I169</f>
        <v>1.12676173565663</v>
      </c>
      <c r="J169">
        <f>[1]summ_cities!J169</f>
        <v>1.5631935272805599</v>
      </c>
      <c r="K169">
        <f>[1]summ_cities!K169</f>
        <v>1.3404124719791799</v>
      </c>
      <c r="L169">
        <f>[1]summ_cities!L169</f>
        <v>1.88795609213282</v>
      </c>
      <c r="M169">
        <f>[1]summ_cities!M169</f>
        <v>1.3873328120870101</v>
      </c>
      <c r="N169">
        <f>[1]summ_cities!N169</f>
        <v>1.1896148312118899</v>
      </c>
      <c r="O169">
        <f>[1]summ_cities!O169</f>
        <v>1.6755592885239401</v>
      </c>
      <c r="P169">
        <f>[1]summ_cities!P169</f>
        <v>0.43643179162393098</v>
      </c>
      <c r="Q169">
        <f>[1]summ_cities!Q169</f>
        <v>0.21365073632255199</v>
      </c>
      <c r="R169">
        <f>[1]summ_cities!R169</f>
        <v>0.76119435647619604</v>
      </c>
      <c r="S169">
        <f>[1]summ_cities!S169</f>
        <v>0.12653830218871101</v>
      </c>
      <c r="T169">
        <f>[1]summ_cities!T169</f>
        <v>0</v>
      </c>
      <c r="U169">
        <f>[1]summ_cities!U169</f>
        <v>0.25903713505701897</v>
      </c>
      <c r="V169">
        <f>[1]summ_cities!V169</f>
        <v>144875</v>
      </c>
      <c r="W169">
        <f>[1]summ_cities!W169</f>
        <v>125929</v>
      </c>
      <c r="X169">
        <f>[1]summ_cities!X169</f>
        <v>1.07899466939124E-5</v>
      </c>
      <c r="DA169" t="str">
        <f t="shared" si="2"/>
        <v>False</v>
      </c>
      <c r="DB169" t="str">
        <f>_xlfn.CONCAT(TEXT(ROUND(J169,0), "0"), " (", TEXT(ROUND(K169,0), "0"), ", ",TEXT(ROUND(L169,0), "0"), ")")</f>
        <v>2 (1, 2)</v>
      </c>
      <c r="DC169" t="str">
        <f>_xlfn.CONCAT(TEXT(ROUND(M169,2), "0.00"), " (", TEXT(ROUND(N169,2), "0.00"), ", ", TEXT(ROUND(O169,2), "0.00"), ")")</f>
        <v>1.39 (1.19, 1.68)</v>
      </c>
      <c r="DD169" t="str">
        <f>_xlfn.CONCAT(TEXT(ROUND(S169,2), "0.00"), " (", TEXT(ROUND(T169,2), "0.00"), ", ",TEXT(ROUND(U169,2), "0.00"), ")")</f>
        <v>0.13 (0.00, 0.26)</v>
      </c>
      <c r="DE169" t="str">
        <f>TEXT(ROUND(1000000*X169,2), "0.0")</f>
        <v>10.8</v>
      </c>
    </row>
    <row r="170" spans="1:109" hidden="1" x14ac:dyDescent="0.2">
      <c r="A170" t="str">
        <f>[1]summ_cities!A170</f>
        <v>Tallahassee, FL</v>
      </c>
      <c r="B170">
        <f>[1]summ_cities!B170</f>
        <v>342.65383457524501</v>
      </c>
      <c r="C170">
        <f>[1]summ_cities!C170</f>
        <v>0.378809295832022</v>
      </c>
      <c r="D170">
        <f>[1]summ_cities!D170</f>
        <v>6.0954251074974196E-3</v>
      </c>
      <c r="E170">
        <f>[1]summ_cities!E170</f>
        <v>5.1107169661197598E-2</v>
      </c>
      <c r="F170">
        <f>[1]summ_cities!F170</f>
        <v>0</v>
      </c>
      <c r="G170">
        <f>[1]summ_cities!G170</f>
        <v>0.21814093091768999</v>
      </c>
      <c r="H170">
        <f>[1]summ_cities!H170</f>
        <v>5.3406550450066002E-2</v>
      </c>
      <c r="I170">
        <f>[1]summ_cities!I170</f>
        <v>0.70755937196847296</v>
      </c>
      <c r="J170">
        <f>[1]summ_cities!J170</f>
        <v>1.5531895077401301</v>
      </c>
      <c r="K170">
        <f>[1]summ_cities!K170</f>
        <v>1.3444172871325399</v>
      </c>
      <c r="L170">
        <f>[1]summ_cities!L170</f>
        <v>1.74111479030765</v>
      </c>
      <c r="M170">
        <f>[1]summ_cities!M170</f>
        <v>2.1951366475707399</v>
      </c>
      <c r="N170">
        <f>[1]summ_cities!N170</f>
        <v>1.90007699762677</v>
      </c>
      <c r="O170">
        <f>[1]summ_cities!O170</f>
        <v>2.4607331331980902</v>
      </c>
      <c r="P170">
        <f>[1]summ_cities!P170</f>
        <v>0.84563013577166501</v>
      </c>
      <c r="Q170">
        <f>[1]summ_cities!Q170</f>
        <v>0.63685791516407297</v>
      </c>
      <c r="R170">
        <f>[1]summ_cities!R170</f>
        <v>1.03355541833918</v>
      </c>
      <c r="S170">
        <f>[1]summ_cities!S170</f>
        <v>0.22656324146239301</v>
      </c>
      <c r="T170">
        <f>[1]summ_cities!T170</f>
        <v>5.30508286872272E-2</v>
      </c>
      <c r="U170">
        <f>[1]summ_cities!U170</f>
        <v>0.44059514034748698</v>
      </c>
      <c r="V170">
        <f>[1]summ_cities!V170</f>
        <v>240223</v>
      </c>
      <c r="W170">
        <f>[1]summ_cities!W170</f>
        <v>204260</v>
      </c>
      <c r="X170">
        <f>[1]summ_cities!X170</f>
        <v>6.4656153146873501E-6</v>
      </c>
      <c r="DA170" t="str">
        <f t="shared" si="2"/>
        <v>False</v>
      </c>
      <c r="DB170" t="str">
        <f>_xlfn.CONCAT(TEXT(ROUND(J170,0), "0"), " (", TEXT(ROUND(K170,0), "0"), ", ",TEXT(ROUND(L170,0), "0"), ")")</f>
        <v>2 (1, 2)</v>
      </c>
      <c r="DC170" t="str">
        <f>_xlfn.CONCAT(TEXT(ROUND(M170,2), "0.00"), " (", TEXT(ROUND(N170,2), "0.00"), ", ", TEXT(ROUND(O170,2), "0.00"), ")")</f>
        <v>2.20 (1.90, 2.46)</v>
      </c>
      <c r="DD170" t="str">
        <f>_xlfn.CONCAT(TEXT(ROUND(S170,2), "0.00"), " (", TEXT(ROUND(T170,2), "0.00"), ", ",TEXT(ROUND(U170,2), "0.00"), ")")</f>
        <v>0.23 (0.05, 0.44)</v>
      </c>
      <c r="DE170" t="str">
        <f>TEXT(ROUND(1000000*X170,2), "0.0")</f>
        <v>6.5</v>
      </c>
    </row>
    <row r="171" spans="1:109" hidden="1" x14ac:dyDescent="0.2">
      <c r="A171" t="str">
        <f>[1]summ_cities!A171</f>
        <v>Asheville, NC</v>
      </c>
      <c r="B171">
        <f>[1]summ_cities!B171</f>
        <v>704.03080354540998</v>
      </c>
      <c r="C171">
        <f>[1]summ_cities!C171</f>
        <v>0.88187296796793802</v>
      </c>
      <c r="D171">
        <f>[1]summ_cities!D171</f>
        <v>4.72029566556421E-2</v>
      </c>
      <c r="E171">
        <f>[1]summ_cities!E171</f>
        <v>7.8782706864701499E-2</v>
      </c>
      <c r="F171">
        <f>[1]summ_cities!F171</f>
        <v>0</v>
      </c>
      <c r="G171">
        <f>[1]summ_cities!G171</f>
        <v>0.40816828457075199</v>
      </c>
      <c r="H171">
        <f>[1]summ_cities!H171</f>
        <v>0.133830947313966</v>
      </c>
      <c r="I171">
        <f>[1]summ_cities!I171</f>
        <v>1.549857863373</v>
      </c>
      <c r="J171">
        <f>[1]summ_cities!J171</f>
        <v>1.53404742464578</v>
      </c>
      <c r="K171">
        <f>[1]summ_cities!K171</f>
        <v>1.4560500063134301</v>
      </c>
      <c r="L171">
        <f>[1]summ_cities!L171</f>
        <v>1.7034626147387599</v>
      </c>
      <c r="M171">
        <f>[1]summ_cities!M171</f>
        <v>0.98979878148773603</v>
      </c>
      <c r="N171">
        <f>[1]summ_cities!N171</f>
        <v>0.93947325153068795</v>
      </c>
      <c r="O171">
        <f>[1]summ_cities!O171</f>
        <v>1.09910892798354</v>
      </c>
      <c r="P171">
        <f>[1]summ_cities!P171</f>
        <v>-1.5810438727218299E-2</v>
      </c>
      <c r="Q171">
        <f>[1]summ_cities!Q171</f>
        <v>-9.3807857059561503E-2</v>
      </c>
      <c r="R171">
        <f>[1]summ_cities!R171</f>
        <v>0.15360475136576901</v>
      </c>
      <c r="S171">
        <f>[1]summ_cities!S171</f>
        <v>9.5651950944198399E-2</v>
      </c>
      <c r="T171">
        <f>[1]summ_cities!T171</f>
        <v>4.62092283817215E-2</v>
      </c>
      <c r="U171">
        <f>[1]summ_cities!U171</f>
        <v>0.160750545666728</v>
      </c>
      <c r="V171">
        <f>[1]summ_cities!V171</f>
        <v>280648</v>
      </c>
      <c r="W171">
        <f>[1]summ_cities!W171</f>
        <v>221570</v>
      </c>
      <c r="X171">
        <f>[1]summ_cities!X171</f>
        <v>5.4660907066709204E-6</v>
      </c>
      <c r="DA171" t="str">
        <f t="shared" si="2"/>
        <v>False</v>
      </c>
      <c r="DB171" t="str">
        <f>_xlfn.CONCAT(TEXT(ROUND(J171,0), "0"), " (", TEXT(ROUND(K171,0), "0"), ", ",TEXT(ROUND(L171,0), "0"), ")")</f>
        <v>2 (1, 2)</v>
      </c>
      <c r="DC171" t="str">
        <f>_xlfn.CONCAT(TEXT(ROUND(M171,2), "0.00"), " (", TEXT(ROUND(N171,2), "0.00"), ", ", TEXT(ROUND(O171,2), "0.00"), ")")</f>
        <v>0.99 (0.94, 1.10)</v>
      </c>
      <c r="DD171" t="str">
        <f>_xlfn.CONCAT(TEXT(ROUND(S171,2), "0.00"), " (", TEXT(ROUND(T171,2), "0.00"), ", ",TEXT(ROUND(U171,2), "0.00"), ")")</f>
        <v>0.10 (0.05, 0.16)</v>
      </c>
      <c r="DE171" t="str">
        <f>TEXT(ROUND(1000000*X171,2), "0.0")</f>
        <v>5.5</v>
      </c>
    </row>
    <row r="172" spans="1:109" hidden="1" x14ac:dyDescent="0.2">
      <c r="A172" t="str">
        <f>[1]summ_cities!A172</f>
        <v>Pensacola, FL--AL</v>
      </c>
      <c r="B172">
        <f>[1]summ_cities!B172</f>
        <v>626.27179868759299</v>
      </c>
      <c r="C172">
        <f>[1]summ_cities!C172</f>
        <v>4.04151053249341</v>
      </c>
      <c r="D172">
        <f>[1]summ_cities!D172</f>
        <v>5.4303054063453697E-2</v>
      </c>
      <c r="E172">
        <f>[1]summ_cities!E172</f>
        <v>7.9425180423939201E-2</v>
      </c>
      <c r="F172">
        <f>[1]summ_cities!F172</f>
        <v>0</v>
      </c>
      <c r="G172">
        <f>[1]summ_cities!G172</f>
        <v>6.2125333158190299E-2</v>
      </c>
      <c r="H172">
        <f>[1]summ_cities!H172</f>
        <v>0.15651771338545301</v>
      </c>
      <c r="I172">
        <f>[1]summ_cities!I172</f>
        <v>4.39388181352445</v>
      </c>
      <c r="J172">
        <f>[1]summ_cities!J172</f>
        <v>1.421428655608</v>
      </c>
      <c r="K172">
        <f>[1]summ_cities!K172</f>
        <v>-1.4640994963593399</v>
      </c>
      <c r="L172">
        <f>[1]summ_cities!L172</f>
        <v>4.39388181352445</v>
      </c>
      <c r="M172">
        <f>[1]summ_cities!M172</f>
        <v>0.32350179543583002</v>
      </c>
      <c r="N172">
        <f>[1]summ_cities!N172</f>
        <v>-0.33321321749092397</v>
      </c>
      <c r="O172">
        <f>[1]summ_cities!O172</f>
        <v>1</v>
      </c>
      <c r="P172">
        <f>[1]summ_cities!P172</f>
        <v>-2.9724531579164402</v>
      </c>
      <c r="Q172">
        <f>[1]summ_cities!Q172</f>
        <v>-5.8579813098837903</v>
      </c>
      <c r="R172">
        <f>[1]summ_cities!R172</f>
        <v>0</v>
      </c>
      <c r="S172">
        <f>[1]summ_cities!S172</f>
        <v>7.3318778561778E-2</v>
      </c>
      <c r="T172">
        <f>[1]summ_cities!T172</f>
        <v>0</v>
      </c>
      <c r="U172">
        <f>[1]summ_cities!U172</f>
        <v>0.14622673709974399</v>
      </c>
      <c r="V172">
        <f>[1]summ_cities!V172</f>
        <v>340067</v>
      </c>
      <c r="W172">
        <f>[1]summ_cities!W172</f>
        <v>323783</v>
      </c>
      <c r="X172">
        <f>[1]summ_cities!X172</f>
        <v>4.1798488403991002E-6</v>
      </c>
      <c r="DA172" t="str">
        <f t="shared" si="2"/>
        <v>False</v>
      </c>
      <c r="DB172" t="str">
        <f>_xlfn.CONCAT(TEXT(ROUND(J172,0), "0"), " (", TEXT(ROUND(K172,0), "0"), ", ",TEXT(ROUND(L172,0), "0"), ")")</f>
        <v>1 (-1, 4)</v>
      </c>
      <c r="DC172" t="str">
        <f>_xlfn.CONCAT(TEXT(ROUND(M172,2), "0.00"), " (", TEXT(ROUND(N172,2), "0.00"), ", ", TEXT(ROUND(O172,2), "0.00"), ")")</f>
        <v>0.32 (-0.33, 1.00)</v>
      </c>
      <c r="DD172" t="str">
        <f>_xlfn.CONCAT(TEXT(ROUND(S172,2), "0.00"), " (", TEXT(ROUND(T172,2), "0.00"), ", ",TEXT(ROUND(U172,2), "0.00"), ")")</f>
        <v>0.07 (0.00, 0.15)</v>
      </c>
      <c r="DE172" t="str">
        <f>TEXT(ROUND(1000000*X172,2), "0.0")</f>
        <v>4.2</v>
      </c>
    </row>
    <row r="173" spans="1:109" hidden="1" x14ac:dyDescent="0.2">
      <c r="A173" t="str">
        <f>[1]summ_cities!A173</f>
        <v>Texas City, TX</v>
      </c>
      <c r="B173">
        <f>[1]summ_cities!B173</f>
        <v>203.18648283337001</v>
      </c>
      <c r="C173">
        <f>[1]summ_cities!C173</f>
        <v>1.51312340715875</v>
      </c>
      <c r="D173">
        <f>[1]summ_cities!D173</f>
        <v>6.7672234813640694E-2</v>
      </c>
      <c r="E173">
        <f>[1]summ_cities!E173</f>
        <v>0.47239240184839199</v>
      </c>
      <c r="F173">
        <f>[1]summ_cities!F173</f>
        <v>0</v>
      </c>
      <c r="G173">
        <f>[1]summ_cities!G173</f>
        <v>0.119487112411694</v>
      </c>
      <c r="H173">
        <f>[1]summ_cities!H173</f>
        <v>0.14358929857864799</v>
      </c>
      <c r="I173">
        <f>[1]summ_cities!I173</f>
        <v>2.31626445481113</v>
      </c>
      <c r="J173">
        <f>[1]summ_cities!J173</f>
        <v>1.4017602014085999</v>
      </c>
      <c r="K173">
        <f>[1]summ_cities!K173</f>
        <v>-0.634605463671429</v>
      </c>
      <c r="L173">
        <f>[1]summ_cities!L173</f>
        <v>2.5808004882123701</v>
      </c>
      <c r="M173">
        <f>[1]summ_cities!M173</f>
        <v>0.60518141548863302</v>
      </c>
      <c r="N173">
        <f>[1]summ_cities!N173</f>
        <v>-0.273977983106931</v>
      </c>
      <c r="O173">
        <f>[1]summ_cities!O173</f>
        <v>1.11420804427222</v>
      </c>
      <c r="P173">
        <f>[1]summ_cities!P173</f>
        <v>-0.91450425340252095</v>
      </c>
      <c r="Q173">
        <f>[1]summ_cities!Q173</f>
        <v>-2.9508699184825602</v>
      </c>
      <c r="R173">
        <f>[1]summ_cities!R173</f>
        <v>0.26453603340124099</v>
      </c>
      <c r="S173">
        <f>[1]summ_cities!S173</f>
        <v>0.117026415066628</v>
      </c>
      <c r="T173">
        <f>[1]summ_cities!T173</f>
        <v>4.4578616013004002E-2</v>
      </c>
      <c r="U173">
        <f>[1]summ_cities!U173</f>
        <v>0.20761444360742501</v>
      </c>
      <c r="V173">
        <f>[1]summ_cities!V173</f>
        <v>106383</v>
      </c>
      <c r="W173">
        <f>[1]summ_cities!W173</f>
        <v>96417</v>
      </c>
      <c r="X173">
        <f>[1]summ_cities!X173</f>
        <v>1.3176543257932199E-5</v>
      </c>
      <c r="DA173" t="str">
        <f t="shared" si="2"/>
        <v>False</v>
      </c>
      <c r="DB173" t="str">
        <f>_xlfn.CONCAT(TEXT(ROUND(J173,0), "0"), " (", TEXT(ROUND(K173,0), "0"), ", ",TEXT(ROUND(L173,0), "0"), ")")</f>
        <v>1 (-1, 3)</v>
      </c>
      <c r="DC173" t="str">
        <f>_xlfn.CONCAT(TEXT(ROUND(M173,2), "0.00"), " (", TEXT(ROUND(N173,2), "0.00"), ", ", TEXT(ROUND(O173,2), "0.00"), ")")</f>
        <v>0.61 (-0.27, 1.11)</v>
      </c>
      <c r="DD173" t="str">
        <f>_xlfn.CONCAT(TEXT(ROUND(S173,2), "0.00"), " (", TEXT(ROUND(T173,2), "0.00"), ", ",TEXT(ROUND(U173,2), "0.00"), ")")</f>
        <v>0.12 (0.04, 0.21)</v>
      </c>
      <c r="DE173" t="str">
        <f>TEXT(ROUND(1000000*X173,2), "0.0")</f>
        <v>13.2</v>
      </c>
    </row>
    <row r="174" spans="1:109" hidden="1" x14ac:dyDescent="0.2">
      <c r="A174" t="str">
        <f>[1]summ_cities!A174</f>
        <v>Indio--Cathedral City, CA</v>
      </c>
      <c r="B174">
        <f>[1]summ_cities!B174</f>
        <v>380.00285893200203</v>
      </c>
      <c r="C174">
        <f>[1]summ_cities!C174</f>
        <v>0.17132421223116601</v>
      </c>
      <c r="D174">
        <f>[1]summ_cities!D174</f>
        <v>0.124133986683115</v>
      </c>
      <c r="E174">
        <f>[1]summ_cities!E174</f>
        <v>0.44200705822152597</v>
      </c>
      <c r="F174">
        <f>[1]summ_cities!F174</f>
        <v>0</v>
      </c>
      <c r="G174">
        <f>[1]summ_cities!G174</f>
        <v>0.67755548835260204</v>
      </c>
      <c r="H174">
        <f>[1]summ_cities!H174</f>
        <v>8.3927155368244896E-2</v>
      </c>
      <c r="I174">
        <f>[1]summ_cities!I174</f>
        <v>1.49894790085665</v>
      </c>
      <c r="J174">
        <f>[1]summ_cities!J174</f>
        <v>1.3905121118250701</v>
      </c>
      <c r="K174">
        <f>[1]summ_cities!K174</f>
        <v>0.84643876148767805</v>
      </c>
      <c r="L174">
        <f>[1]summ_cities!L174</f>
        <v>1.6861327447983501</v>
      </c>
      <c r="M174">
        <f>[1]summ_cities!M174</f>
        <v>0.92765873385618902</v>
      </c>
      <c r="N174">
        <f>[1]summ_cities!N174</f>
        <v>0.56468857990590204</v>
      </c>
      <c r="O174">
        <f>[1]summ_cities!O174</f>
        <v>1.1248774849577601</v>
      </c>
      <c r="P174">
        <f>[1]summ_cities!P174</f>
        <v>-0.108435789031577</v>
      </c>
      <c r="Q174">
        <f>[1]summ_cities!Q174</f>
        <v>-0.65250913936897603</v>
      </c>
      <c r="R174">
        <f>[1]summ_cities!R174</f>
        <v>0.18718484394170301</v>
      </c>
      <c r="S174">
        <f>[1]summ_cities!S174</f>
        <v>0.135351597981681</v>
      </c>
      <c r="T174">
        <f>[1]summ_cities!T174</f>
        <v>7.5115773370374603E-2</v>
      </c>
      <c r="U174">
        <f>[1]summ_cities!U174</f>
        <v>0.20948267833877299</v>
      </c>
      <c r="V174">
        <f>[1]summ_cities!V174</f>
        <v>345580</v>
      </c>
      <c r="W174">
        <f>[1]summ_cities!W174</f>
        <v>254856</v>
      </c>
      <c r="X174">
        <f>[1]summ_cities!X174</f>
        <v>4.0237053991118599E-6</v>
      </c>
      <c r="DA174" t="str">
        <f t="shared" si="2"/>
        <v>False</v>
      </c>
      <c r="DB174" t="str">
        <f>_xlfn.CONCAT(TEXT(ROUND(J174,0), "0"), " (", TEXT(ROUND(K174,0), "0"), ", ",TEXT(ROUND(L174,0), "0"), ")")</f>
        <v>1 (1, 2)</v>
      </c>
      <c r="DC174" t="str">
        <f>_xlfn.CONCAT(TEXT(ROUND(M174,2), "0.00"), " (", TEXT(ROUND(N174,2), "0.00"), ", ", TEXT(ROUND(O174,2), "0.00"), ")")</f>
        <v>0.93 (0.56, 1.12)</v>
      </c>
      <c r="DD174" t="str">
        <f>_xlfn.CONCAT(TEXT(ROUND(S174,2), "0.00"), " (", TEXT(ROUND(T174,2), "0.00"), ", ",TEXT(ROUND(U174,2), "0.00"), ")")</f>
        <v>0.14 (0.08, 0.21)</v>
      </c>
      <c r="DE174" t="str">
        <f>TEXT(ROUND(1000000*X174,2), "0.0")</f>
        <v>4.0</v>
      </c>
    </row>
    <row r="175" spans="1:109" hidden="1" x14ac:dyDescent="0.2">
      <c r="A175" t="str">
        <f>[1]summ_cities!A175</f>
        <v>High Point, NC</v>
      </c>
      <c r="B175">
        <f>[1]summ_cities!B175</f>
        <v>300.07483163517298</v>
      </c>
      <c r="C175">
        <f>[1]summ_cities!C175</f>
        <v>1.47087906550296</v>
      </c>
      <c r="D175">
        <f>[1]summ_cities!D175</f>
        <v>2.80648339444187E-2</v>
      </c>
      <c r="E175">
        <f>[1]summ_cities!E175</f>
        <v>5.9101652660421999E-2</v>
      </c>
      <c r="F175">
        <f>[1]summ_cities!F175</f>
        <v>0</v>
      </c>
      <c r="G175">
        <f>[1]summ_cities!G175</f>
        <v>0.23436208291227101</v>
      </c>
      <c r="H175">
        <f>[1]summ_cities!H175</f>
        <v>8.8411654684562205E-2</v>
      </c>
      <c r="I175">
        <f>[1]summ_cities!I175</f>
        <v>1.8808192897046301</v>
      </c>
      <c r="J175">
        <f>[1]summ_cities!J175</f>
        <v>1.3453420482228</v>
      </c>
      <c r="K175">
        <f>[1]summ_cities!K175</f>
        <v>0.97612976062623502</v>
      </c>
      <c r="L175">
        <f>[1]summ_cities!L175</f>
        <v>1.75689900903232</v>
      </c>
      <c r="M175">
        <f>[1]summ_cities!M175</f>
        <v>0.71529575200925999</v>
      </c>
      <c r="N175">
        <f>[1]summ_cities!N175</f>
        <v>0.51899178510633404</v>
      </c>
      <c r="O175">
        <f>[1]summ_cities!O175</f>
        <v>0.93411366985087996</v>
      </c>
      <c r="P175">
        <f>[1]summ_cities!P175</f>
        <v>-0.53547724148183495</v>
      </c>
      <c r="Q175">
        <f>[1]summ_cities!Q175</f>
        <v>-0.90468952907839895</v>
      </c>
      <c r="R175">
        <f>[1]summ_cities!R175</f>
        <v>-0.12392028067231201</v>
      </c>
      <c r="S175">
        <f>[1]summ_cities!S175</f>
        <v>9.8109994333826694E-2</v>
      </c>
      <c r="T175">
        <f>[1]summ_cities!T175</f>
        <v>3.2829596359587702E-2</v>
      </c>
      <c r="U175">
        <f>[1]summ_cities!U175</f>
        <v>0.183748945038164</v>
      </c>
      <c r="V175">
        <f>[1]summ_cities!V175</f>
        <v>166485</v>
      </c>
      <c r="W175">
        <f>[1]summ_cities!W175</f>
        <v>132844</v>
      </c>
      <c r="X175">
        <f>[1]summ_cities!X175</f>
        <v>8.0808604272024507E-6</v>
      </c>
      <c r="DA175" t="str">
        <f t="shared" si="2"/>
        <v>False</v>
      </c>
      <c r="DB175" t="str">
        <f>_xlfn.CONCAT(TEXT(ROUND(J175,0), "0"), " (", TEXT(ROUND(K175,0), "0"), ", ",TEXT(ROUND(L175,0), "0"), ")")</f>
        <v>1 (1, 2)</v>
      </c>
      <c r="DC175" t="str">
        <f>_xlfn.CONCAT(TEXT(ROUND(M175,2), "0.00"), " (", TEXT(ROUND(N175,2), "0.00"), ", ", TEXT(ROUND(O175,2), "0.00"), ")")</f>
        <v>0.72 (0.52, 0.93)</v>
      </c>
      <c r="DD175" t="str">
        <f>_xlfn.CONCAT(TEXT(ROUND(S175,2), "0.00"), " (", TEXT(ROUND(T175,2), "0.00"), ", ",TEXT(ROUND(U175,2), "0.00"), ")")</f>
        <v>0.10 (0.03, 0.18)</v>
      </c>
      <c r="DE175" t="str">
        <f>TEXT(ROUND(1000000*X175,2), "0.0")</f>
        <v>8.1</v>
      </c>
    </row>
    <row r="176" spans="1:109" hidden="1" x14ac:dyDescent="0.2">
      <c r="A176" t="str">
        <f>[1]summ_cities!A176</f>
        <v>Yakima, WA</v>
      </c>
      <c r="B176">
        <f>[1]summ_cities!B176</f>
        <v>158.027704315242</v>
      </c>
      <c r="C176">
        <f>[1]summ_cities!C176</f>
        <v>0.17312098181816599</v>
      </c>
      <c r="D176">
        <f>[1]summ_cities!D176</f>
        <v>4.3448187860276799E-3</v>
      </c>
      <c r="E176">
        <f>[1]summ_cities!E176</f>
        <v>1.6466410283393899E-2</v>
      </c>
      <c r="F176">
        <f>[1]summ_cities!F176</f>
        <v>0</v>
      </c>
      <c r="G176">
        <f>[1]summ_cities!G176</f>
        <v>1.0928790828305699</v>
      </c>
      <c r="H176">
        <f>[1]summ_cities!H176</f>
        <v>1.8498702448498099E-2</v>
      </c>
      <c r="I176">
        <f>[1]summ_cities!I176</f>
        <v>1.3053099961666601</v>
      </c>
      <c r="J176">
        <f>[1]summ_cities!J176</f>
        <v>1.31080340234913</v>
      </c>
      <c r="K176">
        <f>[1]summ_cities!K176</f>
        <v>0.50443879235511901</v>
      </c>
      <c r="L176">
        <f>[1]summ_cities!L176</f>
        <v>1.8664859363203501</v>
      </c>
      <c r="M176">
        <f>[1]summ_cities!M176</f>
        <v>1.0042085069436399</v>
      </c>
      <c r="N176">
        <f>[1]summ_cities!N176</f>
        <v>0.386451336338891</v>
      </c>
      <c r="O176">
        <f>[1]summ_cities!O176</f>
        <v>1.4299177527190501</v>
      </c>
      <c r="P176">
        <f>[1]summ_cities!P176</f>
        <v>5.4934061824701902E-3</v>
      </c>
      <c r="Q176">
        <f>[1]summ_cities!Q176</f>
        <v>-0.80087120381154098</v>
      </c>
      <c r="R176">
        <f>[1]summ_cities!R176</f>
        <v>0.56117594015369299</v>
      </c>
      <c r="S176">
        <f>[1]summ_cities!S176</f>
        <v>9.9635311104528598E-2</v>
      </c>
      <c r="T176">
        <f>[1]summ_cities!T176</f>
        <v>1.9195416539958901E-3</v>
      </c>
      <c r="U176">
        <f>[1]summ_cities!U176</f>
        <v>0.181221608652016</v>
      </c>
      <c r="V176">
        <f>[1]summ_cities!V176</f>
        <v>129534</v>
      </c>
      <c r="W176">
        <f>[1]summ_cities!W176</f>
        <v>112816</v>
      </c>
      <c r="X176">
        <f>[1]summ_cities!X176</f>
        <v>1.01193771700799E-5</v>
      </c>
      <c r="DA176" t="str">
        <f t="shared" si="2"/>
        <v>False</v>
      </c>
      <c r="DB176" t="str">
        <f>_xlfn.CONCAT(TEXT(ROUND(J176,0), "0"), " (", TEXT(ROUND(K176,0), "0"), ", ",TEXT(ROUND(L176,0), "0"), ")")</f>
        <v>1 (1, 2)</v>
      </c>
      <c r="DC176" t="str">
        <f>_xlfn.CONCAT(TEXT(ROUND(M176,2), "0.00"), " (", TEXT(ROUND(N176,2), "0.00"), ", ", TEXT(ROUND(O176,2), "0.00"), ")")</f>
        <v>1.00 (0.39, 1.43)</v>
      </c>
      <c r="DD176" t="str">
        <f>_xlfn.CONCAT(TEXT(ROUND(S176,2), "0.00"), " (", TEXT(ROUND(T176,2), "0.00"), ", ",TEXT(ROUND(U176,2), "0.00"), ")")</f>
        <v>0.10 (0.00, 0.18)</v>
      </c>
      <c r="DE176" t="str">
        <f>TEXT(ROUND(1000000*X176,2), "0.0")</f>
        <v>10.1</v>
      </c>
    </row>
    <row r="177" spans="1:109" hidden="1" x14ac:dyDescent="0.2">
      <c r="A177" t="str">
        <f>[1]summ_cities!A177</f>
        <v>Rochester, MN</v>
      </c>
      <c r="B177">
        <f>[1]summ_cities!B177</f>
        <v>133.14298876151699</v>
      </c>
      <c r="C177">
        <f>[1]summ_cities!C177</f>
        <v>0.215264384487346</v>
      </c>
      <c r="D177">
        <f>[1]summ_cities!D177</f>
        <v>1.4377618563877001E-4</v>
      </c>
      <c r="E177">
        <f>[1]summ_cities!E177</f>
        <v>3.5535467498353297E-2</v>
      </c>
      <c r="F177">
        <f>[1]summ_cities!F177</f>
        <v>0</v>
      </c>
      <c r="G177">
        <f>[1]summ_cities!G177</f>
        <v>0.33946253746100602</v>
      </c>
      <c r="H177">
        <f>[1]summ_cities!H177</f>
        <v>3.4628120956870803E-2</v>
      </c>
      <c r="I177">
        <f>[1]summ_cities!I177</f>
        <v>0.625034286589216</v>
      </c>
      <c r="J177">
        <f>[1]summ_cities!J177</f>
        <v>1.25088870726853</v>
      </c>
      <c r="K177">
        <f>[1]summ_cities!K177</f>
        <v>0.625034286589216</v>
      </c>
      <c r="L177">
        <f>[1]summ_cities!L177</f>
        <v>1.81194888264871</v>
      </c>
      <c r="M177">
        <f>[1]summ_cities!M177</f>
        <v>2.0013121425619298</v>
      </c>
      <c r="N177">
        <f>[1]summ_cities!N177</f>
        <v>1</v>
      </c>
      <c r="O177">
        <f>[1]summ_cities!O177</f>
        <v>2.8989591795618699</v>
      </c>
      <c r="P177">
        <f>[1]summ_cities!P177</f>
        <v>0.62585442067932096</v>
      </c>
      <c r="Q177">
        <f>[1]summ_cities!Q177</f>
        <v>0</v>
      </c>
      <c r="R177">
        <f>[1]summ_cities!R177</f>
        <v>1.18691459605949</v>
      </c>
      <c r="S177">
        <f>[1]summ_cities!S177</f>
        <v>8.6663433357905703E-2</v>
      </c>
      <c r="T177">
        <f>[1]summ_cities!T177</f>
        <v>0</v>
      </c>
      <c r="U177">
        <f>[1]summ_cities!U177</f>
        <v>0.161490761820794</v>
      </c>
      <c r="V177">
        <f>[1]summ_cities!V177</f>
        <v>107677</v>
      </c>
      <c r="W177">
        <f>[1]summ_cities!W177</f>
        <v>91271</v>
      </c>
      <c r="X177">
        <f>[1]summ_cities!X177</f>
        <v>1.16170464190917E-5</v>
      </c>
      <c r="DA177" t="str">
        <f t="shared" si="2"/>
        <v>False</v>
      </c>
      <c r="DB177" t="str">
        <f>_xlfn.CONCAT(TEXT(ROUND(J177,0), "0"), " (", TEXT(ROUND(K177,0), "0"), ", ",TEXT(ROUND(L177,0), "0"), ")")</f>
        <v>1 (1, 2)</v>
      </c>
      <c r="DC177" t="str">
        <f>_xlfn.CONCAT(TEXT(ROUND(M177,2), "0.00"), " (", TEXT(ROUND(N177,2), "0.00"), ", ", TEXT(ROUND(O177,2), "0.00"), ")")</f>
        <v>2.00 (1.00, 2.90)</v>
      </c>
      <c r="DD177" t="str">
        <f>_xlfn.CONCAT(TEXT(ROUND(S177,2), "0.00"), " (", TEXT(ROUND(T177,2), "0.00"), ", ",TEXT(ROUND(U177,2), "0.00"), ")")</f>
        <v>0.09 (0.00, 0.16)</v>
      </c>
      <c r="DE177" t="str">
        <f>TEXT(ROUND(1000000*X177,2), "0.0")</f>
        <v>11.6</v>
      </c>
    </row>
    <row r="178" spans="1:109" hidden="1" x14ac:dyDescent="0.2">
      <c r="A178" t="str">
        <f>[1]summ_cities!A178</f>
        <v>Brownsville, TX</v>
      </c>
      <c r="B178">
        <f>[1]summ_cities!B178</f>
        <v>223.34429966511499</v>
      </c>
      <c r="C178">
        <f>[1]summ_cities!C178</f>
        <v>0.46259510733505299</v>
      </c>
      <c r="D178">
        <f>[1]summ_cities!D178</f>
        <v>0.135399724393376</v>
      </c>
      <c r="E178">
        <f>[1]summ_cities!E178</f>
        <v>0.208040005831087</v>
      </c>
      <c r="F178">
        <f>[1]summ_cities!F178</f>
        <v>0</v>
      </c>
      <c r="G178">
        <f>[1]summ_cities!G178</f>
        <v>0.148651042448918</v>
      </c>
      <c r="H178">
        <f>[1]summ_cities!H178</f>
        <v>2.38869665224383E-2</v>
      </c>
      <c r="I178">
        <f>[1]summ_cities!I178</f>
        <v>0.97857284653087395</v>
      </c>
      <c r="J178">
        <f>[1]summ_cities!J178</f>
        <v>1.1324645531583699</v>
      </c>
      <c r="K178">
        <f>[1]summ_cities!K178</f>
        <v>0.87914044983446604</v>
      </c>
      <c r="L178">
        <f>[1]summ_cities!L178</f>
        <v>1.48192110824621</v>
      </c>
      <c r="M178">
        <f>[1]summ_cities!M178</f>
        <v>1.1572613701402601</v>
      </c>
      <c r="N178">
        <f>[1]summ_cities!N178</f>
        <v>0.89839039878440796</v>
      </c>
      <c r="O178">
        <f>[1]summ_cities!O178</f>
        <v>1.5143697410977099</v>
      </c>
      <c r="P178">
        <f>[1]summ_cities!P178</f>
        <v>0.15389170662750301</v>
      </c>
      <c r="Q178">
        <f>[1]summ_cities!Q178</f>
        <v>-9.9432396696408201E-2</v>
      </c>
      <c r="R178">
        <f>[1]summ_cities!R178</f>
        <v>0.50334826171533598</v>
      </c>
      <c r="S178">
        <f>[1]summ_cities!S178</f>
        <v>7.2657782179502195E-2</v>
      </c>
      <c r="T178">
        <f>[1]summ_cities!T178</f>
        <v>0</v>
      </c>
      <c r="U178">
        <f>[1]summ_cities!U178</f>
        <v>0.14165193979443999</v>
      </c>
      <c r="V178">
        <f>[1]summ_cities!V178</f>
        <v>217585</v>
      </c>
      <c r="W178">
        <f>[1]summ_cities!W178</f>
        <v>165776</v>
      </c>
      <c r="X178">
        <f>[1]summ_cities!X178</f>
        <v>5.2046995572230503E-6</v>
      </c>
      <c r="DA178" t="str">
        <f t="shared" si="2"/>
        <v>False</v>
      </c>
      <c r="DB178" t="str">
        <f>_xlfn.CONCAT(TEXT(ROUND(J178,0), "0"), " (", TEXT(ROUND(K178,0), "0"), ", ",TEXT(ROUND(L178,0), "0"), ")")</f>
        <v>1 (1, 1)</v>
      </c>
      <c r="DC178" t="str">
        <f>_xlfn.CONCAT(TEXT(ROUND(M178,2), "0.00"), " (", TEXT(ROUND(N178,2), "0.00"), ", ", TEXT(ROUND(O178,2), "0.00"), ")")</f>
        <v>1.16 (0.90, 1.51)</v>
      </c>
      <c r="DD178" t="str">
        <f>_xlfn.CONCAT(TEXT(ROUND(S178,2), "0.00"), " (", TEXT(ROUND(T178,2), "0.00"), ", ",TEXT(ROUND(U178,2), "0.00"), ")")</f>
        <v>0.07 (0.00, 0.14)</v>
      </c>
      <c r="DE178" t="str">
        <f>TEXT(ROUND(1000000*X178,2), "0.0")</f>
        <v>5.2</v>
      </c>
    </row>
    <row r="179" spans="1:109" hidden="1" x14ac:dyDescent="0.2">
      <c r="A179" t="str">
        <f>[1]summ_cities!A179</f>
        <v>Fredericksburg, VA</v>
      </c>
      <c r="B179">
        <f>[1]summ_cities!B179</f>
        <v>205.74165729133301</v>
      </c>
      <c r="C179">
        <f>[1]summ_cities!C179</f>
        <v>1.4140632219707401</v>
      </c>
      <c r="D179">
        <f>[1]summ_cities!D179</f>
        <v>0.14278536980817999</v>
      </c>
      <c r="E179">
        <f>[1]summ_cities!E179</f>
        <v>3.9293902082597698E-2</v>
      </c>
      <c r="F179">
        <f>[1]summ_cities!F179</f>
        <v>0</v>
      </c>
      <c r="G179">
        <f>[1]summ_cities!G179</f>
        <v>9.3345054198485905E-2</v>
      </c>
      <c r="H179">
        <f>[1]summ_cities!H179</f>
        <v>4.8961235443416101E-2</v>
      </c>
      <c r="I179">
        <f>[1]summ_cities!I179</f>
        <v>1.7384487835034199</v>
      </c>
      <c r="J179">
        <f>[1]summ_cities!J179</f>
        <v>1.0951628620406599</v>
      </c>
      <c r="K179">
        <f>[1]summ_cities!K179</f>
        <v>2.05811746354315E-2</v>
      </c>
      <c r="L179">
        <f>[1]summ_cities!L179</f>
        <v>2.0660640692383199</v>
      </c>
      <c r="M179">
        <f>[1]summ_cities!M179</f>
        <v>0.62996556035066398</v>
      </c>
      <c r="N179">
        <f>[1]summ_cities!N179</f>
        <v>1.18388156330697E-2</v>
      </c>
      <c r="O179">
        <f>[1]summ_cities!O179</f>
        <v>1.1884526532180399</v>
      </c>
      <c r="P179">
        <f>[1]summ_cities!P179</f>
        <v>-0.64328592146275998</v>
      </c>
      <c r="Q179">
        <f>[1]summ_cities!Q179</f>
        <v>-1.7178676088679901</v>
      </c>
      <c r="R179">
        <f>[1]summ_cities!R179</f>
        <v>0.32761528573490001</v>
      </c>
      <c r="S179">
        <f>[1]summ_cities!S179</f>
        <v>0.135408164231345</v>
      </c>
      <c r="T179">
        <f>[1]summ_cities!T179</f>
        <v>5.4557223844713398E-2</v>
      </c>
      <c r="U179">
        <f>[1]summ_cities!U179</f>
        <v>0.23351855671737501</v>
      </c>
      <c r="V179">
        <f>[1]summ_cities!V179</f>
        <v>141238</v>
      </c>
      <c r="W179">
        <f>[1]summ_cities!W179</f>
        <v>97102</v>
      </c>
      <c r="X179">
        <f>[1]summ_cities!X179</f>
        <v>7.7540241439319902E-6</v>
      </c>
      <c r="DA179" t="str">
        <f t="shared" si="2"/>
        <v>False</v>
      </c>
      <c r="DB179" t="str">
        <f>_xlfn.CONCAT(TEXT(ROUND(J179,0), "0"), " (", TEXT(ROUND(K179,0), "0"), ", ",TEXT(ROUND(L179,0), "0"), ")")</f>
        <v>1 (0, 2)</v>
      </c>
      <c r="DC179" t="str">
        <f>_xlfn.CONCAT(TEXT(ROUND(M179,2), "0.00"), " (", TEXT(ROUND(N179,2), "0.00"), ", ", TEXT(ROUND(O179,2), "0.00"), ")")</f>
        <v>0.63 (0.01, 1.19)</v>
      </c>
      <c r="DD179" t="str">
        <f>_xlfn.CONCAT(TEXT(ROUND(S179,2), "0.00"), " (", TEXT(ROUND(T179,2), "0.00"), ", ",TEXT(ROUND(U179,2), "0.00"), ")")</f>
        <v>0.14 (0.05, 0.23)</v>
      </c>
      <c r="DE179" t="str">
        <f>TEXT(ROUND(1000000*X179,2), "0.0")</f>
        <v>7.8</v>
      </c>
    </row>
    <row r="180" spans="1:109" hidden="1" x14ac:dyDescent="0.2">
      <c r="A180" t="str">
        <f>[1]summ_cities!A180</f>
        <v>Oxnard, CA</v>
      </c>
      <c r="B180">
        <f>[1]summ_cities!B180</f>
        <v>225.88322904382099</v>
      </c>
      <c r="C180">
        <f>[1]summ_cities!C180</f>
        <v>0.76500638258963105</v>
      </c>
      <c r="D180">
        <f>[1]summ_cities!D180</f>
        <v>0.15143770778671001</v>
      </c>
      <c r="E180">
        <f>[1]summ_cities!E180</f>
        <v>0.367899807829904</v>
      </c>
      <c r="F180">
        <f>[1]summ_cities!F180</f>
        <v>0</v>
      </c>
      <c r="G180">
        <f>[1]summ_cities!G180</f>
        <v>3.5626277225494003E-2</v>
      </c>
      <c r="H180">
        <f>[1]summ_cities!H180</f>
        <v>9.5141069989223795E-2</v>
      </c>
      <c r="I180">
        <f>[1]summ_cities!I180</f>
        <v>1.41511124542096</v>
      </c>
      <c r="J180">
        <f>[1]summ_cities!J180</f>
        <v>1.0789987117125199</v>
      </c>
      <c r="K180">
        <f>[1]summ_cities!K180</f>
        <v>0.80063394710628499</v>
      </c>
      <c r="L180">
        <f>[1]summ_cities!L180</f>
        <v>1.35829640627667</v>
      </c>
      <c r="M180">
        <f>[1]summ_cities!M180</f>
        <v>0.76248331373519995</v>
      </c>
      <c r="N180">
        <f>[1]summ_cities!N180</f>
        <v>0.56577456344650401</v>
      </c>
      <c r="O180">
        <f>[1]summ_cities!O180</f>
        <v>0.95985132665143502</v>
      </c>
      <c r="P180">
        <f>[1]summ_cities!P180</f>
        <v>-0.33611253370844102</v>
      </c>
      <c r="Q180">
        <f>[1]summ_cities!Q180</f>
        <v>-0.61447729831467901</v>
      </c>
      <c r="R180">
        <f>[1]summ_cities!R180</f>
        <v>-5.6814839144286998E-2</v>
      </c>
      <c r="S180">
        <f>[1]summ_cities!S180</f>
        <v>0.18658807138693501</v>
      </c>
      <c r="T180">
        <f>[1]summ_cities!T180</f>
        <v>0.108123867352763</v>
      </c>
      <c r="U180">
        <f>[1]summ_cities!U180</f>
        <v>0.28575819309815398</v>
      </c>
      <c r="V180">
        <f>[1]summ_cities!V180</f>
        <v>367260</v>
      </c>
      <c r="W180">
        <f>[1]summ_cities!W180</f>
        <v>337591</v>
      </c>
      <c r="X180">
        <f>[1]summ_cities!X180</f>
        <v>2.9379695902426602E-6</v>
      </c>
      <c r="DA180" t="str">
        <f t="shared" si="2"/>
        <v>False</v>
      </c>
      <c r="DB180" t="str">
        <f>_xlfn.CONCAT(TEXT(ROUND(J180,0), "0"), " (", TEXT(ROUND(K180,0), "0"), ", ",TEXT(ROUND(L180,0), "0"), ")")</f>
        <v>1 (1, 1)</v>
      </c>
      <c r="DC180" t="str">
        <f>_xlfn.CONCAT(TEXT(ROUND(M180,2), "0.00"), " (", TEXT(ROUND(N180,2), "0.00"), ", ", TEXT(ROUND(O180,2), "0.00"), ")")</f>
        <v>0.76 (0.57, 0.96)</v>
      </c>
      <c r="DD180" t="str">
        <f>_xlfn.CONCAT(TEXT(ROUND(S180,2), "0.00"), " (", TEXT(ROUND(T180,2), "0.00"), ", ",TEXT(ROUND(U180,2), "0.00"), ")")</f>
        <v>0.19 (0.11, 0.29)</v>
      </c>
      <c r="DE180" t="str">
        <f>TEXT(ROUND(1000000*X180,2), "0.0")</f>
        <v>2.9</v>
      </c>
    </row>
    <row r="181" spans="1:109" hidden="1" x14ac:dyDescent="0.2">
      <c r="A181" t="str">
        <f>[1]summ_cities!A181</f>
        <v>Utica, NY</v>
      </c>
      <c r="B181">
        <f>[1]summ_cities!B181</f>
        <v>165.23467025495501</v>
      </c>
      <c r="C181">
        <f>[1]summ_cities!C181</f>
        <v>0.106961058768742</v>
      </c>
      <c r="D181">
        <f>[1]summ_cities!D181</f>
        <v>0.197445509317519</v>
      </c>
      <c r="E181">
        <f>[1]summ_cities!E181</f>
        <v>6.2577101278426098E-2</v>
      </c>
      <c r="F181">
        <f>[1]summ_cities!F181</f>
        <v>0</v>
      </c>
      <c r="G181">
        <f>[1]summ_cities!G181</f>
        <v>0.34972555254148702</v>
      </c>
      <c r="H181">
        <f>[1]summ_cities!H181</f>
        <v>2.84614241929282E-2</v>
      </c>
      <c r="I181">
        <f>[1]summ_cities!I181</f>
        <v>0.745170646099103</v>
      </c>
      <c r="J181">
        <f>[1]summ_cities!J181</f>
        <v>1.0770387862353601</v>
      </c>
      <c r="K181">
        <f>[1]summ_cities!K181</f>
        <v>0.745170646099103</v>
      </c>
      <c r="L181">
        <f>[1]summ_cities!L181</f>
        <v>1.5405554757001001</v>
      </c>
      <c r="M181">
        <f>[1]summ_cities!M181</f>
        <v>1.4453585791033901</v>
      </c>
      <c r="N181">
        <f>[1]summ_cities!N181</f>
        <v>1</v>
      </c>
      <c r="O181">
        <f>[1]summ_cities!O181</f>
        <v>2.0673861534465399</v>
      </c>
      <c r="P181">
        <f>[1]summ_cities!P181</f>
        <v>0.33186814013625898</v>
      </c>
      <c r="Q181">
        <f>[1]summ_cities!Q181</f>
        <v>0</v>
      </c>
      <c r="R181">
        <f>[1]summ_cities!R181</f>
        <v>0.79538482960099999</v>
      </c>
      <c r="S181">
        <f>[1]summ_cities!S181</f>
        <v>7.4773667632742805E-2</v>
      </c>
      <c r="T181">
        <f>[1]summ_cities!T181</f>
        <v>0</v>
      </c>
      <c r="U181">
        <f>[1]summ_cities!U181</f>
        <v>0.140270872068645</v>
      </c>
      <c r="V181">
        <f>[1]summ_cities!V181</f>
        <v>117328</v>
      </c>
      <c r="W181">
        <f>[1]summ_cities!W181</f>
        <v>113409</v>
      </c>
      <c r="X181">
        <f>[1]summ_cities!X181</f>
        <v>9.1797250974648994E-6</v>
      </c>
      <c r="DA181" t="str">
        <f t="shared" si="2"/>
        <v>False</v>
      </c>
      <c r="DB181" t="str">
        <f>_xlfn.CONCAT(TEXT(ROUND(J181,0), "0"), " (", TEXT(ROUND(K181,0), "0"), ", ",TEXT(ROUND(L181,0), "0"), ")")</f>
        <v>1 (1, 2)</v>
      </c>
      <c r="DC181" t="str">
        <f>_xlfn.CONCAT(TEXT(ROUND(M181,2), "0.00"), " (", TEXT(ROUND(N181,2), "0.00"), ", ", TEXT(ROUND(O181,2), "0.00"), ")")</f>
        <v>1.45 (1.00, 2.07)</v>
      </c>
      <c r="DD181" t="str">
        <f>_xlfn.CONCAT(TEXT(ROUND(S181,2), "0.00"), " (", TEXT(ROUND(T181,2), "0.00"), ", ",TEXT(ROUND(U181,2), "0.00"), ")")</f>
        <v>0.07 (0.00, 0.14)</v>
      </c>
      <c r="DE181" t="str">
        <f>TEXT(ROUND(1000000*X181,2), "0.0")</f>
        <v>9.2</v>
      </c>
    </row>
    <row r="182" spans="1:109" hidden="1" x14ac:dyDescent="0.2">
      <c r="A182" t="str">
        <f>[1]summ_cities!A182</f>
        <v>Evansville, IN--KY</v>
      </c>
      <c r="B182">
        <f>[1]summ_cities!B182</f>
        <v>313.90149477173202</v>
      </c>
      <c r="C182">
        <f>[1]summ_cities!C182</f>
        <v>0.44357834119802497</v>
      </c>
      <c r="D182">
        <f>[1]summ_cities!D182</f>
        <v>7.5485834041901401E-2</v>
      </c>
      <c r="E182">
        <f>[1]summ_cities!E182</f>
        <v>0.202757186713104</v>
      </c>
      <c r="F182">
        <f>[1]summ_cities!F182</f>
        <v>0.32904323545958097</v>
      </c>
      <c r="G182">
        <f>[1]summ_cities!G182</f>
        <v>0.14082597150298601</v>
      </c>
      <c r="H182">
        <f>[1]summ_cities!H182</f>
        <v>9.5055444604014799E-2</v>
      </c>
      <c r="I182">
        <f>[1]summ_cities!I182</f>
        <v>1.28674601351961</v>
      </c>
      <c r="J182">
        <f>[1]summ_cities!J182</f>
        <v>1.04216427875291</v>
      </c>
      <c r="K182">
        <f>[1]summ_cities!K182</f>
        <v>0.64457710814790004</v>
      </c>
      <c r="L182">
        <f>[1]summ_cities!L182</f>
        <v>1.28674601351961</v>
      </c>
      <c r="M182">
        <f>[1]summ_cities!M182</f>
        <v>0.80992229064871601</v>
      </c>
      <c r="N182">
        <f>[1]summ_cities!N182</f>
        <v>0.50093577238665699</v>
      </c>
      <c r="O182">
        <f>[1]summ_cities!O182</f>
        <v>1</v>
      </c>
      <c r="P182">
        <f>[1]summ_cities!P182</f>
        <v>-0.244581734766703</v>
      </c>
      <c r="Q182">
        <f>[1]summ_cities!Q182</f>
        <v>-0.64216890537171301</v>
      </c>
      <c r="R182">
        <f>[1]summ_cities!R182</f>
        <v>0</v>
      </c>
      <c r="S182">
        <f>[1]summ_cities!S182</f>
        <v>6.1857182694656697E-2</v>
      </c>
      <c r="T182">
        <f>[1]summ_cities!T182</f>
        <v>0</v>
      </c>
      <c r="U182">
        <f>[1]summ_cities!U182</f>
        <v>0.119315708735887</v>
      </c>
      <c r="V182">
        <f>[1]summ_cities!V182</f>
        <v>229351</v>
      </c>
      <c r="W182">
        <f>[1]summ_cities!W182</f>
        <v>211989</v>
      </c>
      <c r="X182">
        <f>[1]summ_cities!X182</f>
        <v>4.5439709386613102E-6</v>
      </c>
      <c r="DA182" t="str">
        <f t="shared" si="2"/>
        <v>False</v>
      </c>
      <c r="DB182" t="str">
        <f>_xlfn.CONCAT(TEXT(ROUND(J182,0), "0"), " (", TEXT(ROUND(K182,0), "0"), ", ",TEXT(ROUND(L182,0), "0"), ")")</f>
        <v>1 (1, 1)</v>
      </c>
      <c r="DC182" t="str">
        <f>_xlfn.CONCAT(TEXT(ROUND(M182,2), "0.00"), " (", TEXT(ROUND(N182,2), "0.00"), ", ", TEXT(ROUND(O182,2), "0.00"), ")")</f>
        <v>0.81 (0.50, 1.00)</v>
      </c>
      <c r="DD182" t="str">
        <f>_xlfn.CONCAT(TEXT(ROUND(S182,2), "0.00"), " (", TEXT(ROUND(T182,2), "0.00"), ", ",TEXT(ROUND(U182,2), "0.00"), ")")</f>
        <v>0.06 (0.00, 0.12)</v>
      </c>
      <c r="DE182" t="str">
        <f>TEXT(ROUND(1000000*X182,2), "0.0")</f>
        <v>4.5</v>
      </c>
    </row>
    <row r="183" spans="1:109" hidden="1" x14ac:dyDescent="0.2">
      <c r="A183" t="str">
        <f>[1]summ_cities!A183</f>
        <v>Murfreesboro, TN</v>
      </c>
      <c r="B183">
        <f>[1]summ_cities!B183</f>
        <v>203.33949233498899</v>
      </c>
      <c r="C183">
        <f>[1]summ_cities!C183</f>
        <v>0.29699612246842799</v>
      </c>
      <c r="D183">
        <f>[1]summ_cities!D183</f>
        <v>1.15781032107105E-2</v>
      </c>
      <c r="E183">
        <f>[1]summ_cities!E183</f>
        <v>2.4029938762483102E-2</v>
      </c>
      <c r="F183">
        <f>[1]summ_cities!F183</f>
        <v>0</v>
      </c>
      <c r="G183">
        <f>[1]summ_cities!G183</f>
        <v>0.36611412852415598</v>
      </c>
      <c r="H183">
        <f>[1]summ_cities!H183</f>
        <v>1.5438216725908199E-2</v>
      </c>
      <c r="I183">
        <f>[1]summ_cities!I183</f>
        <v>0.71415650969168598</v>
      </c>
      <c r="J183">
        <f>[1]summ_cities!J183</f>
        <v>1.010387371772</v>
      </c>
      <c r="K183">
        <f>[1]summ_cities!K183</f>
        <v>0.77574365103657195</v>
      </c>
      <c r="L183">
        <f>[1]summ_cities!L183</f>
        <v>1.3174378291172599</v>
      </c>
      <c r="M183">
        <f>[1]summ_cities!M183</f>
        <v>1.4147982382856199</v>
      </c>
      <c r="N183">
        <f>[1]summ_cities!N183</f>
        <v>1.0862375970940501</v>
      </c>
      <c r="O183">
        <f>[1]summ_cities!O183</f>
        <v>1.8447466504030401</v>
      </c>
      <c r="P183">
        <f>[1]summ_cities!P183</f>
        <v>0.29623086208032101</v>
      </c>
      <c r="Q183">
        <f>[1]summ_cities!Q183</f>
        <v>6.1587141344886097E-2</v>
      </c>
      <c r="R183">
        <f>[1]summ_cities!R183</f>
        <v>0.60328131942558005</v>
      </c>
      <c r="S183">
        <f>[1]summ_cities!S183</f>
        <v>0.18107582890439999</v>
      </c>
      <c r="T183">
        <f>[1]summ_cities!T183</f>
        <v>7.6063348715078402E-2</v>
      </c>
      <c r="U183">
        <f>[1]summ_cities!U183</f>
        <v>0.28911812670105402</v>
      </c>
      <c r="V183">
        <f>[1]summ_cities!V183</f>
        <v>133228</v>
      </c>
      <c r="W183">
        <f>[1]summ_cities!W183</f>
        <v>135855</v>
      </c>
      <c r="X183">
        <f>[1]summ_cities!X183</f>
        <v>7.58389656657764E-6</v>
      </c>
      <c r="DA183" t="str">
        <f t="shared" si="2"/>
        <v>False</v>
      </c>
      <c r="DB183" t="str">
        <f>_xlfn.CONCAT(TEXT(ROUND(J183,0), "0"), " (", TEXT(ROUND(K183,0), "0"), ", ",TEXT(ROUND(L183,0), "0"), ")")</f>
        <v>1 (1, 1)</v>
      </c>
      <c r="DC183" t="str">
        <f>_xlfn.CONCAT(TEXT(ROUND(M183,2), "0.00"), " (", TEXT(ROUND(N183,2), "0.00"), ", ", TEXT(ROUND(O183,2), "0.00"), ")")</f>
        <v>1.41 (1.09, 1.84)</v>
      </c>
      <c r="DD183" t="str">
        <f>_xlfn.CONCAT(TEXT(ROUND(S183,2), "0.00"), " (", TEXT(ROUND(T183,2), "0.00"), ", ",TEXT(ROUND(U183,2), "0.00"), ")")</f>
        <v>0.18 (0.08, 0.29)</v>
      </c>
      <c r="DE183" t="str">
        <f>TEXT(ROUND(1000000*X183,2), "0.0")</f>
        <v>7.6</v>
      </c>
    </row>
    <row r="184" spans="1:109" hidden="1" x14ac:dyDescent="0.2">
      <c r="A184" t="str">
        <f>[1]summ_cities!A184</f>
        <v>Santa Clarita, CA</v>
      </c>
      <c r="B184">
        <f>[1]summ_cities!B184</f>
        <v>200.68588602678199</v>
      </c>
      <c r="C184">
        <f>[1]summ_cities!C184</f>
        <v>1.0522142651839199</v>
      </c>
      <c r="D184">
        <f>[1]summ_cities!D184</f>
        <v>0.131682453624962</v>
      </c>
      <c r="E184">
        <f>[1]summ_cities!E184</f>
        <v>0.65916468308974396</v>
      </c>
      <c r="F184">
        <f>[1]summ_cities!F184</f>
        <v>0</v>
      </c>
      <c r="G184">
        <f>[1]summ_cities!G184</f>
        <v>5.3834352452994401E-2</v>
      </c>
      <c r="H184">
        <f>[1]summ_cities!H184</f>
        <v>6.3355463156510403E-2</v>
      </c>
      <c r="I184">
        <f>[1]summ_cities!I184</f>
        <v>1.9602512175081399</v>
      </c>
      <c r="J184">
        <f>[1]summ_cities!J184</f>
        <v>0.95500968812521703</v>
      </c>
      <c r="K184">
        <f>[1]summ_cities!K184</f>
        <v>0.76576693895485204</v>
      </c>
      <c r="L184">
        <f>[1]summ_cities!L184</f>
        <v>1.1959598329138399</v>
      </c>
      <c r="M184">
        <f>[1]summ_cities!M184</f>
        <v>0.48718739700068597</v>
      </c>
      <c r="N184">
        <f>[1]summ_cities!N184</f>
        <v>0.39064734770489801</v>
      </c>
      <c r="O184">
        <f>[1]summ_cities!O184</f>
        <v>0.61010538967252503</v>
      </c>
      <c r="P184">
        <f>[1]summ_cities!P184</f>
        <v>-1.00524152938292</v>
      </c>
      <c r="Q184">
        <f>[1]summ_cities!Q184</f>
        <v>-1.1944842785532801</v>
      </c>
      <c r="R184">
        <f>[1]summ_cities!R184</f>
        <v>-0.76429138459429302</v>
      </c>
      <c r="S184">
        <f>[1]summ_cities!S184</f>
        <v>0.27292682207203101</v>
      </c>
      <c r="T184">
        <f>[1]summ_cities!T184</f>
        <v>0.19016169712605599</v>
      </c>
      <c r="U184">
        <f>[1]summ_cities!U184</f>
        <v>0.35894442880945099</v>
      </c>
      <c r="V184">
        <f>[1]summ_cities!V184</f>
        <v>258653</v>
      </c>
      <c r="W184">
        <f>[1]summ_cities!W184</f>
        <v>170481</v>
      </c>
      <c r="X184">
        <f>[1]summ_cities!X184</f>
        <v>3.69224284321163E-6</v>
      </c>
      <c r="DA184" t="str">
        <f t="shared" si="2"/>
        <v>False</v>
      </c>
      <c r="DB184" t="str">
        <f>_xlfn.CONCAT(TEXT(ROUND(J184,0), "0"), " (", TEXT(ROUND(K184,0), "0"), ", ",TEXT(ROUND(L184,0), "0"), ")")</f>
        <v>1 (1, 1)</v>
      </c>
      <c r="DC184" t="str">
        <f>_xlfn.CONCAT(TEXT(ROUND(M184,2), "0.00"), " (", TEXT(ROUND(N184,2), "0.00"), ", ", TEXT(ROUND(O184,2), "0.00"), ")")</f>
        <v>0.49 (0.39, 0.61)</v>
      </c>
      <c r="DD184" t="str">
        <f>_xlfn.CONCAT(TEXT(ROUND(S184,2), "0.00"), " (", TEXT(ROUND(T184,2), "0.00"), ", ",TEXT(ROUND(U184,2), "0.00"), ")")</f>
        <v>0.27 (0.19, 0.36)</v>
      </c>
      <c r="DE184" t="str">
        <f>TEXT(ROUND(1000000*X184,2), "0.0")</f>
        <v>3.7</v>
      </c>
    </row>
    <row r="185" spans="1:109" hidden="1" x14ac:dyDescent="0.2">
      <c r="A185" t="str">
        <f>[1]summ_cities!A185</f>
        <v>Abilene, TX</v>
      </c>
      <c r="B185">
        <f>[1]summ_cities!B185</f>
        <v>144.581043645579</v>
      </c>
      <c r="C185">
        <f>[1]summ_cities!C185</f>
        <v>0.45818630642443597</v>
      </c>
      <c r="D185">
        <f>[1]summ_cities!D185</f>
        <v>9.2980766698577799E-2</v>
      </c>
      <c r="E185">
        <f>[1]summ_cities!E185</f>
        <v>0.16506167366966101</v>
      </c>
      <c r="F185">
        <f>[1]summ_cities!F185</f>
        <v>0</v>
      </c>
      <c r="G185">
        <f>[1]summ_cities!G185</f>
        <v>0.16735418267463301</v>
      </c>
      <c r="H185">
        <f>[1]summ_cities!H185</f>
        <v>2.1304326883014299E-2</v>
      </c>
      <c r="I185">
        <f>[1]summ_cities!I185</f>
        <v>0.90488725635032397</v>
      </c>
      <c r="J185">
        <f>[1]summ_cities!J185</f>
        <v>0.947361678985707</v>
      </c>
      <c r="K185">
        <f>[1]summ_cities!K185</f>
        <v>0.77143172495240397</v>
      </c>
      <c r="L185">
        <f>[1]summ_cities!L185</f>
        <v>1.1480720329857199</v>
      </c>
      <c r="M185">
        <f>[1]summ_cities!M185</f>
        <v>1.0469389112702201</v>
      </c>
      <c r="N185">
        <f>[1]summ_cities!N185</f>
        <v>0.85251695118772597</v>
      </c>
      <c r="O185">
        <f>[1]summ_cities!O185</f>
        <v>1.2687459403685699</v>
      </c>
      <c r="P185">
        <f>[1]summ_cities!P185</f>
        <v>4.2474422635383098E-2</v>
      </c>
      <c r="Q185">
        <f>[1]summ_cities!Q185</f>
        <v>-0.13345553139791899</v>
      </c>
      <c r="R185">
        <f>[1]summ_cities!R185</f>
        <v>0.243184776635405</v>
      </c>
      <c r="S185">
        <f>[1]summ_cities!S185</f>
        <v>0.20457275376835801</v>
      </c>
      <c r="T185">
        <f>[1]summ_cities!T185</f>
        <v>9.8056772889844102E-2</v>
      </c>
      <c r="U185">
        <f>[1]summ_cities!U185</f>
        <v>0.33738374472391902</v>
      </c>
      <c r="V185">
        <f>[1]summ_cities!V185</f>
        <v>110421</v>
      </c>
      <c r="W185">
        <f>[1]summ_cities!W185</f>
        <v>107041</v>
      </c>
      <c r="X185">
        <f>[1]summ_cities!X185</f>
        <v>8.5795426502721992E-6</v>
      </c>
      <c r="DA185" t="str">
        <f t="shared" si="2"/>
        <v>False</v>
      </c>
      <c r="DB185" t="str">
        <f>_xlfn.CONCAT(TEXT(ROUND(J185,0), "0"), " (", TEXT(ROUND(K185,0), "0"), ", ",TEXT(ROUND(L185,0), "0"), ")")</f>
        <v>1 (1, 1)</v>
      </c>
      <c r="DC185" t="str">
        <f>_xlfn.CONCAT(TEXT(ROUND(M185,2), "0.00"), " (", TEXT(ROUND(N185,2), "0.00"), ", ", TEXT(ROUND(O185,2), "0.00"), ")")</f>
        <v>1.05 (0.85, 1.27)</v>
      </c>
      <c r="DD185" t="str">
        <f>_xlfn.CONCAT(TEXT(ROUND(S185,2), "0.00"), " (", TEXT(ROUND(T185,2), "0.00"), ", ",TEXT(ROUND(U185,2), "0.00"), ")")</f>
        <v>0.20 (0.10, 0.34)</v>
      </c>
      <c r="DE185" t="str">
        <f>TEXT(ROUND(1000000*X185,2), "0.0")</f>
        <v>8.6</v>
      </c>
    </row>
    <row r="186" spans="1:109" hidden="1" x14ac:dyDescent="0.2">
      <c r="A186" t="str">
        <f>[1]summ_cities!A186</f>
        <v>Lincoln, NE</v>
      </c>
      <c r="B186">
        <f>[1]summ_cities!B186</f>
        <v>233.54163682118499</v>
      </c>
      <c r="C186">
        <f>[1]summ_cities!C186</f>
        <v>0.86301167023696701</v>
      </c>
      <c r="D186">
        <f>[1]summ_cities!D186</f>
        <v>3.3082882774809703E-2</v>
      </c>
      <c r="E186">
        <f>[1]summ_cities!E186</f>
        <v>0.111973781677564</v>
      </c>
      <c r="F186">
        <f>[1]summ_cities!F186</f>
        <v>0</v>
      </c>
      <c r="G186">
        <f>[1]summ_cities!G186</f>
        <v>0.34781155254680901</v>
      </c>
      <c r="H186">
        <f>[1]summ_cities!H186</f>
        <v>5.9144046778274402E-2</v>
      </c>
      <c r="I186">
        <f>[1]summ_cities!I186</f>
        <v>1.4150239340144199</v>
      </c>
      <c r="J186">
        <f>[1]summ_cities!J186</f>
        <v>0.83432130069038801</v>
      </c>
      <c r="K186">
        <f>[1]summ_cities!K186</f>
        <v>0.11207848252677199</v>
      </c>
      <c r="L186">
        <f>[1]summ_cities!L186</f>
        <v>1.2335506790363899</v>
      </c>
      <c r="M186">
        <f>[1]summ_cities!M186</f>
        <v>0.58961638784682302</v>
      </c>
      <c r="N186">
        <f>[1]summ_cities!N186</f>
        <v>7.92060684152565E-2</v>
      </c>
      <c r="O186">
        <f>[1]summ_cities!O186</f>
        <v>0.87175251908058504</v>
      </c>
      <c r="P186">
        <f>[1]summ_cities!P186</f>
        <v>-0.58070263332403804</v>
      </c>
      <c r="Q186">
        <f>[1]summ_cities!Q186</f>
        <v>-1.30294545148765</v>
      </c>
      <c r="R186">
        <f>[1]summ_cities!R186</f>
        <v>-0.18147325497802999</v>
      </c>
      <c r="S186">
        <f>[1]summ_cities!S186</f>
        <v>0.20490720382764999</v>
      </c>
      <c r="T186">
        <f>[1]summ_cities!T186</f>
        <v>0.10495917106703299</v>
      </c>
      <c r="U186">
        <f>[1]summ_cities!U186</f>
        <v>0.328565273236264</v>
      </c>
      <c r="V186">
        <f>[1]summ_cities!V186</f>
        <v>258719</v>
      </c>
      <c r="W186">
        <f>[1]summ_cities!W186</f>
        <v>226582</v>
      </c>
      <c r="X186">
        <f>[1]summ_cities!X186</f>
        <v>3.22481650242304E-6</v>
      </c>
      <c r="DA186" t="str">
        <f t="shared" si="2"/>
        <v>False</v>
      </c>
      <c r="DB186" t="str">
        <f>_xlfn.CONCAT(TEXT(ROUND(J186,0), "0"), " (", TEXT(ROUND(K186,0), "0"), ", ",TEXT(ROUND(L186,0), "0"), ")")</f>
        <v>1 (0, 1)</v>
      </c>
      <c r="DC186" t="str">
        <f>_xlfn.CONCAT(TEXT(ROUND(M186,2), "0.00"), " (", TEXT(ROUND(N186,2), "0.00"), ", ", TEXT(ROUND(O186,2), "0.00"), ")")</f>
        <v>0.59 (0.08, 0.87)</v>
      </c>
      <c r="DD186" t="str">
        <f>_xlfn.CONCAT(TEXT(ROUND(S186,2), "0.00"), " (", TEXT(ROUND(T186,2), "0.00"), ", ",TEXT(ROUND(U186,2), "0.00"), ")")</f>
        <v>0.20 (0.10, 0.33)</v>
      </c>
      <c r="DE186" t="str">
        <f>TEXT(ROUND(1000000*X186,2), "0.0")</f>
        <v>3.2</v>
      </c>
    </row>
    <row r="187" spans="1:109" hidden="1" x14ac:dyDescent="0.2">
      <c r="A187" t="str">
        <f>[1]summ_cities!A187</f>
        <v>Iowa City, IA</v>
      </c>
      <c r="B187">
        <f>[1]summ_cities!B187</f>
        <v>119.603243364566</v>
      </c>
      <c r="C187">
        <f>[1]summ_cities!C187</f>
        <v>9.7516385571821504E-2</v>
      </c>
      <c r="D187">
        <f>[1]summ_cities!D187</f>
        <v>9.0690785181317003E-3</v>
      </c>
      <c r="E187">
        <f>[1]summ_cities!E187</f>
        <v>3.1507655736036803E-2</v>
      </c>
      <c r="F187">
        <f>[1]summ_cities!F187</f>
        <v>0</v>
      </c>
      <c r="G187">
        <f>[1]summ_cities!G187</f>
        <v>0.40486296370303299</v>
      </c>
      <c r="H187">
        <f>[1]summ_cities!H187</f>
        <v>2.3916970009284701E-2</v>
      </c>
      <c r="I187">
        <f>[1]summ_cities!I187</f>
        <v>0.56687305353830797</v>
      </c>
      <c r="J187">
        <f>[1]summ_cities!J187</f>
        <v>0.83314507760788103</v>
      </c>
      <c r="K187">
        <f>[1]summ_cities!K187</f>
        <v>0.73446263483348995</v>
      </c>
      <c r="L187">
        <f>[1]summ_cities!L187</f>
        <v>1.0047109339371001</v>
      </c>
      <c r="M187">
        <f>[1]summ_cities!M187</f>
        <v>1.46972072919599</v>
      </c>
      <c r="N187">
        <f>[1]summ_cities!N187</f>
        <v>1.29563864475321</v>
      </c>
      <c r="O187">
        <f>[1]summ_cities!O187</f>
        <v>1.77237377516164</v>
      </c>
      <c r="P187">
        <f>[1]summ_cities!P187</f>
        <v>0.26627202406957201</v>
      </c>
      <c r="Q187">
        <f>[1]summ_cities!Q187</f>
        <v>0.16758958129518101</v>
      </c>
      <c r="R187">
        <f>[1]summ_cities!R187</f>
        <v>0.43783788039879501</v>
      </c>
      <c r="S187">
        <f>[1]summ_cities!S187</f>
        <v>0.137075954010938</v>
      </c>
      <c r="T187">
        <f>[1]summ_cities!T187</f>
        <v>6.4534102192774598E-2</v>
      </c>
      <c r="U187">
        <f>[1]summ_cities!U187</f>
        <v>0.222763099939943</v>
      </c>
      <c r="V187">
        <f>[1]summ_cities!V187</f>
        <v>106621</v>
      </c>
      <c r="W187">
        <f>[1]summ_cities!W187</f>
        <v>85247</v>
      </c>
      <c r="X187">
        <f>[1]summ_cities!X187</f>
        <v>7.8140805057904293E-6</v>
      </c>
      <c r="DA187" t="str">
        <f t="shared" si="2"/>
        <v>False</v>
      </c>
      <c r="DB187" t="str">
        <f>_xlfn.CONCAT(TEXT(ROUND(J187,0), "0"), " (", TEXT(ROUND(K187,0), "0"), ", ",TEXT(ROUND(L187,0), "0"), ")")</f>
        <v>1 (1, 1)</v>
      </c>
      <c r="DC187" t="str">
        <f>_xlfn.CONCAT(TEXT(ROUND(M187,2), "0.00"), " (", TEXT(ROUND(N187,2), "0.00"), ", ", TEXT(ROUND(O187,2), "0.00"), ")")</f>
        <v>1.47 (1.30, 1.77)</v>
      </c>
      <c r="DD187" t="str">
        <f>_xlfn.CONCAT(TEXT(ROUND(S187,2), "0.00"), " (", TEXT(ROUND(T187,2), "0.00"), ", ",TEXT(ROUND(U187,2), "0.00"), ")")</f>
        <v>0.14 (0.06, 0.22)</v>
      </c>
      <c r="DE187" t="str">
        <f>TEXT(ROUND(1000000*X187,2), "0.0")</f>
        <v>7.8</v>
      </c>
    </row>
    <row r="188" spans="1:109" hidden="1" x14ac:dyDescent="0.2">
      <c r="A188" t="str">
        <f>[1]summ_cities!A188</f>
        <v>El Centro--Calexico, CA</v>
      </c>
      <c r="B188">
        <f>[1]summ_cities!B188</f>
        <v>79.369478564924904</v>
      </c>
      <c r="C188">
        <f>[1]summ_cities!C188</f>
        <v>0.25950228833993999</v>
      </c>
      <c r="D188">
        <f>[1]summ_cities!D188</f>
        <v>2.1653754173157399E-2</v>
      </c>
      <c r="E188">
        <f>[1]summ_cities!E188</f>
        <v>1.07510466632915E-2</v>
      </c>
      <c r="F188">
        <f>[1]summ_cities!F188</f>
        <v>0</v>
      </c>
      <c r="G188">
        <f>[1]summ_cities!G188</f>
        <v>0.28528009643635299</v>
      </c>
      <c r="H188">
        <f>[1]summ_cities!H188</f>
        <v>8.0684806043492107E-3</v>
      </c>
      <c r="I188">
        <f>[1]summ_cities!I188</f>
        <v>0.58525566621709102</v>
      </c>
      <c r="J188">
        <f>[1]summ_cities!J188</f>
        <v>0.825819451366402</v>
      </c>
      <c r="K188">
        <f>[1]summ_cities!K188</f>
        <v>0.60832775786959004</v>
      </c>
      <c r="L188">
        <f>[1]summ_cities!L188</f>
        <v>1.12015388789569</v>
      </c>
      <c r="M188">
        <f>[1]summ_cities!M188</f>
        <v>1.4110405059454401</v>
      </c>
      <c r="N188">
        <f>[1]summ_cities!N188</f>
        <v>1.0394222439598499</v>
      </c>
      <c r="O188">
        <f>[1]summ_cities!O188</f>
        <v>1.91395650235394</v>
      </c>
      <c r="P188">
        <f>[1]summ_cities!P188</f>
        <v>0.24056378514931001</v>
      </c>
      <c r="Q188">
        <f>[1]summ_cities!Q188</f>
        <v>2.30720916524981E-2</v>
      </c>
      <c r="R188">
        <f>[1]summ_cities!R188</f>
        <v>0.53489822167860102</v>
      </c>
      <c r="S188">
        <f>[1]summ_cities!S188</f>
        <v>0.29423886260545801</v>
      </c>
      <c r="T188">
        <f>[1]summ_cities!T188</f>
        <v>0.17253637138092401</v>
      </c>
      <c r="U188">
        <f>[1]summ_cities!U188</f>
        <v>0.43625596238674103</v>
      </c>
      <c r="V188">
        <f>[1]summ_cities!V188</f>
        <v>107672</v>
      </c>
      <c r="W188">
        <f>[1]summ_cities!W188</f>
        <v>52954</v>
      </c>
      <c r="X188">
        <f>[1]summ_cities!X188</f>
        <v>7.6697697764172902E-6</v>
      </c>
      <c r="DA188" t="str">
        <f t="shared" si="2"/>
        <v>False</v>
      </c>
      <c r="DB188" t="str">
        <f>_xlfn.CONCAT(TEXT(ROUND(J188,0), "0"), " (", TEXT(ROUND(K188,0), "0"), ", ",TEXT(ROUND(L188,0), "0"), ")")</f>
        <v>1 (1, 1)</v>
      </c>
      <c r="DC188" t="str">
        <f>_xlfn.CONCAT(TEXT(ROUND(M188,2), "0.00"), " (", TEXT(ROUND(N188,2), "0.00"), ", ", TEXT(ROUND(O188,2), "0.00"), ")")</f>
        <v>1.41 (1.04, 1.91)</v>
      </c>
      <c r="DD188" t="str">
        <f>_xlfn.CONCAT(TEXT(ROUND(S188,2), "0.00"), " (", TEXT(ROUND(T188,2), "0.00"), ", ",TEXT(ROUND(U188,2), "0.00"), ")")</f>
        <v>0.29 (0.17, 0.44)</v>
      </c>
      <c r="DE188" t="str">
        <f>TEXT(ROUND(1000000*X188,2), "0.0")</f>
        <v>7.7</v>
      </c>
    </row>
    <row r="189" spans="1:109" hidden="1" x14ac:dyDescent="0.2">
      <c r="A189" t="str">
        <f>[1]summ_cities!A189</f>
        <v>Danbury, CT--NY</v>
      </c>
      <c r="B189">
        <f>[1]summ_cities!B189</f>
        <v>354.51619760168097</v>
      </c>
      <c r="C189">
        <f>[1]summ_cities!C189</f>
        <v>8.5271357116129695E-2</v>
      </c>
      <c r="D189">
        <f>[1]summ_cities!D189</f>
        <v>0.189570514826155</v>
      </c>
      <c r="E189">
        <f>[1]summ_cities!E189</f>
        <v>0.21462989805580299</v>
      </c>
      <c r="F189">
        <f>[1]summ_cities!F189</f>
        <v>0</v>
      </c>
      <c r="G189">
        <f>[1]summ_cities!G189</f>
        <v>0.100684182852376</v>
      </c>
      <c r="H189">
        <f>[1]summ_cities!H189</f>
        <v>0.119771156743768</v>
      </c>
      <c r="I189">
        <f>[1]summ_cities!I189</f>
        <v>0.709927109594232</v>
      </c>
      <c r="J189">
        <f>[1]summ_cities!J189</f>
        <v>0.81686435674749402</v>
      </c>
      <c r="K189">
        <f>[1]summ_cities!K189</f>
        <v>0.62576035841870203</v>
      </c>
      <c r="L189">
        <f>[1]summ_cities!L189</f>
        <v>1.0335408150915699</v>
      </c>
      <c r="M189">
        <f>[1]summ_cities!M189</f>
        <v>1.15063130525383</v>
      </c>
      <c r="N189">
        <f>[1]summ_cities!N189</f>
        <v>0.881443108682472</v>
      </c>
      <c r="O189">
        <f>[1]summ_cities!O189</f>
        <v>1.45584074917537</v>
      </c>
      <c r="P189">
        <f>[1]summ_cities!P189</f>
        <v>0.106937247153261</v>
      </c>
      <c r="Q189">
        <f>[1]summ_cities!Q189</f>
        <v>-8.4166751175530102E-2</v>
      </c>
      <c r="R189">
        <f>[1]summ_cities!R189</f>
        <v>0.32361370549734098</v>
      </c>
      <c r="S189">
        <f>[1]summ_cities!S189</f>
        <v>8.0699741933477606E-2</v>
      </c>
      <c r="T189">
        <f>[1]summ_cities!T189</f>
        <v>-2.63519939454643E-5</v>
      </c>
      <c r="U189">
        <f>[1]summ_cities!U189</f>
        <v>0.23350232822650699</v>
      </c>
      <c r="V189">
        <f>[1]summ_cities!V189</f>
        <v>168136</v>
      </c>
      <c r="W189">
        <f>[1]summ_cities!W189</f>
        <v>154455</v>
      </c>
      <c r="X189">
        <f>[1]summ_cities!X189</f>
        <v>4.8583548838291198E-6</v>
      </c>
      <c r="DA189" t="str">
        <f t="shared" si="2"/>
        <v>False</v>
      </c>
      <c r="DB189" t="str">
        <f>_xlfn.CONCAT(TEXT(ROUND(J189,0), "0"), " (", TEXT(ROUND(K189,0), "0"), ", ",TEXT(ROUND(L189,0), "0"), ")")</f>
        <v>1 (1, 1)</v>
      </c>
      <c r="DC189" t="str">
        <f>_xlfn.CONCAT(TEXT(ROUND(M189,2), "0.00"), " (", TEXT(ROUND(N189,2), "0.00"), ", ", TEXT(ROUND(O189,2), "0.00"), ")")</f>
        <v>1.15 (0.88, 1.46)</v>
      </c>
      <c r="DD189" t="str">
        <f>_xlfn.CONCAT(TEXT(ROUND(S189,2), "0.00"), " (", TEXT(ROUND(T189,2), "0.00"), ", ",TEXT(ROUND(U189,2), "0.00"), ")")</f>
        <v>0.08 (0.00, 0.23)</v>
      </c>
      <c r="DE189" t="str">
        <f>TEXT(ROUND(1000000*X189,2), "0.0")</f>
        <v>4.9</v>
      </c>
    </row>
    <row r="190" spans="1:109" hidden="1" x14ac:dyDescent="0.2">
      <c r="A190" t="str">
        <f>[1]summ_cities!A190</f>
        <v>Mobile, AL</v>
      </c>
      <c r="B190">
        <f>[1]summ_cities!B190</f>
        <v>593.33791022338403</v>
      </c>
      <c r="C190">
        <f>[1]summ_cities!C190</f>
        <v>1.50196889714448</v>
      </c>
      <c r="D190">
        <f>[1]summ_cities!D190</f>
        <v>0.79556990079009504</v>
      </c>
      <c r="E190">
        <f>[1]summ_cities!E190</f>
        <v>0.58400637902947605</v>
      </c>
      <c r="F190">
        <f>[1]summ_cities!F190</f>
        <v>0</v>
      </c>
      <c r="G190">
        <f>[1]summ_cities!G190</f>
        <v>0.22711577028551</v>
      </c>
      <c r="H190">
        <f>[1]summ_cities!H190</f>
        <v>0.247708303887544</v>
      </c>
      <c r="I190">
        <f>[1]summ_cities!I190</f>
        <v>3.3563692511371102</v>
      </c>
      <c r="J190">
        <f>[1]summ_cities!J190</f>
        <v>0.77529983099862698</v>
      </c>
      <c r="K190">
        <f>[1]summ_cities!K190</f>
        <v>-0.180026336813535</v>
      </c>
      <c r="L190">
        <f>[1]summ_cities!L190</f>
        <v>1.90627356439377</v>
      </c>
      <c r="M190">
        <f>[1]summ_cities!M190</f>
        <v>0.23099360439437899</v>
      </c>
      <c r="N190">
        <f>[1]summ_cities!N190</f>
        <v>-5.3637226223706903E-2</v>
      </c>
      <c r="O190">
        <f>[1]summ_cities!O190</f>
        <v>0.56795704577139305</v>
      </c>
      <c r="P190">
        <f>[1]summ_cities!P190</f>
        <v>-2.5810694201384798</v>
      </c>
      <c r="Q190">
        <f>[1]summ_cities!Q190</f>
        <v>-3.5363955879506501</v>
      </c>
      <c r="R190">
        <f>[1]summ_cities!R190</f>
        <v>-1.4500956867433299</v>
      </c>
      <c r="S190">
        <f>[1]summ_cities!S190</f>
        <v>9.8866405242039004E-2</v>
      </c>
      <c r="T190">
        <f>[1]summ_cities!T190</f>
        <v>6.9907473664845798E-6</v>
      </c>
      <c r="U190">
        <f>[1]summ_cities!U190</f>
        <v>0.19773128201828999</v>
      </c>
      <c r="V190">
        <f>[1]summ_cities!V190</f>
        <v>326183</v>
      </c>
      <c r="W190">
        <f>[1]summ_cities!W190</f>
        <v>317605</v>
      </c>
      <c r="X190">
        <f>[1]summ_cities!X190</f>
        <v>2.3768860762168002E-6</v>
      </c>
      <c r="DA190" t="str">
        <f t="shared" si="2"/>
        <v>False</v>
      </c>
      <c r="DB190" t="str">
        <f>_xlfn.CONCAT(TEXT(ROUND(J190,0), "0"), " (", TEXT(ROUND(K190,0), "0"), ", ",TEXT(ROUND(L190,0), "0"), ")")</f>
        <v>1 (0, 2)</v>
      </c>
      <c r="DC190" t="str">
        <f>_xlfn.CONCAT(TEXT(ROUND(M190,2), "0.00"), " (", TEXT(ROUND(N190,2), "0.00"), ", ", TEXT(ROUND(O190,2), "0.00"), ")")</f>
        <v>0.23 (-0.05, 0.57)</v>
      </c>
      <c r="DD190" t="str">
        <f>_xlfn.CONCAT(TEXT(ROUND(S190,2), "0.00"), " (", TEXT(ROUND(T190,2), "0.00"), ", ",TEXT(ROUND(U190,2), "0.00"), ")")</f>
        <v>0.10 (0.00, 0.20)</v>
      </c>
      <c r="DE190" t="str">
        <f>TEXT(ROUND(1000000*X190,2), "0.0")</f>
        <v>2.4</v>
      </c>
    </row>
    <row r="191" spans="1:109" hidden="1" x14ac:dyDescent="0.2">
      <c r="A191" t="str">
        <f>[1]summ_cities!A191</f>
        <v>Sioux City, IA--NE--SD</v>
      </c>
      <c r="B191">
        <f>[1]summ_cities!B191</f>
        <v>144.699888626979</v>
      </c>
      <c r="C191">
        <f>[1]summ_cities!C191</f>
        <v>0.368802486528574</v>
      </c>
      <c r="D191">
        <f>[1]summ_cities!D191</f>
        <v>1.6220373712724199E-2</v>
      </c>
      <c r="E191">
        <f>[1]summ_cities!E191</f>
        <v>2.5052042496089801E-2</v>
      </c>
      <c r="F191">
        <f>[1]summ_cities!F191</f>
        <v>0</v>
      </c>
      <c r="G191">
        <f>[1]summ_cities!G191</f>
        <v>0.46326203869513299</v>
      </c>
      <c r="H191">
        <f>[1]summ_cities!H191</f>
        <v>1.48906678611276E-2</v>
      </c>
      <c r="I191">
        <f>[1]summ_cities!I191</f>
        <v>0.88822760929364897</v>
      </c>
      <c r="J191">
        <f>[1]summ_cities!J191</f>
        <v>0.76528018170723799</v>
      </c>
      <c r="K191">
        <f>[1]summ_cities!K191</f>
        <v>0.372872335367608</v>
      </c>
      <c r="L191">
        <f>[1]summ_cities!L191</f>
        <v>1.09491863566536</v>
      </c>
      <c r="M191">
        <f>[1]summ_cities!M191</f>
        <v>0.86158116872297696</v>
      </c>
      <c r="N191">
        <f>[1]summ_cities!N191</f>
        <v>0.41979367840651799</v>
      </c>
      <c r="O191">
        <f>[1]summ_cities!O191</f>
        <v>1.2327005197869101</v>
      </c>
      <c r="P191">
        <f>[1]summ_cities!P191</f>
        <v>-0.12294742758641</v>
      </c>
      <c r="Q191">
        <f>[1]summ_cities!Q191</f>
        <v>-0.51535527392603997</v>
      </c>
      <c r="R191">
        <f>[1]summ_cities!R191</f>
        <v>0.20669102637171799</v>
      </c>
      <c r="S191">
        <f>[1]summ_cities!S191</f>
        <v>0.188041447657088</v>
      </c>
      <c r="T191">
        <f>[1]summ_cities!T191</f>
        <v>9.5579152857350594E-2</v>
      </c>
      <c r="U191">
        <f>[1]summ_cities!U191</f>
        <v>0.30100667755663602</v>
      </c>
      <c r="V191">
        <f>[1]summ_cities!V191</f>
        <v>106494</v>
      </c>
      <c r="W191">
        <f>[1]summ_cities!W191</f>
        <v>106119</v>
      </c>
      <c r="X191">
        <f>[1]summ_cities!X191</f>
        <v>7.1861342583360401E-6</v>
      </c>
      <c r="DA191" t="str">
        <f t="shared" si="2"/>
        <v>False</v>
      </c>
      <c r="DB191" t="str">
        <f>_xlfn.CONCAT(TEXT(ROUND(J191,0), "0"), " (", TEXT(ROUND(K191,0), "0"), ", ",TEXT(ROUND(L191,0), "0"), ")")</f>
        <v>1 (0, 1)</v>
      </c>
      <c r="DC191" t="str">
        <f>_xlfn.CONCAT(TEXT(ROUND(M191,2), "0.00"), " (", TEXT(ROUND(N191,2), "0.00"), ", ", TEXT(ROUND(O191,2), "0.00"), ")")</f>
        <v>0.86 (0.42, 1.23)</v>
      </c>
      <c r="DD191" t="str">
        <f>_xlfn.CONCAT(TEXT(ROUND(S191,2), "0.00"), " (", TEXT(ROUND(T191,2), "0.00"), ", ",TEXT(ROUND(U191,2), "0.00"), ")")</f>
        <v>0.19 (0.10, 0.30)</v>
      </c>
      <c r="DE191" t="str">
        <f>TEXT(ROUND(1000000*X191,2), "0.0")</f>
        <v>7.2</v>
      </c>
    </row>
    <row r="192" spans="1:109" hidden="1" x14ac:dyDescent="0.2">
      <c r="A192" t="str">
        <f>[1]summ_cities!A192</f>
        <v>Duluth, MN--WI</v>
      </c>
      <c r="B192">
        <f>[1]summ_cities!B192</f>
        <v>207.258012047992</v>
      </c>
      <c r="C192">
        <f>[1]summ_cities!C192</f>
        <v>0.29296866361539398</v>
      </c>
      <c r="D192">
        <f>[1]summ_cities!D192</f>
        <v>0.11027786167855599</v>
      </c>
      <c r="E192">
        <f>[1]summ_cities!E192</f>
        <v>0.65257081075530099</v>
      </c>
      <c r="F192">
        <f>[1]summ_cities!F192</f>
        <v>0</v>
      </c>
      <c r="G192">
        <f>[1]summ_cities!G192</f>
        <v>1.9720253702980899E-2</v>
      </c>
      <c r="H192">
        <f>[1]summ_cities!H192</f>
        <v>6.2066407054512801E-2</v>
      </c>
      <c r="I192">
        <f>[1]summ_cities!I192</f>
        <v>1.13760399680674</v>
      </c>
      <c r="J192">
        <f>[1]summ_cities!J192</f>
        <v>0.72621278289871005</v>
      </c>
      <c r="K192">
        <f>[1]summ_cities!K192</f>
        <v>0.22458084349842</v>
      </c>
      <c r="L192">
        <f>[1]summ_cities!L192</f>
        <v>1.0203104856965399</v>
      </c>
      <c r="M192">
        <f>[1]summ_cities!M192</f>
        <v>0.63837045662391201</v>
      </c>
      <c r="N192">
        <f>[1]summ_cities!N192</f>
        <v>0.197415659692493</v>
      </c>
      <c r="O192">
        <f>[1]summ_cities!O192</f>
        <v>0.89689425191942895</v>
      </c>
      <c r="P192">
        <f>[1]summ_cities!P192</f>
        <v>-0.41139121390803501</v>
      </c>
      <c r="Q192">
        <f>[1]summ_cities!Q192</f>
        <v>-0.91302315330832495</v>
      </c>
      <c r="R192">
        <f>[1]summ_cities!R192</f>
        <v>-0.117293511110206</v>
      </c>
      <c r="S192">
        <f>[1]summ_cities!S192</f>
        <v>5.6021645301932002E-2</v>
      </c>
      <c r="T192">
        <f>[1]summ_cities!T192</f>
        <v>0</v>
      </c>
      <c r="U192">
        <f>[1]summ_cities!U192</f>
        <v>0.13384649480029501</v>
      </c>
      <c r="V192">
        <f>[1]summ_cities!V192</f>
        <v>120378</v>
      </c>
      <c r="W192">
        <f>[1]summ_cities!W192</f>
        <v>118265</v>
      </c>
      <c r="X192">
        <f>[1]summ_cities!X192</f>
        <v>6.0327699654314704E-6</v>
      </c>
      <c r="DA192" t="str">
        <f t="shared" si="2"/>
        <v>False</v>
      </c>
      <c r="DB192" t="str">
        <f>_xlfn.CONCAT(TEXT(ROUND(J192,0), "0"), " (", TEXT(ROUND(K192,0), "0"), ", ",TEXT(ROUND(L192,0), "0"), ")")</f>
        <v>1 (0, 1)</v>
      </c>
      <c r="DC192" t="str">
        <f>_xlfn.CONCAT(TEXT(ROUND(M192,2), "0.00"), " (", TEXT(ROUND(N192,2), "0.00"), ", ", TEXT(ROUND(O192,2), "0.00"), ")")</f>
        <v>0.64 (0.20, 0.90)</v>
      </c>
      <c r="DD192" t="str">
        <f>_xlfn.CONCAT(TEXT(ROUND(S192,2), "0.00"), " (", TEXT(ROUND(T192,2), "0.00"), ", ",TEXT(ROUND(U192,2), "0.00"), ")")</f>
        <v>0.06 (0.00, 0.13)</v>
      </c>
      <c r="DE192" t="str">
        <f>TEXT(ROUND(1000000*X192,2), "0.0")</f>
        <v>6.0</v>
      </c>
    </row>
    <row r="193" spans="1:109" hidden="1" x14ac:dyDescent="0.2">
      <c r="A193" t="str">
        <f>[1]summ_cities!A193</f>
        <v>Frederick, MD</v>
      </c>
      <c r="B193">
        <f>[1]summ_cities!B193</f>
        <v>194.233523108051</v>
      </c>
      <c r="C193">
        <f>[1]summ_cities!C193</f>
        <v>0.151319022252736</v>
      </c>
      <c r="D193">
        <f>[1]summ_cities!D193</f>
        <v>9.88813562352997E-3</v>
      </c>
      <c r="E193">
        <f>[1]summ_cities!E193</f>
        <v>4.29352184949943E-2</v>
      </c>
      <c r="F193">
        <f>[1]summ_cities!F193</f>
        <v>0</v>
      </c>
      <c r="G193">
        <f>[1]summ_cities!G193</f>
        <v>0.52462653033334905</v>
      </c>
      <c r="H193">
        <f>[1]summ_cities!H193</f>
        <v>3.8154128214965902E-2</v>
      </c>
      <c r="I193">
        <f>[1]summ_cities!I193</f>
        <v>0.76692303491957603</v>
      </c>
      <c r="J193">
        <f>[1]summ_cities!J193</f>
        <v>0.70443241815617996</v>
      </c>
      <c r="K193">
        <f>[1]summ_cities!K193</f>
        <v>0.60472822742887</v>
      </c>
      <c r="L193">
        <f>[1]summ_cities!L193</f>
        <v>0.76692303491957603</v>
      </c>
      <c r="M193">
        <f>[1]summ_cities!M193</f>
        <v>0.91851774699928102</v>
      </c>
      <c r="N193">
        <f>[1]summ_cities!N193</f>
        <v>0.78851227554051095</v>
      </c>
      <c r="O193">
        <f>[1]summ_cities!O193</f>
        <v>1</v>
      </c>
      <c r="P193">
        <f>[1]summ_cities!P193</f>
        <v>-6.2490616763395603E-2</v>
      </c>
      <c r="Q193">
        <f>[1]summ_cities!Q193</f>
        <v>-0.162194807490705</v>
      </c>
      <c r="R193">
        <f>[1]summ_cities!R193</f>
        <v>0</v>
      </c>
      <c r="S193">
        <f>[1]summ_cities!S193</f>
        <v>7.3707705852273903E-2</v>
      </c>
      <c r="T193">
        <f>[1]summ_cities!T193</f>
        <v>0</v>
      </c>
      <c r="U193">
        <f>[1]summ_cities!U193</f>
        <v>0.14114209192472399</v>
      </c>
      <c r="V193">
        <f>[1]summ_cities!V193</f>
        <v>141576</v>
      </c>
      <c r="W193">
        <f>[1]summ_cities!W193</f>
        <v>119144</v>
      </c>
      <c r="X193">
        <f>[1]summ_cities!X193</f>
        <v>4.9756485432289402E-6</v>
      </c>
      <c r="DA193" t="str">
        <f t="shared" si="2"/>
        <v>False</v>
      </c>
      <c r="DB193" t="str">
        <f>_xlfn.CONCAT(TEXT(ROUND(J193,0), "0"), " (", TEXT(ROUND(K193,0), "0"), ", ",TEXT(ROUND(L193,0), "0"), ")")</f>
        <v>1 (1, 1)</v>
      </c>
      <c r="DC193" t="str">
        <f>_xlfn.CONCAT(TEXT(ROUND(M193,2), "0.00"), " (", TEXT(ROUND(N193,2), "0.00"), ", ", TEXT(ROUND(O193,2), "0.00"), ")")</f>
        <v>0.92 (0.79, 1.00)</v>
      </c>
      <c r="DD193" t="str">
        <f>_xlfn.CONCAT(TEXT(ROUND(S193,2), "0.00"), " (", TEXT(ROUND(T193,2), "0.00"), ", ",TEXT(ROUND(U193,2), "0.00"), ")")</f>
        <v>0.07 (0.00, 0.14)</v>
      </c>
      <c r="DE193" t="str">
        <f>TEXT(ROUND(1000000*X193,2), "0.0")</f>
        <v>5.0</v>
      </c>
    </row>
    <row r="194" spans="1:109" hidden="1" x14ac:dyDescent="0.2">
      <c r="A194" t="str">
        <f>[1]summ_cities!A194</f>
        <v>Redding, CA</v>
      </c>
      <c r="B194">
        <f>[1]summ_cities!B194</f>
        <v>189.88003615959499</v>
      </c>
      <c r="C194">
        <f>[1]summ_cities!C194</f>
        <v>0.44602979720954999</v>
      </c>
      <c r="D194">
        <f>[1]summ_cities!D194</f>
        <v>4.7823798207115298E-2</v>
      </c>
      <c r="E194">
        <f>[1]summ_cities!E194</f>
        <v>1.8518590013470702E-2</v>
      </c>
      <c r="F194">
        <f>[1]summ_cities!F194</f>
        <v>0</v>
      </c>
      <c r="G194">
        <f>[1]summ_cities!G194</f>
        <v>6.0757424144936401E-2</v>
      </c>
      <c r="H194">
        <f>[1]summ_cities!H194</f>
        <v>2.35023774408749E-2</v>
      </c>
      <c r="I194">
        <f>[1]summ_cities!I194</f>
        <v>0.596631987015948</v>
      </c>
      <c r="J194">
        <f>[1]summ_cities!J194</f>
        <v>0.66335239593506801</v>
      </c>
      <c r="K194">
        <f>[1]summ_cities!K194</f>
        <v>0.58107262673251303</v>
      </c>
      <c r="L194">
        <f>[1]summ_cities!L194</f>
        <v>0.76154921440646195</v>
      </c>
      <c r="M194">
        <f>[1]summ_cities!M194</f>
        <v>1.1118284141164101</v>
      </c>
      <c r="N194">
        <f>[1]summ_cities!N194</f>
        <v>0.97392134410818998</v>
      </c>
      <c r="O194">
        <f>[1]summ_cities!O194</f>
        <v>1.2764136536080499</v>
      </c>
      <c r="P194">
        <f>[1]summ_cities!P194</f>
        <v>6.6720408919120303E-2</v>
      </c>
      <c r="Q194">
        <f>[1]summ_cities!Q194</f>
        <v>-1.55593602834352E-2</v>
      </c>
      <c r="R194">
        <f>[1]summ_cities!R194</f>
        <v>0.16491722739051301</v>
      </c>
      <c r="S194">
        <f>[1]summ_cities!S194</f>
        <v>0.53393377480047399</v>
      </c>
      <c r="T194">
        <f>[1]summ_cities!T194</f>
        <v>0.35870952404777601</v>
      </c>
      <c r="U194">
        <f>[1]summ_cities!U194</f>
        <v>0.66306270709720305</v>
      </c>
      <c r="V194">
        <f>[1]summ_cities!V194</f>
        <v>117731</v>
      </c>
      <c r="W194">
        <f>[1]summ_cities!W194</f>
        <v>105267</v>
      </c>
      <c r="X194">
        <f>[1]summ_cities!X194</f>
        <v>5.6344751674161297E-6</v>
      </c>
      <c r="DA194" t="str">
        <f t="shared" si="2"/>
        <v>False</v>
      </c>
      <c r="DB194" t="str">
        <f>_xlfn.CONCAT(TEXT(ROUND(J194,0), "0"), " (", TEXT(ROUND(K194,0), "0"), ", ",TEXT(ROUND(L194,0), "0"), ")")</f>
        <v>1 (1, 1)</v>
      </c>
      <c r="DC194" t="str">
        <f>_xlfn.CONCAT(TEXT(ROUND(M194,2), "0.00"), " (", TEXT(ROUND(N194,2), "0.00"), ", ", TEXT(ROUND(O194,2), "0.00"), ")")</f>
        <v>1.11 (0.97, 1.28)</v>
      </c>
      <c r="DD194" t="str">
        <f>_xlfn.CONCAT(TEXT(ROUND(S194,2), "0.00"), " (", TEXT(ROUND(T194,2), "0.00"), ", ",TEXT(ROUND(U194,2), "0.00"), ")")</f>
        <v>0.53 (0.36, 0.66)</v>
      </c>
      <c r="DE194" t="str">
        <f>TEXT(ROUND(1000000*X194,2), "0.0")</f>
        <v>5.6</v>
      </c>
    </row>
    <row r="195" spans="1:109" hidden="1" x14ac:dyDescent="0.2">
      <c r="A195" t="str">
        <f>[1]summ_cities!A195</f>
        <v>Athens-Clarke County, GA</v>
      </c>
      <c r="B195">
        <f>[1]summ_cities!B195</f>
        <v>260.16035759435499</v>
      </c>
      <c r="C195">
        <f>[1]summ_cities!C195</f>
        <v>0.15003799750862401</v>
      </c>
      <c r="D195">
        <f>[1]summ_cities!D195</f>
        <v>2.6224960292445299E-2</v>
      </c>
      <c r="E195">
        <f>[1]summ_cities!E195</f>
        <v>4.9541618564486398E-2</v>
      </c>
      <c r="F195">
        <f>[1]summ_cities!F195</f>
        <v>0</v>
      </c>
      <c r="G195">
        <f>[1]summ_cities!G195</f>
        <v>0.30279725400377999</v>
      </c>
      <c r="H195">
        <f>[1]summ_cities!H195</f>
        <v>4.8244183927307602E-2</v>
      </c>
      <c r="I195">
        <f>[1]summ_cities!I195</f>
        <v>0.57684601429664395</v>
      </c>
      <c r="J195">
        <f>[1]summ_cities!J195</f>
        <v>0.63317961758221597</v>
      </c>
      <c r="K195">
        <f>[1]summ_cities!K195</f>
        <v>0.49177040985429898</v>
      </c>
      <c r="L195">
        <f>[1]summ_cities!L195</f>
        <v>0.72103857481929301</v>
      </c>
      <c r="M195">
        <f>[1]summ_cities!M195</f>
        <v>1.0976579570446701</v>
      </c>
      <c r="N195">
        <f>[1]summ_cities!N195</f>
        <v>0.85251591874812804</v>
      </c>
      <c r="O195">
        <f>[1]summ_cities!O195</f>
        <v>1.2499671609909</v>
      </c>
      <c r="P195">
        <f>[1]summ_cities!P195</f>
        <v>5.6333603285572402E-2</v>
      </c>
      <c r="Q195">
        <f>[1]summ_cities!Q195</f>
        <v>-8.5075604442344493E-2</v>
      </c>
      <c r="R195">
        <f>[1]summ_cities!R195</f>
        <v>0.144192560522649</v>
      </c>
      <c r="S195">
        <f>[1]summ_cities!S195</f>
        <v>9.34586750489243E-2</v>
      </c>
      <c r="T195">
        <f>[1]summ_cities!T195</f>
        <v>2.61312677749287E-5</v>
      </c>
      <c r="U195">
        <f>[1]summ_cities!U195</f>
        <v>0.16411474662758199</v>
      </c>
      <c r="V195">
        <f>[1]summ_cities!V195</f>
        <v>128754</v>
      </c>
      <c r="W195">
        <f>[1]summ_cities!W195</f>
        <v>106482</v>
      </c>
      <c r="X195">
        <f>[1]summ_cities!X195</f>
        <v>4.9177471580084201E-6</v>
      </c>
      <c r="DA195" t="str">
        <f t="shared" ref="DA195:DA220" si="3">IF(COUNT(Y195:CY195) &gt; 0, "True", "False")</f>
        <v>False</v>
      </c>
      <c r="DB195" t="str">
        <f>_xlfn.CONCAT(TEXT(ROUND(J195,0), "0"), " (", TEXT(ROUND(K195,0), "0"), ", ",TEXT(ROUND(L195,0), "0"), ")")</f>
        <v>1 (0, 1)</v>
      </c>
      <c r="DC195" t="str">
        <f>_xlfn.CONCAT(TEXT(ROUND(M195,2), "0.00"), " (", TEXT(ROUND(N195,2), "0.00"), ", ", TEXT(ROUND(O195,2), "0.00"), ")")</f>
        <v>1.10 (0.85, 1.25)</v>
      </c>
      <c r="DD195" t="str">
        <f>_xlfn.CONCAT(TEXT(ROUND(S195,2), "0.00"), " (", TEXT(ROUND(T195,2), "0.00"), ", ",TEXT(ROUND(U195,2), "0.00"), ")")</f>
        <v>0.09 (0.00, 0.16)</v>
      </c>
      <c r="DE195" t="str">
        <f>TEXT(ROUND(1000000*X195,2), "0.0")</f>
        <v>4.9</v>
      </c>
    </row>
    <row r="196" spans="1:109" hidden="1" x14ac:dyDescent="0.2">
      <c r="A196" t="str">
        <f>[1]summ_cities!A196</f>
        <v>Killeen, TX</v>
      </c>
      <c r="B196">
        <f>[1]summ_cities!B196</f>
        <v>223.02253508436399</v>
      </c>
      <c r="C196">
        <f>[1]summ_cities!C196</f>
        <v>0.132948369067237</v>
      </c>
      <c r="D196">
        <f>[1]summ_cities!D196</f>
        <v>6.6269090579578499E-2</v>
      </c>
      <c r="E196">
        <f>[1]summ_cities!E196</f>
        <v>8.0324644258803105E-2</v>
      </c>
      <c r="F196">
        <f>[1]summ_cities!F196</f>
        <v>0</v>
      </c>
      <c r="G196">
        <f>[1]summ_cities!G196</f>
        <v>0.31237977516896398</v>
      </c>
      <c r="H196">
        <f>[1]summ_cities!H196</f>
        <v>6.1355959802700498E-2</v>
      </c>
      <c r="I196">
        <f>[1]summ_cities!I196</f>
        <v>0.65327783887728397</v>
      </c>
      <c r="J196">
        <f>[1]summ_cities!J196</f>
        <v>0.62042281028199497</v>
      </c>
      <c r="K196">
        <f>[1]summ_cities!K196</f>
        <v>0.54980421307424499</v>
      </c>
      <c r="L196">
        <f>[1]summ_cities!L196</f>
        <v>0.67235034609222699</v>
      </c>
      <c r="M196">
        <f>[1]summ_cities!M196</f>
        <v>0.94970741904890998</v>
      </c>
      <c r="N196">
        <f>[1]summ_cities!N196</f>
        <v>0.84160854747366298</v>
      </c>
      <c r="O196">
        <f>[1]summ_cities!O196</f>
        <v>1.02919509292971</v>
      </c>
      <c r="P196">
        <f>[1]summ_cities!P196</f>
        <v>-3.2855028595288799E-2</v>
      </c>
      <c r="Q196">
        <f>[1]summ_cities!Q196</f>
        <v>-0.103473625803038</v>
      </c>
      <c r="R196">
        <f>[1]summ_cities!R196</f>
        <v>1.9072507214943399E-2</v>
      </c>
      <c r="S196">
        <f>[1]summ_cities!S196</f>
        <v>0.11502428959050701</v>
      </c>
      <c r="T196">
        <f>[1]summ_cities!T196</f>
        <v>1.2796518208637401E-2</v>
      </c>
      <c r="U196">
        <f>[1]summ_cities!U196</f>
        <v>0.180700203056854</v>
      </c>
      <c r="V196">
        <f>[1]summ_cities!V196</f>
        <v>217630</v>
      </c>
      <c r="W196">
        <f>[1]summ_cities!W196</f>
        <v>167976</v>
      </c>
      <c r="X196">
        <f>[1]summ_cities!X196</f>
        <v>2.8508147327206501E-6</v>
      </c>
      <c r="DA196" t="str">
        <f t="shared" si="3"/>
        <v>False</v>
      </c>
      <c r="DB196" t="str">
        <f>_xlfn.CONCAT(TEXT(ROUND(J196,0), "0"), " (", TEXT(ROUND(K196,0), "0"), ", ",TEXT(ROUND(L196,0), "0"), ")")</f>
        <v>1 (1, 1)</v>
      </c>
      <c r="DC196" t="str">
        <f>_xlfn.CONCAT(TEXT(ROUND(M196,2), "0.00"), " (", TEXT(ROUND(N196,2), "0.00"), ", ", TEXT(ROUND(O196,2), "0.00"), ")")</f>
        <v>0.95 (0.84, 1.03)</v>
      </c>
      <c r="DD196" t="str">
        <f>_xlfn.CONCAT(TEXT(ROUND(S196,2), "0.00"), " (", TEXT(ROUND(T196,2), "0.00"), ", ",TEXT(ROUND(U196,2), "0.00"), ")")</f>
        <v>0.12 (0.01, 0.18)</v>
      </c>
      <c r="DE196" t="str">
        <f>TEXT(ROUND(1000000*X196,2), "0.0")</f>
        <v>2.9</v>
      </c>
    </row>
    <row r="197" spans="1:109" hidden="1" x14ac:dyDescent="0.2">
      <c r="A197" t="str">
        <f>[1]summ_cities!A197</f>
        <v>St. Cloud, MN</v>
      </c>
      <c r="B197">
        <f>[1]summ_cities!B197</f>
        <v>135.329660656139</v>
      </c>
      <c r="C197">
        <f>[1]summ_cities!C197</f>
        <v>4.0238768576104297E-2</v>
      </c>
      <c r="D197">
        <f>[1]summ_cities!D197</f>
        <v>2.1750658607697199E-4</v>
      </c>
      <c r="E197">
        <f>[1]summ_cities!E197</f>
        <v>2.5917470227438E-2</v>
      </c>
      <c r="F197">
        <f>[1]summ_cities!F197</f>
        <v>0</v>
      </c>
      <c r="G197">
        <f>[1]summ_cities!G197</f>
        <v>0.58622892546764405</v>
      </c>
      <c r="H197">
        <f>[1]summ_cities!H197</f>
        <v>1.7555801217472002E-2</v>
      </c>
      <c r="I197">
        <f>[1]summ_cities!I197</f>
        <v>0.670158472074735</v>
      </c>
      <c r="J197">
        <f>[1]summ_cities!J197</f>
        <v>0.61900361001760795</v>
      </c>
      <c r="K197">
        <f>[1]summ_cities!K197</f>
        <v>0.362917766710944</v>
      </c>
      <c r="L197">
        <f>[1]summ_cities!L197</f>
        <v>0.79560812849220397</v>
      </c>
      <c r="M197">
        <f>[1]summ_cities!M197</f>
        <v>0.92366751419442905</v>
      </c>
      <c r="N197">
        <f>[1]summ_cities!N197</f>
        <v>0.54154022046067896</v>
      </c>
      <c r="O197">
        <f>[1]summ_cities!O197</f>
        <v>1.1871940170047901</v>
      </c>
      <c r="P197">
        <f>[1]summ_cities!P197</f>
        <v>-5.1154862057127798E-2</v>
      </c>
      <c r="Q197">
        <f>[1]summ_cities!Q197</f>
        <v>-0.307240705363791</v>
      </c>
      <c r="R197">
        <f>[1]summ_cities!R197</f>
        <v>0.125449656417468</v>
      </c>
      <c r="S197">
        <f>[1]summ_cities!S197</f>
        <v>0.17632788613565101</v>
      </c>
      <c r="T197">
        <f>[1]summ_cities!T197</f>
        <v>8.8372303517465306E-2</v>
      </c>
      <c r="U197">
        <f>[1]summ_cities!U197</f>
        <v>0.26098419896945801</v>
      </c>
      <c r="V197">
        <f>[1]summ_cities!V197</f>
        <v>110621</v>
      </c>
      <c r="W197">
        <f>[1]summ_cities!W197</f>
        <v>91305</v>
      </c>
      <c r="X197">
        <f>[1]summ_cities!X197</f>
        <v>5.59571518986094E-6</v>
      </c>
      <c r="DA197" t="str">
        <f t="shared" si="3"/>
        <v>False</v>
      </c>
      <c r="DB197" t="str">
        <f>_xlfn.CONCAT(TEXT(ROUND(J197,0), "0"), " (", TEXT(ROUND(K197,0), "0"), ", ",TEXT(ROUND(L197,0), "0"), ")")</f>
        <v>1 (0, 1)</v>
      </c>
      <c r="DC197" t="str">
        <f>_xlfn.CONCAT(TEXT(ROUND(M197,2), "0.00"), " (", TEXT(ROUND(N197,2), "0.00"), ", ", TEXT(ROUND(O197,2), "0.00"), ")")</f>
        <v>0.92 (0.54, 1.19)</v>
      </c>
      <c r="DD197" t="str">
        <f>_xlfn.CONCAT(TEXT(ROUND(S197,2), "0.00"), " (", TEXT(ROUND(T197,2), "0.00"), ", ",TEXT(ROUND(U197,2), "0.00"), ")")</f>
        <v>0.18 (0.09, 0.26)</v>
      </c>
      <c r="DE197" t="str">
        <f>TEXT(ROUND(1000000*X197,2), "0.0")</f>
        <v>5.6</v>
      </c>
    </row>
    <row r="198" spans="1:109" hidden="1" x14ac:dyDescent="0.2">
      <c r="A198" t="str">
        <f>[1]summ_cities!A198</f>
        <v>Santa Cruz, CA</v>
      </c>
      <c r="B198">
        <f>[1]summ_cities!B198</f>
        <v>154.55691616752799</v>
      </c>
      <c r="C198">
        <f>[1]summ_cities!C198</f>
        <v>0.34075043912474101</v>
      </c>
      <c r="D198">
        <f>[1]summ_cities!D198</f>
        <v>8.7328989475662006E-2</v>
      </c>
      <c r="E198">
        <f>[1]summ_cities!E198</f>
        <v>3.11135922551375E-2</v>
      </c>
      <c r="F198">
        <f>[1]summ_cities!F198</f>
        <v>0</v>
      </c>
      <c r="G198">
        <f>[1]summ_cities!G198</f>
        <v>2.9138345150722299E-2</v>
      </c>
      <c r="H198">
        <f>[1]summ_cities!H198</f>
        <v>3.5227766501658798E-2</v>
      </c>
      <c r="I198">
        <f>[1]summ_cities!I198</f>
        <v>0.52355913250792196</v>
      </c>
      <c r="J198">
        <f>[1]summ_cities!J198</f>
        <v>0.60617310654504997</v>
      </c>
      <c r="K198">
        <f>[1]summ_cities!K198</f>
        <v>0.52355913250792196</v>
      </c>
      <c r="L198">
        <f>[1]summ_cities!L198</f>
        <v>0.77464936426739195</v>
      </c>
      <c r="M198">
        <f>[1]summ_cities!M198</f>
        <v>1.15779301497692</v>
      </c>
      <c r="N198">
        <f>[1]summ_cities!N198</f>
        <v>1</v>
      </c>
      <c r="O198">
        <f>[1]summ_cities!O198</f>
        <v>1.47958332912026</v>
      </c>
      <c r="P198">
        <f>[1]summ_cities!P198</f>
        <v>8.2613974037127794E-2</v>
      </c>
      <c r="Q198">
        <f>[1]summ_cities!Q198</f>
        <v>0</v>
      </c>
      <c r="R198">
        <f>[1]summ_cities!R198</f>
        <v>0.25109023175946898</v>
      </c>
      <c r="S198">
        <f>[1]summ_cities!S198</f>
        <v>6.6128532195204801E-2</v>
      </c>
      <c r="T198">
        <f>[1]summ_cities!T198</f>
        <v>0</v>
      </c>
      <c r="U198">
        <f>[1]summ_cities!U198</f>
        <v>0.125269898410165</v>
      </c>
      <c r="V198">
        <f>[1]summ_cities!V198</f>
        <v>163703</v>
      </c>
      <c r="W198">
        <f>[1]summ_cities!W198</f>
        <v>157348</v>
      </c>
      <c r="X198">
        <f>[1]summ_cities!X198</f>
        <v>3.7028833102939399E-6</v>
      </c>
      <c r="DA198" t="str">
        <f t="shared" si="3"/>
        <v>False</v>
      </c>
      <c r="DB198" t="str">
        <f>_xlfn.CONCAT(TEXT(ROUND(J198,0), "0"), " (", TEXT(ROUND(K198,0), "0"), ", ",TEXT(ROUND(L198,0), "0"), ")")</f>
        <v>1 (1, 1)</v>
      </c>
      <c r="DC198" t="str">
        <f>_xlfn.CONCAT(TEXT(ROUND(M198,2), "0.00"), " (", TEXT(ROUND(N198,2), "0.00"), ", ", TEXT(ROUND(O198,2), "0.00"), ")")</f>
        <v>1.16 (1.00, 1.48)</v>
      </c>
      <c r="DD198" t="str">
        <f>_xlfn.CONCAT(TEXT(ROUND(S198,2), "0.00"), " (", TEXT(ROUND(T198,2), "0.00"), ", ",TEXT(ROUND(U198,2), "0.00"), ")")</f>
        <v>0.07 (0.00, 0.13)</v>
      </c>
      <c r="DE198" t="str">
        <f>TEXT(ROUND(1000000*X198,2), "0.0")</f>
        <v>3.7</v>
      </c>
    </row>
    <row r="199" spans="1:109" hidden="1" x14ac:dyDescent="0.2">
      <c r="A199" t="str">
        <f>[1]summ_cities!A199</f>
        <v>Las Cruces, NM</v>
      </c>
      <c r="B199">
        <f>[1]summ_cities!B199</f>
        <v>170.472879820928</v>
      </c>
      <c r="C199">
        <f>[1]summ_cities!C199</f>
        <v>0.11834183276430101</v>
      </c>
      <c r="D199">
        <f>[1]summ_cities!D199</f>
        <v>4.0830470242196701E-2</v>
      </c>
      <c r="E199">
        <f>[1]summ_cities!E199</f>
        <v>0.15970370450105401</v>
      </c>
      <c r="F199">
        <f>[1]summ_cities!F199</f>
        <v>0</v>
      </c>
      <c r="G199">
        <f>[1]summ_cities!G199</f>
        <v>0.481555350701379</v>
      </c>
      <c r="H199">
        <f>[1]summ_cities!H199</f>
        <v>1.9709048746328402E-2</v>
      </c>
      <c r="I199">
        <f>[1]summ_cities!I199</f>
        <v>0.82014040695526003</v>
      </c>
      <c r="J199">
        <f>[1]summ_cities!J199</f>
        <v>0.60205117307830103</v>
      </c>
      <c r="K199">
        <f>[1]summ_cities!K199</f>
        <v>0.16696481630333801</v>
      </c>
      <c r="L199">
        <f>[1]summ_cities!L199</f>
        <v>0.94184998735641001</v>
      </c>
      <c r="M199">
        <f>[1]summ_cities!M199</f>
        <v>0.73408305208786495</v>
      </c>
      <c r="N199">
        <f>[1]summ_cities!N199</f>
        <v>0.20358077091115301</v>
      </c>
      <c r="O199">
        <f>[1]summ_cities!O199</f>
        <v>1.1484009071726999</v>
      </c>
      <c r="P199">
        <f>[1]summ_cities!P199</f>
        <v>-0.218089233876959</v>
      </c>
      <c r="Q199">
        <f>[1]summ_cities!Q199</f>
        <v>-0.65317559065192099</v>
      </c>
      <c r="R199">
        <f>[1]summ_cities!R199</f>
        <v>0.121709580401149</v>
      </c>
      <c r="S199">
        <f>[1]summ_cities!S199</f>
        <v>0.205794487353509</v>
      </c>
      <c r="T199">
        <f>[1]summ_cities!T199</f>
        <v>0.132188756488444</v>
      </c>
      <c r="U199">
        <f>[1]summ_cities!U199</f>
        <v>0.295283386067552</v>
      </c>
      <c r="V199">
        <f>[1]summ_cities!V199</f>
        <v>128600</v>
      </c>
      <c r="W199">
        <f>[1]summ_cities!W199</f>
        <v>104186</v>
      </c>
      <c r="X199">
        <f>[1]summ_cities!X199</f>
        <v>4.6815798839681199E-6</v>
      </c>
      <c r="DA199" t="str">
        <f t="shared" si="3"/>
        <v>False</v>
      </c>
      <c r="DB199" t="str">
        <f>_xlfn.CONCAT(TEXT(ROUND(J199,0), "0"), " (", TEXT(ROUND(K199,0), "0"), ", ",TEXT(ROUND(L199,0), "0"), ")")</f>
        <v>1 (0, 1)</v>
      </c>
      <c r="DC199" t="str">
        <f>_xlfn.CONCAT(TEXT(ROUND(M199,2), "0.00"), " (", TEXT(ROUND(N199,2), "0.00"), ", ", TEXT(ROUND(O199,2), "0.00"), ")")</f>
        <v>0.73 (0.20, 1.15)</v>
      </c>
      <c r="DD199" t="str">
        <f>_xlfn.CONCAT(TEXT(ROUND(S199,2), "0.00"), " (", TEXT(ROUND(T199,2), "0.00"), ", ",TEXT(ROUND(U199,2), "0.00"), ")")</f>
        <v>0.21 (0.13, 0.30)</v>
      </c>
      <c r="DE199" t="str">
        <f>TEXT(ROUND(1000000*X199,2), "0.0")</f>
        <v>4.7</v>
      </c>
    </row>
    <row r="200" spans="1:109" hidden="1" x14ac:dyDescent="0.2">
      <c r="A200" t="str">
        <f>[1]summ_cities!A200</f>
        <v>New Bedford, MA</v>
      </c>
      <c r="B200">
        <f>[1]summ_cities!B200</f>
        <v>159.62012205811999</v>
      </c>
      <c r="C200">
        <f>[1]summ_cities!C200</f>
        <v>0.86431252259221003</v>
      </c>
      <c r="D200">
        <f>[1]summ_cities!D200</f>
        <v>1.8593840019213499E-2</v>
      </c>
      <c r="E200">
        <f>[1]summ_cities!E200</f>
        <v>7.54378453674035E-2</v>
      </c>
      <c r="F200">
        <f>[1]summ_cities!F200</f>
        <v>0</v>
      </c>
      <c r="G200">
        <f>[1]summ_cities!G200</f>
        <v>3.79530053468548E-2</v>
      </c>
      <c r="H200">
        <f>[1]summ_cities!H200</f>
        <v>5.0289436788244303E-2</v>
      </c>
      <c r="I200">
        <f>[1]summ_cities!I200</f>
        <v>1.04658665011392</v>
      </c>
      <c r="J200">
        <f>[1]summ_cities!J200</f>
        <v>0.59290384945226005</v>
      </c>
      <c r="K200">
        <f>[1]summ_cities!K200</f>
        <v>-0.167908728749705</v>
      </c>
      <c r="L200">
        <f>[1]summ_cities!L200</f>
        <v>1.04658665011392</v>
      </c>
      <c r="M200">
        <f>[1]summ_cities!M200</f>
        <v>0.566511955209556</v>
      </c>
      <c r="N200">
        <f>[1]summ_cities!N200</f>
        <v>-0.16043461736438899</v>
      </c>
      <c r="O200">
        <f>[1]summ_cities!O200</f>
        <v>1</v>
      </c>
      <c r="P200">
        <f>[1]summ_cities!P200</f>
        <v>-0.453682800661666</v>
      </c>
      <c r="Q200">
        <f>[1]summ_cities!Q200</f>
        <v>-1.2144953788636299</v>
      </c>
      <c r="R200">
        <f>[1]summ_cities!R200</f>
        <v>0</v>
      </c>
      <c r="S200">
        <f>[1]summ_cities!S200</f>
        <v>5.3228264297263003E-2</v>
      </c>
      <c r="T200">
        <f>[1]summ_cities!T200</f>
        <v>0</v>
      </c>
      <c r="U200">
        <f>[1]summ_cities!U200</f>
        <v>0.12235835725356101</v>
      </c>
      <c r="V200">
        <f>[1]summ_cities!V200</f>
        <v>149443</v>
      </c>
      <c r="W200">
        <f>[1]summ_cities!W200</f>
        <v>146730</v>
      </c>
      <c r="X200">
        <f>[1]summ_cities!X200</f>
        <v>3.9674247000679902E-6</v>
      </c>
      <c r="DA200" t="str">
        <f t="shared" si="3"/>
        <v>False</v>
      </c>
      <c r="DB200" t="str">
        <f>_xlfn.CONCAT(TEXT(ROUND(J200,0), "0"), " (", TEXT(ROUND(K200,0), "0"), ", ",TEXT(ROUND(L200,0), "0"), ")")</f>
        <v>1 (0, 1)</v>
      </c>
      <c r="DC200" t="str">
        <f>_xlfn.CONCAT(TEXT(ROUND(M200,2), "0.00"), " (", TEXT(ROUND(N200,2), "0.00"), ", ", TEXT(ROUND(O200,2), "0.00"), ")")</f>
        <v>0.57 (-0.16, 1.00)</v>
      </c>
      <c r="DD200" t="str">
        <f>_xlfn.CONCAT(TEXT(ROUND(S200,2), "0.00"), " (", TEXT(ROUND(T200,2), "0.00"), ", ",TEXT(ROUND(U200,2), "0.00"), ")")</f>
        <v>0.05 (0.00, 0.12)</v>
      </c>
      <c r="DE200" t="str">
        <f>TEXT(ROUND(1000000*X200,2), "0.0")</f>
        <v>4.0</v>
      </c>
    </row>
    <row r="201" spans="1:109" hidden="1" x14ac:dyDescent="0.2">
      <c r="A201" t="str">
        <f>[1]summ_cities!A201</f>
        <v>La Crosse, WI--MN</v>
      </c>
      <c r="B201">
        <f>[1]summ_cities!B201</f>
        <v>137.28293840904399</v>
      </c>
      <c r="C201">
        <f>[1]summ_cities!C201</f>
        <v>0.17349000471999401</v>
      </c>
      <c r="D201">
        <f>[1]summ_cities!D201</f>
        <v>8.2588175091738106E-3</v>
      </c>
      <c r="E201">
        <f>[1]summ_cities!E201</f>
        <v>1.5744445734644098E-2</v>
      </c>
      <c r="F201">
        <f>[1]summ_cities!F201</f>
        <v>0</v>
      </c>
      <c r="G201">
        <f>[1]summ_cities!G201</f>
        <v>0.26628454710768401</v>
      </c>
      <c r="H201">
        <f>[1]summ_cities!H201</f>
        <v>3.3744169679643797E-2</v>
      </c>
      <c r="I201">
        <f>[1]summ_cities!I201</f>
        <v>0.49752198475114101</v>
      </c>
      <c r="J201">
        <f>[1]summ_cities!J201</f>
        <v>0.581740799289722</v>
      </c>
      <c r="K201">
        <f>[1]summ_cities!K201</f>
        <v>0.52017064370190302</v>
      </c>
      <c r="L201">
        <f>[1]summ_cities!L201</f>
        <v>0.64067833867755997</v>
      </c>
      <c r="M201">
        <f>[1]summ_cities!M201</f>
        <v>1.16927656891525</v>
      </c>
      <c r="N201">
        <f>[1]summ_cities!N201</f>
        <v>1.04552293093558</v>
      </c>
      <c r="O201">
        <f>[1]summ_cities!O201</f>
        <v>1.2877387498725801</v>
      </c>
      <c r="P201">
        <f>[1]summ_cities!P201</f>
        <v>8.4218814538581196E-2</v>
      </c>
      <c r="Q201">
        <f>[1]summ_cities!Q201</f>
        <v>2.26486589507622E-2</v>
      </c>
      <c r="R201">
        <f>[1]summ_cities!R201</f>
        <v>0.14315635392641901</v>
      </c>
      <c r="S201">
        <f>[1]summ_cities!S201</f>
        <v>9.2322414251123794E-2</v>
      </c>
      <c r="T201">
        <f>[1]summ_cities!T201</f>
        <v>0</v>
      </c>
      <c r="U201">
        <f>[1]summ_cities!U201</f>
        <v>0.193728199540635</v>
      </c>
      <c r="V201">
        <f>[1]summ_cities!V201</f>
        <v>100868</v>
      </c>
      <c r="W201">
        <f>[1]summ_cities!W201</f>
        <v>89966</v>
      </c>
      <c r="X201">
        <f>[1]summ_cities!X201</f>
        <v>5.7673474173149296E-6</v>
      </c>
      <c r="DA201" t="str">
        <f t="shared" si="3"/>
        <v>False</v>
      </c>
      <c r="DB201" t="str">
        <f>_xlfn.CONCAT(TEXT(ROUND(J201,0), "0"), " (", TEXT(ROUND(K201,0), "0"), ", ",TEXT(ROUND(L201,0), "0"), ")")</f>
        <v>1 (1, 1)</v>
      </c>
      <c r="DC201" t="str">
        <f>_xlfn.CONCAT(TEXT(ROUND(M201,2), "0.00"), " (", TEXT(ROUND(N201,2), "0.00"), ", ", TEXT(ROUND(O201,2), "0.00"), ")")</f>
        <v>1.17 (1.05, 1.29)</v>
      </c>
      <c r="DD201" t="str">
        <f>_xlfn.CONCAT(TEXT(ROUND(S201,2), "0.00"), " (", TEXT(ROUND(T201,2), "0.00"), ", ",TEXT(ROUND(U201,2), "0.00"), ")")</f>
        <v>0.09 (0.00, 0.19)</v>
      </c>
      <c r="DE201" t="str">
        <f>TEXT(ROUND(1000000*X201,2), "0.0")</f>
        <v>5.8</v>
      </c>
    </row>
    <row r="202" spans="1:109" hidden="1" x14ac:dyDescent="0.2">
      <c r="A202" t="str">
        <f>[1]summ_cities!A202</f>
        <v>Binghamton, NY--PA</v>
      </c>
      <c r="B202">
        <f>[1]summ_cities!B202</f>
        <v>204.318716949368</v>
      </c>
      <c r="C202">
        <f>[1]summ_cities!C202</f>
        <v>0.19709333515969199</v>
      </c>
      <c r="D202">
        <f>[1]summ_cities!D202</f>
        <v>3.2153064533568698E-2</v>
      </c>
      <c r="E202">
        <f>[1]summ_cities!E202</f>
        <v>0.188396823446007</v>
      </c>
      <c r="F202">
        <f>[1]summ_cities!F202</f>
        <v>0</v>
      </c>
      <c r="G202">
        <f>[1]summ_cities!G202</f>
        <v>0.166763037995769</v>
      </c>
      <c r="H202">
        <f>[1]summ_cities!H202</f>
        <v>2.64518441096105E-2</v>
      </c>
      <c r="I202">
        <f>[1]summ_cities!I202</f>
        <v>0.61085810524464801</v>
      </c>
      <c r="J202">
        <f>[1]summ_cities!J202</f>
        <v>0.56227596657859402</v>
      </c>
      <c r="K202">
        <f>[1]summ_cities!K202</f>
        <v>0.38748546135539402</v>
      </c>
      <c r="L202">
        <f>[1]summ_cities!L202</f>
        <v>0.62445189828202696</v>
      </c>
      <c r="M202">
        <f>[1]summ_cities!M202</f>
        <v>0.92046902832434896</v>
      </c>
      <c r="N202">
        <f>[1]summ_cities!N202</f>
        <v>0.63432973718210095</v>
      </c>
      <c r="O202">
        <f>[1]summ_cities!O202</f>
        <v>1.0222536018113899</v>
      </c>
      <c r="P202">
        <f>[1]summ_cities!P202</f>
        <v>-4.8582138666053799E-2</v>
      </c>
      <c r="Q202">
        <f>[1]summ_cities!Q202</f>
        <v>-0.22337264388925401</v>
      </c>
      <c r="R202">
        <f>[1]summ_cities!R202</f>
        <v>1.35937930373786E-2</v>
      </c>
      <c r="S202">
        <f>[1]summ_cities!S202</f>
        <v>5.8956974750902502E-2</v>
      </c>
      <c r="T202">
        <f>[1]summ_cities!T202</f>
        <v>0</v>
      </c>
      <c r="U202">
        <f>[1]summ_cities!U202</f>
        <v>0.124962297832877</v>
      </c>
      <c r="V202">
        <f>[1]summ_cities!V202</f>
        <v>158084</v>
      </c>
      <c r="W202">
        <f>[1]summ_cities!W202</f>
        <v>158884</v>
      </c>
      <c r="X202">
        <f>[1]summ_cities!X202</f>
        <v>3.5568176828685598E-6</v>
      </c>
      <c r="DA202" t="str">
        <f t="shared" si="3"/>
        <v>False</v>
      </c>
      <c r="DB202" t="str">
        <f>_xlfn.CONCAT(TEXT(ROUND(J202,0), "0"), " (", TEXT(ROUND(K202,0), "0"), ", ",TEXT(ROUND(L202,0), "0"), ")")</f>
        <v>1 (0, 1)</v>
      </c>
      <c r="DC202" t="str">
        <f>_xlfn.CONCAT(TEXT(ROUND(M202,2), "0.00"), " (", TEXT(ROUND(N202,2), "0.00"), ", ", TEXT(ROUND(O202,2), "0.00"), ")")</f>
        <v>0.92 (0.63, 1.02)</v>
      </c>
      <c r="DD202" t="str">
        <f>_xlfn.CONCAT(TEXT(ROUND(S202,2), "0.00"), " (", TEXT(ROUND(T202,2), "0.00"), ", ",TEXT(ROUND(U202,2), "0.00"), ")")</f>
        <v>0.06 (0.00, 0.12)</v>
      </c>
      <c r="DE202" t="str">
        <f>TEXT(ROUND(1000000*X202,2), "0.0")</f>
        <v>3.6</v>
      </c>
    </row>
    <row r="203" spans="1:109" hidden="1" x14ac:dyDescent="0.2">
      <c r="A203" t="str">
        <f>[1]summ_cities!A203</f>
        <v>Lancaster--Palmdale, CA</v>
      </c>
      <c r="B203">
        <f>[1]summ_cities!B203</f>
        <v>302.12682219134302</v>
      </c>
      <c r="C203">
        <f>[1]summ_cities!C203</f>
        <v>0.45544269918833802</v>
      </c>
      <c r="D203">
        <f>[1]summ_cities!D203</f>
        <v>1.09244536764001E-2</v>
      </c>
      <c r="E203">
        <f>[1]summ_cities!E203</f>
        <v>6.9620843575647406E-2</v>
      </c>
      <c r="F203">
        <f>[1]summ_cities!F203</f>
        <v>0</v>
      </c>
      <c r="G203">
        <f>[1]summ_cities!G203</f>
        <v>0.164448744174849</v>
      </c>
      <c r="H203">
        <f>[1]summ_cities!H203</f>
        <v>3.7870781707575303E-2</v>
      </c>
      <c r="I203">
        <f>[1]summ_cities!I203</f>
        <v>0.73830752232281105</v>
      </c>
      <c r="J203">
        <f>[1]summ_cities!J203</f>
        <v>0.51175134121398902</v>
      </c>
      <c r="K203">
        <f>[1]summ_cities!K203</f>
        <v>0.41137351681089501</v>
      </c>
      <c r="L203">
        <f>[1]summ_cities!L203</f>
        <v>0.59344808575459695</v>
      </c>
      <c r="M203">
        <f>[1]summ_cities!M203</f>
        <v>0.69314117185742896</v>
      </c>
      <c r="N203">
        <f>[1]summ_cities!N203</f>
        <v>0.55718451237861</v>
      </c>
      <c r="O203">
        <f>[1]summ_cities!O203</f>
        <v>0.80379525849544697</v>
      </c>
      <c r="P203">
        <f>[1]summ_cities!P203</f>
        <v>-0.226556181108822</v>
      </c>
      <c r="Q203">
        <f>[1]summ_cities!Q203</f>
        <v>-0.32693400551191498</v>
      </c>
      <c r="R203">
        <f>[1]summ_cities!R203</f>
        <v>-0.14485943656821301</v>
      </c>
      <c r="S203">
        <f>[1]summ_cities!S203</f>
        <v>0.119433585826446</v>
      </c>
      <c r="T203">
        <f>[1]summ_cities!T203</f>
        <v>7.0987958369385998E-2</v>
      </c>
      <c r="U203">
        <f>[1]summ_cities!U203</f>
        <v>0.17671777850214199</v>
      </c>
      <c r="V203">
        <f>[1]summ_cities!V203</f>
        <v>341219</v>
      </c>
      <c r="W203">
        <f>[1]summ_cities!W203</f>
        <v>263532</v>
      </c>
      <c r="X203">
        <f>[1]summ_cities!X203</f>
        <v>1.4997738731254299E-6</v>
      </c>
      <c r="DA203" t="str">
        <f t="shared" si="3"/>
        <v>False</v>
      </c>
      <c r="DB203" t="str">
        <f>_xlfn.CONCAT(TEXT(ROUND(J203,0), "0"), " (", TEXT(ROUND(K203,0), "0"), ", ",TEXT(ROUND(L203,0), "0"), ")")</f>
        <v>1 (0, 1)</v>
      </c>
      <c r="DC203" t="str">
        <f>_xlfn.CONCAT(TEXT(ROUND(M203,2), "0.00"), " (", TEXT(ROUND(N203,2), "0.00"), ", ", TEXT(ROUND(O203,2), "0.00"), ")")</f>
        <v>0.69 (0.56, 0.80)</v>
      </c>
      <c r="DD203" t="str">
        <f>_xlfn.CONCAT(TEXT(ROUND(S203,2), "0.00"), " (", TEXT(ROUND(T203,2), "0.00"), ", ",TEXT(ROUND(U203,2), "0.00"), ")")</f>
        <v>0.12 (0.07, 0.18)</v>
      </c>
      <c r="DE203" t="str">
        <f>TEXT(ROUND(1000000*X203,2), "0.0")</f>
        <v>1.5</v>
      </c>
    </row>
    <row r="204" spans="1:109" hidden="1" x14ac:dyDescent="0.2">
      <c r="A204" t="str">
        <f>[1]summ_cities!A204</f>
        <v>Rock Hill, SC</v>
      </c>
      <c r="B204">
        <f>[1]summ_cities!B204</f>
        <v>252.06654258683301</v>
      </c>
      <c r="C204">
        <f>[1]summ_cities!C204</f>
        <v>0.12890328699515499</v>
      </c>
      <c r="D204">
        <f>[1]summ_cities!D204</f>
        <v>0.210547982431039</v>
      </c>
      <c r="E204">
        <f>[1]summ_cities!E204</f>
        <v>0.11859788207080101</v>
      </c>
      <c r="F204">
        <f>[1]summ_cities!F204</f>
        <v>0</v>
      </c>
      <c r="G204">
        <f>[1]summ_cities!G204</f>
        <v>0.123015444465136</v>
      </c>
      <c r="H204">
        <f>[1]summ_cities!H204</f>
        <v>6.7795088582984095E-2</v>
      </c>
      <c r="I204">
        <f>[1]summ_cities!I204</f>
        <v>0.648859684545116</v>
      </c>
      <c r="J204">
        <f>[1]summ_cities!J204</f>
        <v>0.46399072730873098</v>
      </c>
      <c r="K204">
        <f>[1]summ_cities!K204</f>
        <v>8.2452719601038602E-2</v>
      </c>
      <c r="L204">
        <f>[1]summ_cities!L204</f>
        <v>0.71402202933214498</v>
      </c>
      <c r="M204">
        <f>[1]summ_cities!M204</f>
        <v>0.71508638671858904</v>
      </c>
      <c r="N204">
        <f>[1]summ_cities!N204</f>
        <v>0.12707326647800901</v>
      </c>
      <c r="O204">
        <f>[1]summ_cities!O204</f>
        <v>1.10042594160047</v>
      </c>
      <c r="P204">
        <f>[1]summ_cities!P204</f>
        <v>-0.184868957236385</v>
      </c>
      <c r="Q204">
        <f>[1]summ_cities!Q204</f>
        <v>-0.56640696494407805</v>
      </c>
      <c r="R204">
        <f>[1]summ_cities!R204</f>
        <v>6.5162344787028606E-2</v>
      </c>
      <c r="S204">
        <f>[1]summ_cities!S204</f>
        <v>5.1588453478927397E-2</v>
      </c>
      <c r="T204">
        <f>[1]summ_cities!T204</f>
        <v>1.1559734125042799E-2</v>
      </c>
      <c r="U204">
        <f>[1]summ_cities!U204</f>
        <v>0.111509424843571</v>
      </c>
      <c r="V204">
        <f>[1]summ_cities!V204</f>
        <v>104996</v>
      </c>
      <c r="W204">
        <f>[1]summ_cities!W204</f>
        <v>70007</v>
      </c>
      <c r="X204">
        <f>[1]summ_cities!X204</f>
        <v>4.4191276554224101E-6</v>
      </c>
      <c r="DA204" t="str">
        <f t="shared" si="3"/>
        <v>False</v>
      </c>
      <c r="DB204" t="str">
        <f>_xlfn.CONCAT(TEXT(ROUND(J204,0), "0"), " (", TEXT(ROUND(K204,0), "0"), ", ",TEXT(ROUND(L204,0), "0"), ")")</f>
        <v>0 (0, 1)</v>
      </c>
      <c r="DC204" t="str">
        <f>_xlfn.CONCAT(TEXT(ROUND(M204,2), "0.00"), " (", TEXT(ROUND(N204,2), "0.00"), ", ", TEXT(ROUND(O204,2), "0.00"), ")")</f>
        <v>0.72 (0.13, 1.10)</v>
      </c>
      <c r="DD204" t="str">
        <f>_xlfn.CONCAT(TEXT(ROUND(S204,2), "0.00"), " (", TEXT(ROUND(T204,2), "0.00"), ", ",TEXT(ROUND(U204,2), "0.00"), ")")</f>
        <v>0.05 (0.01, 0.11)</v>
      </c>
      <c r="DE204" t="str">
        <f>TEXT(ROUND(1000000*X204,2), "0.0")</f>
        <v>4.4</v>
      </c>
    </row>
    <row r="205" spans="1:109" hidden="1" x14ac:dyDescent="0.2">
      <c r="A205" t="str">
        <f>[1]summ_cities!A205</f>
        <v>Waldorf, MD</v>
      </c>
      <c r="B205">
        <f>[1]summ_cities!B205</f>
        <v>179.259225344519</v>
      </c>
      <c r="C205">
        <f>[1]summ_cities!C205</f>
        <v>0.50320630334167205</v>
      </c>
      <c r="D205">
        <f>[1]summ_cities!D205</f>
        <v>0.15312307240352699</v>
      </c>
      <c r="E205">
        <f>[1]summ_cities!E205</f>
        <v>0.124501062179203</v>
      </c>
      <c r="F205">
        <f>[1]summ_cities!F205</f>
        <v>0</v>
      </c>
      <c r="G205">
        <f>[1]summ_cities!G205</f>
        <v>3.6470205449453397E-2</v>
      </c>
      <c r="H205">
        <f>[1]summ_cities!H205</f>
        <v>7.9258872455908902E-2</v>
      </c>
      <c r="I205">
        <f>[1]summ_cities!I205</f>
        <v>0.89655951582976501</v>
      </c>
      <c r="J205">
        <f>[1]summ_cities!J205</f>
        <v>0.457405061280309</v>
      </c>
      <c r="K205">
        <f>[1]summ_cities!K205</f>
        <v>8.4045616952722904E-2</v>
      </c>
      <c r="L205">
        <f>[1]summ_cities!L205</f>
        <v>0.76778704576263801</v>
      </c>
      <c r="M205">
        <f>[1]summ_cities!M205</f>
        <v>0.51017813452906202</v>
      </c>
      <c r="N205">
        <f>[1]summ_cities!N205</f>
        <v>9.3742373449618402E-2</v>
      </c>
      <c r="O205">
        <f>[1]summ_cities!O205</f>
        <v>0.85637041624844201</v>
      </c>
      <c r="P205">
        <f>[1]summ_cities!P205</f>
        <v>-0.43915445454945601</v>
      </c>
      <c r="Q205">
        <f>[1]summ_cities!Q205</f>
        <v>-0.81251389887704195</v>
      </c>
      <c r="R205">
        <f>[1]summ_cities!R205</f>
        <v>-0.128772470067127</v>
      </c>
      <c r="S205">
        <f>[1]summ_cities!S205</f>
        <v>8.7078503565309995E-2</v>
      </c>
      <c r="T205">
        <f>[1]summ_cities!T205</f>
        <v>-1.07555752438948E-3</v>
      </c>
      <c r="U205">
        <f>[1]summ_cities!U205</f>
        <v>0.192120669005063</v>
      </c>
      <c r="V205">
        <f>[1]summ_cities!V205</f>
        <v>109919</v>
      </c>
      <c r="W205">
        <f>[1]summ_cities!W205</f>
        <v>74765</v>
      </c>
      <c r="X205">
        <f>[1]summ_cities!X205</f>
        <v>4.1612920539698198E-6</v>
      </c>
      <c r="DA205" t="str">
        <f t="shared" si="3"/>
        <v>False</v>
      </c>
      <c r="DB205" t="str">
        <f>_xlfn.CONCAT(TEXT(ROUND(J205,0), "0"), " (", TEXT(ROUND(K205,0), "0"), ", ",TEXT(ROUND(L205,0), "0"), ")")</f>
        <v>0 (0, 1)</v>
      </c>
      <c r="DC205" t="str">
        <f>_xlfn.CONCAT(TEXT(ROUND(M205,2), "0.00"), " (", TEXT(ROUND(N205,2), "0.00"), ", ", TEXT(ROUND(O205,2), "0.00"), ")")</f>
        <v>0.51 (0.09, 0.86)</v>
      </c>
      <c r="DD205" t="str">
        <f>_xlfn.CONCAT(TEXT(ROUND(S205,2), "0.00"), " (", TEXT(ROUND(T205,2), "0.00"), ", ",TEXT(ROUND(U205,2), "0.00"), ")")</f>
        <v>0.09 (0.00, 0.19)</v>
      </c>
      <c r="DE205" t="str">
        <f>TEXT(ROUND(1000000*X205,2), "0.0")</f>
        <v>4.2</v>
      </c>
    </row>
    <row r="206" spans="1:109" hidden="1" x14ac:dyDescent="0.2">
      <c r="A206" t="str">
        <f>[1]summ_cities!A206</f>
        <v>Topeka, KS</v>
      </c>
      <c r="B206">
        <f>[1]summ_cities!B206</f>
        <v>211.863196426863</v>
      </c>
      <c r="C206">
        <f>[1]summ_cities!C206</f>
        <v>0.18370994239895899</v>
      </c>
      <c r="D206">
        <f>[1]summ_cities!D206</f>
        <v>0.13259845116737101</v>
      </c>
      <c r="E206">
        <f>[1]summ_cities!E206</f>
        <v>7.4734158032119802E-2</v>
      </c>
      <c r="F206">
        <f>[1]summ_cities!F206</f>
        <v>0</v>
      </c>
      <c r="G206">
        <f>[1]summ_cities!G206</f>
        <v>0.22411736258904999</v>
      </c>
      <c r="H206">
        <f>[1]summ_cities!H206</f>
        <v>3.8553560685324499E-2</v>
      </c>
      <c r="I206">
        <f>[1]summ_cities!I206</f>
        <v>0.65371347487282505</v>
      </c>
      <c r="J206">
        <f>[1]summ_cities!J206</f>
        <v>0.450494870792288</v>
      </c>
      <c r="K206">
        <f>[1]summ_cities!K206</f>
        <v>0.39105449566856298</v>
      </c>
      <c r="L206">
        <f>[1]summ_cities!L206</f>
        <v>0.50549268123689395</v>
      </c>
      <c r="M206">
        <f>[1]summ_cities!M206</f>
        <v>0.68913199453312102</v>
      </c>
      <c r="N206">
        <f>[1]summ_cities!N206</f>
        <v>0.598204734489586</v>
      </c>
      <c r="O206">
        <f>[1]summ_cities!O206</f>
        <v>0.77326336486368596</v>
      </c>
      <c r="P206">
        <f>[1]summ_cities!P206</f>
        <v>-0.20321860408053699</v>
      </c>
      <c r="Q206">
        <f>[1]summ_cities!Q206</f>
        <v>-0.26265897920426201</v>
      </c>
      <c r="R206">
        <f>[1]summ_cities!R206</f>
        <v>-0.14822079363593099</v>
      </c>
      <c r="S206">
        <f>[1]summ_cities!S206</f>
        <v>9.4364051635747195E-2</v>
      </c>
      <c r="T206">
        <f>[1]summ_cities!T206</f>
        <v>1.0167818538965E-3</v>
      </c>
      <c r="U206">
        <f>[1]summ_cities!U206</f>
        <v>0.149118771525487</v>
      </c>
      <c r="V206">
        <f>[1]summ_cities!V206</f>
        <v>150003</v>
      </c>
      <c r="W206">
        <f>[1]summ_cities!W206</f>
        <v>142411</v>
      </c>
      <c r="X206">
        <f>[1]summ_cities!X206</f>
        <v>3.0032390738337702E-6</v>
      </c>
      <c r="DA206" t="str">
        <f t="shared" si="3"/>
        <v>False</v>
      </c>
      <c r="DB206" t="str">
        <f>_xlfn.CONCAT(TEXT(ROUND(J206,0), "0"), " (", TEXT(ROUND(K206,0), "0"), ", ",TEXT(ROUND(L206,0), "0"), ")")</f>
        <v>0 (0, 1)</v>
      </c>
      <c r="DC206" t="str">
        <f>_xlfn.CONCAT(TEXT(ROUND(M206,2), "0.00"), " (", TEXT(ROUND(N206,2), "0.00"), ", ", TEXT(ROUND(O206,2), "0.00"), ")")</f>
        <v>0.69 (0.60, 0.77)</v>
      </c>
      <c r="DD206" t="str">
        <f>_xlfn.CONCAT(TEXT(ROUND(S206,2), "0.00"), " (", TEXT(ROUND(T206,2), "0.00"), ", ",TEXT(ROUND(U206,2), "0.00"), ")")</f>
        <v>0.09 (0.00, 0.15)</v>
      </c>
      <c r="DE206" t="str">
        <f>TEXT(ROUND(1000000*X206,2), "0.0")</f>
        <v>3.0</v>
      </c>
    </row>
    <row r="207" spans="1:109" hidden="1" x14ac:dyDescent="0.2">
      <c r="A207" t="str">
        <f>[1]summ_cities!A207</f>
        <v>Columbia, MO</v>
      </c>
      <c r="B207">
        <f>[1]summ_cities!B207</f>
        <v>162.757344573034</v>
      </c>
      <c r="C207">
        <f>[1]summ_cities!C207</f>
        <v>0.367286056899779</v>
      </c>
      <c r="D207">
        <f>[1]summ_cities!D207</f>
        <v>8.6264398239107292E-3</v>
      </c>
      <c r="E207">
        <f>[1]summ_cities!E207</f>
        <v>3.29605200819785E-2</v>
      </c>
      <c r="F207">
        <f>[1]summ_cities!F207</f>
        <v>0</v>
      </c>
      <c r="G207">
        <f>[1]summ_cities!G207</f>
        <v>0.18178627755997001</v>
      </c>
      <c r="H207">
        <f>[1]summ_cities!H207</f>
        <v>2.83885668416047E-2</v>
      </c>
      <c r="I207">
        <f>[1]summ_cities!I207</f>
        <v>0.61904786120724398</v>
      </c>
      <c r="J207">
        <f>[1]summ_cities!J207</f>
        <v>0.42097339969194603</v>
      </c>
      <c r="K207">
        <f>[1]summ_cities!K207</f>
        <v>0.19139036707392201</v>
      </c>
      <c r="L207">
        <f>[1]summ_cities!L207</f>
        <v>0.59699003471081302</v>
      </c>
      <c r="M207">
        <f>[1]summ_cities!M207</f>
        <v>0.68003368733231595</v>
      </c>
      <c r="N207">
        <f>[1]summ_cities!N207</f>
        <v>0.30916893356303699</v>
      </c>
      <c r="O207">
        <f>[1]summ_cities!O207</f>
        <v>0.96436814036734597</v>
      </c>
      <c r="P207">
        <f>[1]summ_cities!P207</f>
        <v>-0.19807446151529701</v>
      </c>
      <c r="Q207">
        <f>[1]summ_cities!Q207</f>
        <v>-0.42765749413332099</v>
      </c>
      <c r="R207">
        <f>[1]summ_cities!R207</f>
        <v>-2.2057826496430701E-2</v>
      </c>
      <c r="S207">
        <f>[1]summ_cities!S207</f>
        <v>9.9080703438733306E-2</v>
      </c>
      <c r="T207">
        <f>[1]summ_cities!T207</f>
        <v>0</v>
      </c>
      <c r="U207">
        <f>[1]summ_cities!U207</f>
        <v>0.17075645814802401</v>
      </c>
      <c r="V207">
        <f>[1]summ_cities!V207</f>
        <v>124748</v>
      </c>
      <c r="W207">
        <f>[1]summ_cities!W207</f>
        <v>98779</v>
      </c>
      <c r="X207">
        <f>[1]summ_cities!X207</f>
        <v>3.37459037172496E-6</v>
      </c>
      <c r="DA207" t="str">
        <f t="shared" si="3"/>
        <v>False</v>
      </c>
      <c r="DB207" t="str">
        <f>_xlfn.CONCAT(TEXT(ROUND(J207,0), "0"), " (", TEXT(ROUND(K207,0), "0"), ", ",TEXT(ROUND(L207,0), "0"), ")")</f>
        <v>0 (0, 1)</v>
      </c>
      <c r="DC207" t="str">
        <f>_xlfn.CONCAT(TEXT(ROUND(M207,2), "0.00"), " (", TEXT(ROUND(N207,2), "0.00"), ", ", TEXT(ROUND(O207,2), "0.00"), ")")</f>
        <v>0.68 (0.31, 0.96)</v>
      </c>
      <c r="DD207" t="str">
        <f>_xlfn.CONCAT(TEXT(ROUND(S207,2), "0.00"), " (", TEXT(ROUND(T207,2), "0.00"), ", ",TEXT(ROUND(U207,2), "0.00"), ")")</f>
        <v>0.10 (0.00, 0.17)</v>
      </c>
      <c r="DE207" t="str">
        <f>TEXT(ROUND(1000000*X207,2), "0.0")</f>
        <v>3.4</v>
      </c>
    </row>
    <row r="208" spans="1:109" hidden="1" x14ac:dyDescent="0.2">
      <c r="A208" t="str">
        <f>[1]summ_cities!A208</f>
        <v>Hemet, CA</v>
      </c>
      <c r="B208">
        <f>[1]summ_cities!B208</f>
        <v>130.71838750741401</v>
      </c>
      <c r="C208">
        <f>[1]summ_cities!C208</f>
        <v>0.19546160014015099</v>
      </c>
      <c r="D208">
        <f>[1]summ_cities!D208</f>
        <v>1.7376940417460102E-2</v>
      </c>
      <c r="E208">
        <f>[1]summ_cities!E208</f>
        <v>3.5378137346027502E-2</v>
      </c>
      <c r="F208">
        <f>[1]summ_cities!F208</f>
        <v>0</v>
      </c>
      <c r="G208">
        <f>[1]summ_cities!G208</f>
        <v>0.24857961973294401</v>
      </c>
      <c r="H208">
        <f>[1]summ_cities!H208</f>
        <v>1.8435764751459201E-2</v>
      </c>
      <c r="I208">
        <f>[1]summ_cities!I208</f>
        <v>0.51523206238804198</v>
      </c>
      <c r="J208">
        <f>[1]summ_cities!J208</f>
        <v>0.389464716949316</v>
      </c>
      <c r="K208">
        <f>[1]summ_cities!K208</f>
        <v>0.17992593417549099</v>
      </c>
      <c r="L208">
        <f>[1]summ_cities!L208</f>
        <v>0.54640366358162296</v>
      </c>
      <c r="M208">
        <f>[1]summ_cities!M208</f>
        <v>0.755901554620244</v>
      </c>
      <c r="N208">
        <f>[1]summ_cities!N208</f>
        <v>0.349213388121761</v>
      </c>
      <c r="O208">
        <f>[1]summ_cities!O208</f>
        <v>1.0605001192066801</v>
      </c>
      <c r="P208">
        <f>[1]summ_cities!P208</f>
        <v>-0.125767345438726</v>
      </c>
      <c r="Q208">
        <f>[1]summ_cities!Q208</f>
        <v>-0.33530612821255101</v>
      </c>
      <c r="R208">
        <f>[1]summ_cities!R208</f>
        <v>3.1171601193580801E-2</v>
      </c>
      <c r="S208">
        <f>[1]summ_cities!S208</f>
        <v>6.4946058857424105E-2</v>
      </c>
      <c r="T208">
        <f>[1]summ_cities!T208</f>
        <v>1.0514152694800899E-3</v>
      </c>
      <c r="U208">
        <f>[1]summ_cities!U208</f>
        <v>0.121617590504801</v>
      </c>
      <c r="V208">
        <f>[1]summ_cities!V208</f>
        <v>163379</v>
      </c>
      <c r="W208">
        <f>[1]summ_cities!W208</f>
        <v>117200</v>
      </c>
      <c r="X208">
        <f>[1]summ_cities!X208</f>
        <v>2.3838113646754801E-6</v>
      </c>
      <c r="DA208" t="str">
        <f t="shared" si="3"/>
        <v>False</v>
      </c>
      <c r="DB208" t="str">
        <f>_xlfn.CONCAT(TEXT(ROUND(J208,0), "0"), " (", TEXT(ROUND(K208,0), "0"), ", ",TEXT(ROUND(L208,0), "0"), ")")</f>
        <v>0 (0, 1)</v>
      </c>
      <c r="DC208" t="str">
        <f>_xlfn.CONCAT(TEXT(ROUND(M208,2), "0.00"), " (", TEXT(ROUND(N208,2), "0.00"), ", ", TEXT(ROUND(O208,2), "0.00"), ")")</f>
        <v>0.76 (0.35, 1.06)</v>
      </c>
      <c r="DD208" t="str">
        <f>_xlfn.CONCAT(TEXT(ROUND(S208,2), "0.00"), " (", TEXT(ROUND(T208,2), "0.00"), ", ",TEXT(ROUND(U208,2), "0.00"), ")")</f>
        <v>0.06 (0.00, 0.12)</v>
      </c>
      <c r="DE208" t="str">
        <f>TEXT(ROUND(1000000*X208,2), "0.0")</f>
        <v>2.4</v>
      </c>
    </row>
    <row r="209" spans="1:109" hidden="1" x14ac:dyDescent="0.2">
      <c r="A209" t="str">
        <f>[1]summ_cities!A209</f>
        <v>Yuma, AZ--CA</v>
      </c>
      <c r="B209">
        <f>[1]summ_cities!B209</f>
        <v>155.13444466581501</v>
      </c>
      <c r="C209">
        <f>[1]summ_cities!C209</f>
        <v>3.4598853561332701E-2</v>
      </c>
      <c r="D209">
        <f>[1]summ_cities!D209</f>
        <v>4.23391691362488E-2</v>
      </c>
      <c r="E209">
        <f>[1]summ_cities!E209</f>
        <v>1.2234872336623299E-2</v>
      </c>
      <c r="F209">
        <f>[1]summ_cities!F209</f>
        <v>0</v>
      </c>
      <c r="G209">
        <f>[1]summ_cities!G209</f>
        <v>0.13199707302045999</v>
      </c>
      <c r="H209">
        <f>[1]summ_cities!H209</f>
        <v>8.5604323419215499E-3</v>
      </c>
      <c r="I209">
        <f>[1]summ_cities!I209</f>
        <v>0.22973040039658699</v>
      </c>
      <c r="J209">
        <f>[1]summ_cities!J209</f>
        <v>0.36732206135228701</v>
      </c>
      <c r="K209">
        <f>[1]summ_cities!K209</f>
        <v>0.323123317079207</v>
      </c>
      <c r="L209">
        <f>[1]summ_cities!L209</f>
        <v>0.45361766144711202</v>
      </c>
      <c r="M209">
        <f>[1]summ_cities!M209</f>
        <v>1.5989266580224999</v>
      </c>
      <c r="N209">
        <f>[1]summ_cities!N209</f>
        <v>1.40653268579776</v>
      </c>
      <c r="O209">
        <f>[1]summ_cities!O209</f>
        <v>1.97456523239425</v>
      </c>
      <c r="P209">
        <f>[1]summ_cities!P209</f>
        <v>0.137591660955699</v>
      </c>
      <c r="Q209">
        <f>[1]summ_cities!Q209</f>
        <v>9.3392916682619703E-2</v>
      </c>
      <c r="R209">
        <f>[1]summ_cities!R209</f>
        <v>0.223887261050525</v>
      </c>
      <c r="S209">
        <f>[1]summ_cities!S209</f>
        <v>0.18918140163830299</v>
      </c>
      <c r="T209">
        <f>[1]summ_cities!T209</f>
        <v>0.115930306655257</v>
      </c>
      <c r="U209">
        <f>[1]summ_cities!U209</f>
        <v>0.261343301336941</v>
      </c>
      <c r="V209">
        <f>[1]summ_cities!V209</f>
        <v>135267</v>
      </c>
      <c r="W209">
        <f>[1]summ_cities!W209</f>
        <v>94950</v>
      </c>
      <c r="X209">
        <f>[1]summ_cities!X209</f>
        <v>2.7155334364796E-6</v>
      </c>
      <c r="DA209" t="str">
        <f t="shared" si="3"/>
        <v>False</v>
      </c>
      <c r="DB209" t="str">
        <f>_xlfn.CONCAT(TEXT(ROUND(J209,0), "0"), " (", TEXT(ROUND(K209,0), "0"), ", ",TEXT(ROUND(L209,0), "0"), ")")</f>
        <v>0 (0, 0)</v>
      </c>
      <c r="DC209" t="str">
        <f>_xlfn.CONCAT(TEXT(ROUND(M209,2), "0.00"), " (", TEXT(ROUND(N209,2), "0.00"), ", ", TEXT(ROUND(O209,2), "0.00"), ")")</f>
        <v>1.60 (1.41, 1.97)</v>
      </c>
      <c r="DD209" t="str">
        <f>_xlfn.CONCAT(TEXT(ROUND(S209,2), "0.00"), " (", TEXT(ROUND(T209,2), "0.00"), ", ",TEXT(ROUND(U209,2), "0.00"), ")")</f>
        <v>0.19 (0.12, 0.26)</v>
      </c>
      <c r="DE209" t="str">
        <f>TEXT(ROUND(1000000*X209,2), "0.0")</f>
        <v>2.7</v>
      </c>
    </row>
    <row r="210" spans="1:109" hidden="1" x14ac:dyDescent="0.2">
      <c r="A210" t="str">
        <f>[1]summ_cities!A210</f>
        <v>Salinas, CA</v>
      </c>
      <c r="B210">
        <f>[1]summ_cities!B210</f>
        <v>129.74222889276501</v>
      </c>
      <c r="C210">
        <f>[1]summ_cities!C210</f>
        <v>0.22811494392550299</v>
      </c>
      <c r="D210">
        <f>[1]summ_cities!D210</f>
        <v>1.8366889498957501E-2</v>
      </c>
      <c r="E210">
        <f>[1]summ_cities!E210</f>
        <v>2.9326202965937902E-2</v>
      </c>
      <c r="F210">
        <f>[1]summ_cities!F210</f>
        <v>0</v>
      </c>
      <c r="G210">
        <f>[1]summ_cities!G210</f>
        <v>5.6350824046976902E-2</v>
      </c>
      <c r="H210">
        <f>[1]summ_cities!H210</f>
        <v>3.8355296221236797E-2</v>
      </c>
      <c r="I210">
        <f>[1]summ_cities!I210</f>
        <v>0.37051415665861198</v>
      </c>
      <c r="J210">
        <f>[1]summ_cities!J210</f>
        <v>0.32766265583641901</v>
      </c>
      <c r="K210">
        <f>[1]summ_cities!K210</f>
        <v>0.23090156526407399</v>
      </c>
      <c r="L210">
        <f>[1]summ_cities!L210</f>
        <v>0.37051415665861198</v>
      </c>
      <c r="M210">
        <f>[1]summ_cities!M210</f>
        <v>0.88434584737965605</v>
      </c>
      <c r="N210">
        <f>[1]summ_cities!N210</f>
        <v>0.62319228864667797</v>
      </c>
      <c r="O210">
        <f>[1]summ_cities!O210</f>
        <v>1</v>
      </c>
      <c r="P210">
        <f>[1]summ_cities!P210</f>
        <v>-4.2851500822193099E-2</v>
      </c>
      <c r="Q210">
        <f>[1]summ_cities!Q210</f>
        <v>-0.13961259139453699</v>
      </c>
      <c r="R210">
        <f>[1]summ_cities!R210</f>
        <v>0</v>
      </c>
      <c r="S210">
        <f>[1]summ_cities!S210</f>
        <v>5.0677325215783602E-2</v>
      </c>
      <c r="T210">
        <f>[1]summ_cities!T210</f>
        <v>0</v>
      </c>
      <c r="U210">
        <f>[1]summ_cities!U210</f>
        <v>0.105868572705678</v>
      </c>
      <c r="V210">
        <f>[1]summ_cities!V210</f>
        <v>184809</v>
      </c>
      <c r="W210">
        <f>[1]summ_cities!W210</f>
        <v>179173</v>
      </c>
      <c r="X210">
        <f>[1]summ_cities!X210</f>
        <v>1.7729799730338799E-6</v>
      </c>
      <c r="DA210" t="str">
        <f t="shared" si="3"/>
        <v>False</v>
      </c>
      <c r="DB210" t="str">
        <f>_xlfn.CONCAT(TEXT(ROUND(J210,0), "0"), " (", TEXT(ROUND(K210,0), "0"), ", ",TEXT(ROUND(L210,0), "0"), ")")</f>
        <v>0 (0, 0)</v>
      </c>
      <c r="DC210" t="str">
        <f>_xlfn.CONCAT(TEXT(ROUND(M210,2), "0.00"), " (", TEXT(ROUND(N210,2), "0.00"), ", ", TEXT(ROUND(O210,2), "0.00"), ")")</f>
        <v>0.88 (0.62, 1.00)</v>
      </c>
      <c r="DD210" t="str">
        <f>_xlfn.CONCAT(TEXT(ROUND(S210,2), "0.00"), " (", TEXT(ROUND(T210,2), "0.00"), ", ",TEXT(ROUND(U210,2), "0.00"), ")")</f>
        <v>0.05 (0.00, 0.11)</v>
      </c>
      <c r="DE210" t="str">
        <f>TEXT(ROUND(1000000*X210,2), "0.0")</f>
        <v>1.8</v>
      </c>
    </row>
    <row r="211" spans="1:109" hidden="1" x14ac:dyDescent="0.2">
      <c r="A211" t="str">
        <f>[1]summ_cities!A211</f>
        <v>Boulder, CO</v>
      </c>
      <c r="B211">
        <f>[1]summ_cities!B211</f>
        <v>86.103455416680703</v>
      </c>
      <c r="C211">
        <f>[1]summ_cities!C211</f>
        <v>0.124142158207561</v>
      </c>
      <c r="D211">
        <f>[1]summ_cities!D211</f>
        <v>5.5698327417565497E-3</v>
      </c>
      <c r="E211">
        <f>[1]summ_cities!E211</f>
        <v>9.7387012777840107E-2</v>
      </c>
      <c r="F211">
        <f>[1]summ_cities!F211</f>
        <v>0</v>
      </c>
      <c r="G211">
        <f>[1]summ_cities!G211</f>
        <v>5.6640078848026597E-2</v>
      </c>
      <c r="H211">
        <f>[1]summ_cities!H211</f>
        <v>2.13215076797461E-2</v>
      </c>
      <c r="I211">
        <f>[1]summ_cities!I211</f>
        <v>0.30506059025493099</v>
      </c>
      <c r="J211">
        <f>[1]summ_cities!J211</f>
        <v>0.32742480084301201</v>
      </c>
      <c r="K211">
        <f>[1]summ_cities!K211</f>
        <v>0.28559650645544099</v>
      </c>
      <c r="L211">
        <f>[1]summ_cities!L211</f>
        <v>0.366751920089533</v>
      </c>
      <c r="M211">
        <f>[1]summ_cities!M211</f>
        <v>1.07331071696082</v>
      </c>
      <c r="N211">
        <f>[1]summ_cities!N211</f>
        <v>0.93619600688760196</v>
      </c>
      <c r="O211">
        <f>[1]summ_cities!O211</f>
        <v>1.2022264815754999</v>
      </c>
      <c r="P211">
        <f>[1]summ_cities!P211</f>
        <v>2.2364210588081E-2</v>
      </c>
      <c r="Q211">
        <f>[1]summ_cities!Q211</f>
        <v>-1.9464083799489398E-2</v>
      </c>
      <c r="R211">
        <f>[1]summ_cities!R211</f>
        <v>6.1691329834602002E-2</v>
      </c>
      <c r="S211">
        <f>[1]summ_cities!S211</f>
        <v>8.6789121428768295E-2</v>
      </c>
      <c r="T211">
        <f>[1]summ_cities!T211</f>
        <v>3.9535646547681602E-2</v>
      </c>
      <c r="U211">
        <f>[1]summ_cities!U211</f>
        <v>0.136052363070674</v>
      </c>
      <c r="V211">
        <f>[1]summ_cities!V211</f>
        <v>114591</v>
      </c>
      <c r="W211">
        <f>[1]summ_cities!W211</f>
        <v>112299</v>
      </c>
      <c r="X211">
        <f>[1]summ_cities!X211</f>
        <v>2.8573343529859398E-6</v>
      </c>
      <c r="DA211" t="str">
        <f t="shared" si="3"/>
        <v>False</v>
      </c>
      <c r="DB211" t="str">
        <f>_xlfn.CONCAT(TEXT(ROUND(J211,0), "0"), " (", TEXT(ROUND(K211,0), "0"), ", ",TEXT(ROUND(L211,0), "0"), ")")</f>
        <v>0 (0, 0)</v>
      </c>
      <c r="DC211" t="str">
        <f>_xlfn.CONCAT(TEXT(ROUND(M211,2), "0.00"), " (", TEXT(ROUND(N211,2), "0.00"), ", ", TEXT(ROUND(O211,2), "0.00"), ")")</f>
        <v>1.07 (0.94, 1.20)</v>
      </c>
      <c r="DD211" t="str">
        <f>_xlfn.CONCAT(TEXT(ROUND(S211,2), "0.00"), " (", TEXT(ROUND(T211,2), "0.00"), ", ",TEXT(ROUND(U211,2), "0.00"), ")")</f>
        <v>0.09 (0.04, 0.14)</v>
      </c>
      <c r="DE211" t="str">
        <f>TEXT(ROUND(1000000*X211,2), "0.0")</f>
        <v>2.9</v>
      </c>
    </row>
    <row r="212" spans="1:109" hidden="1" x14ac:dyDescent="0.2">
      <c r="A212" t="str">
        <f>[1]summ_cities!A212</f>
        <v>Seaside--Monterey, CA</v>
      </c>
      <c r="B212">
        <f>[1]summ_cities!B212</f>
        <v>102.239276539679</v>
      </c>
      <c r="C212">
        <f>[1]summ_cities!C212</f>
        <v>0.18302364248063399</v>
      </c>
      <c r="D212">
        <f>[1]summ_cities!D212</f>
        <v>2.29750757720678E-2</v>
      </c>
      <c r="E212">
        <f>[1]summ_cities!E212</f>
        <v>9.61155790245629E-3</v>
      </c>
      <c r="F212">
        <f>[1]summ_cities!F212</f>
        <v>0</v>
      </c>
      <c r="G212">
        <f>[1]summ_cities!G212</f>
        <v>2.2157690501939699E-2</v>
      </c>
      <c r="H212">
        <f>[1]summ_cities!H212</f>
        <v>1.5466146875300501E-2</v>
      </c>
      <c r="I212">
        <f>[1]summ_cities!I212</f>
        <v>0.253234113532398</v>
      </c>
      <c r="J212">
        <f>[1]summ_cities!J212</f>
        <v>0.240799419009012</v>
      </c>
      <c r="K212">
        <f>[1]summ_cities!K212</f>
        <v>0.20601519419042699</v>
      </c>
      <c r="L212">
        <f>[1]summ_cities!L212</f>
        <v>0.253234113532398</v>
      </c>
      <c r="M212">
        <f>[1]summ_cities!M212</f>
        <v>0.95089644775763604</v>
      </c>
      <c r="N212">
        <f>[1]summ_cities!N212</f>
        <v>0.81353649915760595</v>
      </c>
      <c r="O212">
        <f>[1]summ_cities!O212</f>
        <v>1</v>
      </c>
      <c r="P212">
        <f>[1]summ_cities!P212</f>
        <v>-1.2434694523386801E-2</v>
      </c>
      <c r="Q212">
        <f>[1]summ_cities!Q212</f>
        <v>-4.7218919341971199E-2</v>
      </c>
      <c r="R212">
        <f>[1]summ_cities!R212</f>
        <v>0</v>
      </c>
      <c r="S212">
        <f>[1]summ_cities!S212</f>
        <v>7.4291977044333296E-2</v>
      </c>
      <c r="T212">
        <f>[1]summ_cities!T212</f>
        <v>0</v>
      </c>
      <c r="U212">
        <f>[1]summ_cities!U212</f>
        <v>0.14550291086026901</v>
      </c>
      <c r="V212">
        <f>[1]summ_cities!V212</f>
        <v>114237</v>
      </c>
      <c r="W212">
        <f>[1]summ_cities!W212</f>
        <v>125503</v>
      </c>
      <c r="X212">
        <f>[1]summ_cities!X212</f>
        <v>2.1078934058931101E-6</v>
      </c>
      <c r="DA212" t="str">
        <f t="shared" si="3"/>
        <v>False</v>
      </c>
      <c r="DB212" t="str">
        <f>_xlfn.CONCAT(TEXT(ROUND(J212,0), "0"), " (", TEXT(ROUND(K212,0), "0"), ", ",TEXT(ROUND(L212,0), "0"), ")")</f>
        <v>0 (0, 0)</v>
      </c>
      <c r="DC212" t="str">
        <f>_xlfn.CONCAT(TEXT(ROUND(M212,2), "0.00"), " (", TEXT(ROUND(N212,2), "0.00"), ", ", TEXT(ROUND(O212,2), "0.00"), ")")</f>
        <v>0.95 (0.81, 1.00)</v>
      </c>
      <c r="DD212" t="str">
        <f>_xlfn.CONCAT(TEXT(ROUND(S212,2), "0.00"), " (", TEXT(ROUND(T212,2), "0.00"), ", ",TEXT(ROUND(U212,2), "0.00"), ")")</f>
        <v>0.07 (0.00, 0.15)</v>
      </c>
      <c r="DE212" t="str">
        <f>TEXT(ROUND(1000000*X212,2), "0.0")</f>
        <v>2.1</v>
      </c>
    </row>
    <row r="213" spans="1:109" hidden="1" x14ac:dyDescent="0.2">
      <c r="A213" t="str">
        <f>[1]summ_cities!A213</f>
        <v>Monroe, LA</v>
      </c>
      <c r="B213">
        <f>[1]summ_cities!B213</f>
        <v>219.513308425415</v>
      </c>
      <c r="C213">
        <f>[1]summ_cities!C213</f>
        <v>0.13114821119982401</v>
      </c>
      <c r="D213">
        <f>[1]summ_cities!D213</f>
        <v>2.7725377624074E-2</v>
      </c>
      <c r="E213">
        <f>[1]summ_cities!E213</f>
        <v>1.7323585795480201</v>
      </c>
      <c r="F213">
        <f>[1]summ_cities!F213</f>
        <v>0</v>
      </c>
      <c r="G213">
        <f>[1]summ_cities!G213</f>
        <v>7.2240917739691005E-2</v>
      </c>
      <c r="H213">
        <f>[1]summ_cities!H213</f>
        <v>9.7274445924197303E-2</v>
      </c>
      <c r="I213">
        <f>[1]summ_cities!I213</f>
        <v>2.0607475320358102</v>
      </c>
      <c r="J213">
        <f>[1]summ_cities!J213</f>
        <v>0.23430704079220799</v>
      </c>
      <c r="K213">
        <f>[1]summ_cities!K213</f>
        <v>-2.0230805282401101</v>
      </c>
      <c r="L213">
        <f>[1]summ_cities!L213</f>
        <v>1.5344423450656599</v>
      </c>
      <c r="M213">
        <f>[1]summ_cities!M213</f>
        <v>0.113700022515973</v>
      </c>
      <c r="N213">
        <f>[1]summ_cities!N213</f>
        <v>-0.98172167953126899</v>
      </c>
      <c r="O213">
        <f>[1]summ_cities!O213</f>
        <v>0.74460472290353197</v>
      </c>
      <c r="P213">
        <f>[1]summ_cities!P213</f>
        <v>-1.8264404912436001</v>
      </c>
      <c r="Q213">
        <f>[1]summ_cities!Q213</f>
        <v>-4.0838280602759198</v>
      </c>
      <c r="R213">
        <f>[1]summ_cities!R213</f>
        <v>-0.52630518697014805</v>
      </c>
      <c r="S213">
        <f>[1]summ_cities!S213</f>
        <v>0.216398605650758</v>
      </c>
      <c r="T213">
        <f>[1]summ_cities!T213</f>
        <v>0.10188175522446601</v>
      </c>
      <c r="U213">
        <f>[1]summ_cities!U213</f>
        <v>0.34648315634759103</v>
      </c>
      <c r="V213">
        <f>[1]summ_cities!V213</f>
        <v>116533</v>
      </c>
      <c r="W213">
        <f>[1]summ_cities!W213</f>
        <v>113818</v>
      </c>
      <c r="X213">
        <f>[1]summ_cities!X213</f>
        <v>2.01064969401121E-6</v>
      </c>
      <c r="DA213" t="str">
        <f t="shared" si="3"/>
        <v>False</v>
      </c>
      <c r="DB213" t="str">
        <f>_xlfn.CONCAT(TEXT(ROUND(J213,0), "0"), " (", TEXT(ROUND(K213,0), "0"), ", ",TEXT(ROUND(L213,0), "0"), ")")</f>
        <v>0 (-2, 2)</v>
      </c>
      <c r="DC213" t="str">
        <f>_xlfn.CONCAT(TEXT(ROUND(M213,2), "0.00"), " (", TEXT(ROUND(N213,2), "0.00"), ", ", TEXT(ROUND(O213,2), "0.00"), ")")</f>
        <v>0.11 (-0.98, 0.74)</v>
      </c>
      <c r="DD213" t="str">
        <f>_xlfn.CONCAT(TEXT(ROUND(S213,2), "0.00"), " (", TEXT(ROUND(T213,2), "0.00"), ", ",TEXT(ROUND(U213,2), "0.00"), ")")</f>
        <v>0.22 (0.10, 0.35)</v>
      </c>
      <c r="DE213" t="str">
        <f>TEXT(ROUND(1000000*X213,2), "0.0")</f>
        <v>2.0</v>
      </c>
    </row>
    <row r="214" spans="1:109" hidden="1" x14ac:dyDescent="0.2">
      <c r="A214" t="str">
        <f>[1]summ_cities!A214</f>
        <v>Santa Maria, CA</v>
      </c>
      <c r="B214">
        <f>[1]summ_cities!B214</f>
        <v>76.277818392148006</v>
      </c>
      <c r="C214">
        <f>[1]summ_cities!C214</f>
        <v>0.139344810951052</v>
      </c>
      <c r="D214">
        <f>[1]summ_cities!D214</f>
        <v>1.4683847215592301E-2</v>
      </c>
      <c r="E214">
        <f>[1]summ_cities!E214</f>
        <v>8.0337217747459902E-2</v>
      </c>
      <c r="F214">
        <f>[1]summ_cities!F214</f>
        <v>0</v>
      </c>
      <c r="G214">
        <f>[1]summ_cities!G214</f>
        <v>3.1017195503869999E-2</v>
      </c>
      <c r="H214">
        <f>[1]summ_cities!H214</f>
        <v>1.8125253766742601E-2</v>
      </c>
      <c r="I214">
        <f>[1]summ_cities!I214</f>
        <v>0.28350832518471603</v>
      </c>
      <c r="J214">
        <f>[1]summ_cities!J214</f>
        <v>0.21831842386341399</v>
      </c>
      <c r="K214">
        <f>[1]summ_cities!K214</f>
        <v>0.146986683163252</v>
      </c>
      <c r="L214">
        <f>[1]summ_cities!L214</f>
        <v>0.28350832518471603</v>
      </c>
      <c r="M214">
        <f>[1]summ_cities!M214</f>
        <v>0.77006001048177697</v>
      </c>
      <c r="N214">
        <f>[1]summ_cities!N214</f>
        <v>0.51845632070058301</v>
      </c>
      <c r="O214">
        <f>[1]summ_cities!O214</f>
        <v>1</v>
      </c>
      <c r="P214">
        <f>[1]summ_cities!P214</f>
        <v>-6.5189901321302701E-2</v>
      </c>
      <c r="Q214">
        <f>[1]summ_cities!Q214</f>
        <v>-0.136521642021464</v>
      </c>
      <c r="R214">
        <f>[1]summ_cities!R214</f>
        <v>0</v>
      </c>
      <c r="S214">
        <f>[1]summ_cities!S214</f>
        <v>6.3435443331603295E-2</v>
      </c>
      <c r="T214">
        <f>[1]summ_cities!T214</f>
        <v>0</v>
      </c>
      <c r="U214">
        <f>[1]summ_cities!U214</f>
        <v>0.118548925516252</v>
      </c>
      <c r="V214">
        <f>[1]summ_cities!V214</f>
        <v>130447</v>
      </c>
      <c r="W214">
        <f>[1]summ_cities!W214</f>
        <v>120297</v>
      </c>
      <c r="X214">
        <f>[1]summ_cities!X214</f>
        <v>1.6736178207502899E-6</v>
      </c>
      <c r="DA214" t="str">
        <f t="shared" si="3"/>
        <v>False</v>
      </c>
      <c r="DB214" t="str">
        <f>_xlfn.CONCAT(TEXT(ROUND(J214,0), "0"), " (", TEXT(ROUND(K214,0), "0"), ", ",TEXT(ROUND(L214,0), "0"), ")")</f>
        <v>0 (0, 0)</v>
      </c>
      <c r="DC214" t="str">
        <f>_xlfn.CONCAT(TEXT(ROUND(M214,2), "0.00"), " (", TEXT(ROUND(N214,2), "0.00"), ", ", TEXT(ROUND(O214,2), "0.00"), ")")</f>
        <v>0.77 (0.52, 1.00)</v>
      </c>
      <c r="DD214" t="str">
        <f>_xlfn.CONCAT(TEXT(ROUND(S214,2), "0.00"), " (", TEXT(ROUND(T214,2), "0.00"), ", ",TEXT(ROUND(U214,2), "0.00"), ")")</f>
        <v>0.06 (0.00, 0.12)</v>
      </c>
      <c r="DE214" t="str">
        <f>TEXT(ROUND(1000000*X214,2), "0.0")</f>
        <v>1.7</v>
      </c>
    </row>
    <row r="215" spans="1:109" hidden="1" x14ac:dyDescent="0.2">
      <c r="A215" t="str">
        <f>[1]summ_cities!A215</f>
        <v>Pueblo, CO</v>
      </c>
      <c r="B215">
        <f>[1]summ_cities!B215</f>
        <v>196.659135117722</v>
      </c>
      <c r="C215">
        <f>[1]summ_cities!C215</f>
        <v>1.01476439673053</v>
      </c>
      <c r="D215">
        <f>[1]summ_cities!D215</f>
        <v>1.53775583949575E-2</v>
      </c>
      <c r="E215">
        <f>[1]summ_cities!E215</f>
        <v>6.72006103758057E-2</v>
      </c>
      <c r="F215">
        <f>[1]summ_cities!F215</f>
        <v>0</v>
      </c>
      <c r="G215">
        <f>[1]summ_cities!G215</f>
        <v>0.105762784335051</v>
      </c>
      <c r="H215">
        <f>[1]summ_cities!H215</f>
        <v>3.93059554331084E-2</v>
      </c>
      <c r="I215">
        <f>[1]summ_cities!I215</f>
        <v>1.2424113052694601</v>
      </c>
      <c r="J215">
        <f>[1]summ_cities!J215</f>
        <v>-7.3520552630529697E-3</v>
      </c>
      <c r="K215">
        <f>[1]summ_cities!K215</f>
        <v>-0.69997012562900796</v>
      </c>
      <c r="L215">
        <f>[1]summ_cities!L215</f>
        <v>0.397991291941726</v>
      </c>
      <c r="M215">
        <f>[1]summ_cities!M215</f>
        <v>-5.9175695133089901E-3</v>
      </c>
      <c r="N215">
        <f>[1]summ_cities!N215</f>
        <v>-0.56339645547349204</v>
      </c>
      <c r="O215">
        <f>[1]summ_cities!O215</f>
        <v>0.32033779011324098</v>
      </c>
      <c r="P215">
        <f>[1]summ_cities!P215</f>
        <v>-1.24976336053251</v>
      </c>
      <c r="Q215">
        <f>[1]summ_cities!Q215</f>
        <v>-1.9423814308984599</v>
      </c>
      <c r="R215">
        <f>[1]summ_cities!R215</f>
        <v>-0.84442001332773298</v>
      </c>
      <c r="S215">
        <f>[1]summ_cities!S215</f>
        <v>0.26471491173935602</v>
      </c>
      <c r="T215">
        <f>[1]summ_cities!T215</f>
        <v>0.15747029342503699</v>
      </c>
      <c r="U215">
        <f>[1]summ_cities!U215</f>
        <v>0.38735423584426798</v>
      </c>
      <c r="V215">
        <f>[1]summ_cities!V215</f>
        <v>136550</v>
      </c>
      <c r="W215">
        <f>[1]summ_cities!W215</f>
        <v>123351</v>
      </c>
      <c r="X215">
        <f>[1]summ_cities!X215</f>
        <v>-5.3841488561354597E-8</v>
      </c>
      <c r="DA215" t="str">
        <f t="shared" si="3"/>
        <v>False</v>
      </c>
      <c r="DB215" t="str">
        <f>_xlfn.CONCAT(TEXT(ROUND(J215,0), "0"), " (", TEXT(ROUND(K215,0), "0"), ", ",TEXT(ROUND(L215,0), "0"), ")")</f>
        <v>0 (-1, 0)</v>
      </c>
      <c r="DC215" t="str">
        <f>_xlfn.CONCAT(TEXT(ROUND(M215,2), "0.00"), " (", TEXT(ROUND(N215,2), "0.00"), ", ", TEXT(ROUND(O215,2), "0.00"), ")")</f>
        <v>-0.01 (-0.56, 0.32)</v>
      </c>
      <c r="DD215" t="str">
        <f>_xlfn.CONCAT(TEXT(ROUND(S215,2), "0.00"), " (", TEXT(ROUND(T215,2), "0.00"), ", ",TEXT(ROUND(U215,2), "0.00"), ")")</f>
        <v>0.26 (0.16, 0.39)</v>
      </c>
      <c r="DE215" t="str">
        <f>TEXT(ROUND(1000000*X215,2), "0.0")</f>
        <v>-0.1</v>
      </c>
    </row>
    <row r="216" spans="1:109" hidden="1" x14ac:dyDescent="0.2">
      <c r="A216" t="str">
        <f>[1]summ_cities!A216</f>
        <v>Clarksville, TN--KY</v>
      </c>
      <c r="B216">
        <f>[1]summ_cities!B216</f>
        <v>301.42415849459701</v>
      </c>
      <c r="C216">
        <f>[1]summ_cities!C216</f>
        <v>1.2305296375032899</v>
      </c>
      <c r="D216">
        <f>[1]summ_cities!D216</f>
        <v>6.9437825467884295E-2</v>
      </c>
      <c r="E216">
        <f>[1]summ_cities!E216</f>
        <v>2.8986884261891499E-2</v>
      </c>
      <c r="F216">
        <f>[1]summ_cities!F216</f>
        <v>0</v>
      </c>
      <c r="G216">
        <f>[1]summ_cities!G216</f>
        <v>0.308678248473996</v>
      </c>
      <c r="H216">
        <f>[1]summ_cities!H216</f>
        <v>2.5855261264426901E-2</v>
      </c>
      <c r="I216">
        <f>[1]summ_cities!I216</f>
        <v>1.6634878569714799</v>
      </c>
      <c r="J216">
        <f>[1]summ_cities!J216</f>
        <v>-0.14041841059910701</v>
      </c>
      <c r="K216">
        <f>[1]summ_cities!K216</f>
        <v>-0.94374371215516395</v>
      </c>
      <c r="L216">
        <f>[1]summ_cities!L216</f>
        <v>0.58193259841477396</v>
      </c>
      <c r="M216">
        <f>[1]summ_cities!M216</f>
        <v>-8.4412044254263505E-2</v>
      </c>
      <c r="N216">
        <f>[1]summ_cities!N216</f>
        <v>-0.56732828448373795</v>
      </c>
      <c r="O216">
        <f>[1]summ_cities!O216</f>
        <v>0.34982677870232698</v>
      </c>
      <c r="P216">
        <f>[1]summ_cities!P216</f>
        <v>-1.8039062675705899</v>
      </c>
      <c r="Q216">
        <f>[1]summ_cities!Q216</f>
        <v>-2.6072315691266499</v>
      </c>
      <c r="R216">
        <f>[1]summ_cities!R216</f>
        <v>-1.0815552585567101</v>
      </c>
      <c r="S216">
        <f>[1]summ_cities!S216</f>
        <v>0.28311699328211398</v>
      </c>
      <c r="T216">
        <f>[1]summ_cities!T216</f>
        <v>0.15530549448811801</v>
      </c>
      <c r="U216">
        <f>[1]summ_cities!U216</f>
        <v>0.42500287958518701</v>
      </c>
      <c r="V216">
        <f>[1]summ_cities!V216</f>
        <v>158655</v>
      </c>
      <c r="W216">
        <f>[1]summ_cities!W216</f>
        <v>121775</v>
      </c>
      <c r="X216">
        <f>[1]summ_cities!X216</f>
        <v>-8.8505506034545004E-7</v>
      </c>
      <c r="DA216" t="str">
        <f t="shared" si="3"/>
        <v>False</v>
      </c>
      <c r="DB216" t="str">
        <f>_xlfn.CONCAT(TEXT(ROUND(J216,0), "0"), " (", TEXT(ROUND(K216,0), "0"), ", ",TEXT(ROUND(L216,0), "0"), ")")</f>
        <v>0 (-1, 1)</v>
      </c>
      <c r="DC216" t="str">
        <f>_xlfn.CONCAT(TEXT(ROUND(M216,2), "0.00"), " (", TEXT(ROUND(N216,2), "0.00"), ", ", TEXT(ROUND(O216,2), "0.00"), ")")</f>
        <v>-0.08 (-0.57, 0.35)</v>
      </c>
      <c r="DD216" t="str">
        <f>_xlfn.CONCAT(TEXT(ROUND(S216,2), "0.00"), " (", TEXT(ROUND(T216,2), "0.00"), ", ",TEXT(ROUND(U216,2), "0.00"), ")")</f>
        <v>0.28 (0.16, 0.43)</v>
      </c>
      <c r="DE216" t="str">
        <f>TEXT(ROUND(1000000*X216,2), "0.0")</f>
        <v>-0.9</v>
      </c>
    </row>
    <row r="217" spans="1:109" hidden="1" x14ac:dyDescent="0.2">
      <c r="A217" t="str">
        <f>[1]summ_cities!A217</f>
        <v>Erie, PA</v>
      </c>
      <c r="B217">
        <f>[1]summ_cities!B217</f>
        <v>215.515221401345</v>
      </c>
      <c r="C217">
        <f>[1]summ_cities!C217</f>
        <v>0.64484910218821301</v>
      </c>
      <c r="D217">
        <f>[1]summ_cities!D217</f>
        <v>7.2379867031484302E-2</v>
      </c>
      <c r="E217">
        <f>[1]summ_cities!E217</f>
        <v>0.47778217383997101</v>
      </c>
      <c r="F217">
        <f>[1]summ_cities!F217</f>
        <v>0</v>
      </c>
      <c r="G217">
        <f>[1]summ_cities!G217</f>
        <v>0.133891271309516</v>
      </c>
      <c r="H217">
        <f>[1]summ_cities!H217</f>
        <v>3.3188301367725298E-2</v>
      </c>
      <c r="I217">
        <f>[1]summ_cities!I217</f>
        <v>1.36209071573691</v>
      </c>
      <c r="J217">
        <f>[1]summ_cities!J217</f>
        <v>-0.286973001774258</v>
      </c>
      <c r="K217">
        <f>[1]summ_cities!K217</f>
        <v>-0.58881685405815798</v>
      </c>
      <c r="L217">
        <f>[1]summ_cities!L217</f>
        <v>8.9660122876126694E-2</v>
      </c>
      <c r="M217">
        <f>[1]summ_cities!M217</f>
        <v>-0.21068567493979401</v>
      </c>
      <c r="N217">
        <f>[1]summ_cities!N217</f>
        <v>-0.43228901515535201</v>
      </c>
      <c r="O217">
        <f>[1]summ_cities!O217</f>
        <v>6.5825368193350706E-2</v>
      </c>
      <c r="P217">
        <f>[1]summ_cities!P217</f>
        <v>-1.64906371751116</v>
      </c>
      <c r="Q217">
        <f>[1]summ_cities!Q217</f>
        <v>-1.95090756979506</v>
      </c>
      <c r="R217">
        <f>[1]summ_cities!R217</f>
        <v>-1.27243059286078</v>
      </c>
      <c r="S217">
        <f>[1]summ_cities!S217</f>
        <v>0.14693909555717599</v>
      </c>
      <c r="T217">
        <f>[1]summ_cities!T217</f>
        <v>5.4253779899791299E-2</v>
      </c>
      <c r="U217">
        <f>[1]summ_cities!U217</f>
        <v>0.26975032385793302</v>
      </c>
      <c r="V217">
        <f>[1]summ_cities!V217</f>
        <v>196611</v>
      </c>
      <c r="W217">
        <f>[1]summ_cities!W217</f>
        <v>194804</v>
      </c>
      <c r="X217">
        <f>[1]summ_cities!X217</f>
        <v>-1.45959789520554E-6</v>
      </c>
      <c r="DA217" t="str">
        <f t="shared" si="3"/>
        <v>False</v>
      </c>
      <c r="DB217" t="str">
        <f>_xlfn.CONCAT(TEXT(ROUND(J217,0), "0"), " (", TEXT(ROUND(K217,0), "0"), ", ",TEXT(ROUND(L217,0), "0"), ")")</f>
        <v>0 (-1, 0)</v>
      </c>
      <c r="DC217" t="str">
        <f>_xlfn.CONCAT(TEXT(ROUND(M217,2), "0.00"), " (", TEXT(ROUND(N217,2), "0.00"), ", ", TEXT(ROUND(O217,2), "0.00"), ")")</f>
        <v>-0.21 (-0.43, 0.07)</v>
      </c>
      <c r="DD217" t="str">
        <f>_xlfn.CONCAT(TEXT(ROUND(S217,2), "0.00"), " (", TEXT(ROUND(T217,2), "0.00"), ", ",TEXT(ROUND(U217,2), "0.00"), ")")</f>
        <v>0.15 (0.05, 0.27)</v>
      </c>
      <c r="DE217" t="str">
        <f>TEXT(ROUND(1000000*X217,2), "0.0")</f>
        <v>-1.5</v>
      </c>
    </row>
    <row r="218" spans="1:109" hidden="1" x14ac:dyDescent="0.2">
      <c r="A218" t="str">
        <f>[1]summ_cities!A218</f>
        <v>Simi Valley, CA</v>
      </c>
      <c r="B218">
        <f>[1]summ_cities!B218</f>
        <v>84.203207434622499</v>
      </c>
      <c r="C218">
        <f>[1]summ_cities!C218</f>
        <v>1.2370882365993301</v>
      </c>
      <c r="D218">
        <f>[1]summ_cities!D218</f>
        <v>4.78686092794951E-2</v>
      </c>
      <c r="E218">
        <f>[1]summ_cities!E218</f>
        <v>0.100028422787414</v>
      </c>
      <c r="F218">
        <f>[1]summ_cities!F218</f>
        <v>0</v>
      </c>
      <c r="G218">
        <f>[1]summ_cities!G218</f>
        <v>1.51056334547878E-2</v>
      </c>
      <c r="H218">
        <f>[1]summ_cities!H218</f>
        <v>6.0980415628327997E-2</v>
      </c>
      <c r="I218">
        <f>[1]summ_cities!I218</f>
        <v>1.4610713177493599</v>
      </c>
      <c r="J218">
        <f>[1]summ_cities!J218</f>
        <v>-0.62837581862701997</v>
      </c>
      <c r="K218">
        <f>[1]summ_cities!K218</f>
        <v>-1.79892710379266</v>
      </c>
      <c r="L218">
        <f>[1]summ_cities!L218</f>
        <v>0.184727007698994</v>
      </c>
      <c r="M218">
        <f>[1]summ_cities!M218</f>
        <v>-0.43007881339767201</v>
      </c>
      <c r="N218">
        <f>[1]summ_cities!N218</f>
        <v>-1.23123839468954</v>
      </c>
      <c r="O218">
        <f>[1]summ_cities!O218</f>
        <v>0.12643257413577</v>
      </c>
      <c r="P218">
        <f>[1]summ_cities!P218</f>
        <v>-2.0894471363763798</v>
      </c>
      <c r="Q218">
        <f>[1]summ_cities!Q218</f>
        <v>-3.2599984215420301</v>
      </c>
      <c r="R218">
        <f>[1]summ_cities!R218</f>
        <v>-1.27634431005037</v>
      </c>
      <c r="S218">
        <f>[1]summ_cities!S218</f>
        <v>0.27011905237501999</v>
      </c>
      <c r="T218">
        <f>[1]summ_cities!T218</f>
        <v>0.189562405439095</v>
      </c>
      <c r="U218">
        <f>[1]summ_cities!U218</f>
        <v>0.37007852100768202</v>
      </c>
      <c r="V218">
        <f>[1]summ_cities!V218</f>
        <v>125206</v>
      </c>
      <c r="W218">
        <f>[1]summ_cities!W218</f>
        <v>112345</v>
      </c>
      <c r="X218">
        <f>[1]summ_cities!X218</f>
        <v>-5.0187356726276698E-6</v>
      </c>
      <c r="DA218" t="str">
        <f t="shared" si="3"/>
        <v>False</v>
      </c>
      <c r="DB218" t="str">
        <f>_xlfn.CONCAT(TEXT(ROUND(J218,0), "0"), " (", TEXT(ROUND(K218,0), "0"), ", ",TEXT(ROUND(L218,0), "0"), ")")</f>
        <v>-1 (-2, 0)</v>
      </c>
      <c r="DC218" t="str">
        <f>_xlfn.CONCAT(TEXT(ROUND(M218,2), "0.00"), " (", TEXT(ROUND(N218,2), "0.00"), ", ", TEXT(ROUND(O218,2), "0.00"), ")")</f>
        <v>-0.43 (-1.23, 0.13)</v>
      </c>
      <c r="DD218" t="str">
        <f>_xlfn.CONCAT(TEXT(ROUND(S218,2), "0.00"), " (", TEXT(ROUND(T218,2), "0.00"), ", ",TEXT(ROUND(U218,2), "0.00"), ")")</f>
        <v>0.27 (0.19, 0.37)</v>
      </c>
      <c r="DE218" t="str">
        <f>TEXT(ROUND(1000000*X218,2), "0.0")</f>
        <v>-5.0</v>
      </c>
    </row>
    <row r="219" spans="1:109" hidden="1" x14ac:dyDescent="0.2">
      <c r="A219" t="str">
        <f>[1]summ_cities!A219</f>
        <v>Thousand Oaks, CA</v>
      </c>
      <c r="B219">
        <f>[1]summ_cities!B219</f>
        <v>224.923688976736</v>
      </c>
      <c r="C219">
        <f>[1]summ_cities!C219</f>
        <v>2.6691007938668401</v>
      </c>
      <c r="D219">
        <f>[1]summ_cities!D219</f>
        <v>0.146725798522404</v>
      </c>
      <c r="E219">
        <f>[1]summ_cities!E219</f>
        <v>0.27532064107862497</v>
      </c>
      <c r="F219">
        <f>[1]summ_cities!F219</f>
        <v>0</v>
      </c>
      <c r="G219">
        <f>[1]summ_cities!G219</f>
        <v>4.1559548727646799E-2</v>
      </c>
      <c r="H219">
        <f>[1]summ_cities!H219</f>
        <v>0.154414835415638</v>
      </c>
      <c r="I219">
        <f>[1]summ_cities!I219</f>
        <v>3.28712161761116</v>
      </c>
      <c r="J219">
        <f>[1]summ_cities!J219</f>
        <v>-1.1254741266780199</v>
      </c>
      <c r="K219">
        <f>[1]summ_cities!K219</f>
        <v>-3.52997627801094</v>
      </c>
      <c r="L219">
        <f>[1]summ_cities!L219</f>
        <v>0.58206085705609401</v>
      </c>
      <c r="M219">
        <f>[1]summ_cities!M219</f>
        <v>-0.34238895228218902</v>
      </c>
      <c r="N219">
        <f>[1]summ_cities!N219</f>
        <v>-1.07388064350849</v>
      </c>
      <c r="O219">
        <f>[1]summ_cities!O219</f>
        <v>0.17707311282236399</v>
      </c>
      <c r="P219">
        <f>[1]summ_cities!P219</f>
        <v>-4.4125957442891801</v>
      </c>
      <c r="Q219">
        <f>[1]summ_cities!Q219</f>
        <v>-6.8170978956220996</v>
      </c>
      <c r="R219">
        <f>[1]summ_cities!R219</f>
        <v>-2.7050607605550598</v>
      </c>
      <c r="S219">
        <f>[1]summ_cities!S219</f>
        <v>0.115637737359796</v>
      </c>
      <c r="T219">
        <f>[1]summ_cities!T219</f>
        <v>2.45573536884196E-2</v>
      </c>
      <c r="U219">
        <f>[1]summ_cities!U219</f>
        <v>0.20163556869811999</v>
      </c>
      <c r="V219">
        <f>[1]summ_cities!V219</f>
        <v>214811</v>
      </c>
      <c r="W219">
        <f>[1]summ_cities!W219</f>
        <v>210990</v>
      </c>
      <c r="X219">
        <f>[1]summ_cities!X219</f>
        <v>-5.23936915091881E-6</v>
      </c>
      <c r="DA219" t="str">
        <f t="shared" si="3"/>
        <v>False</v>
      </c>
      <c r="DB219" t="str">
        <f>_xlfn.CONCAT(TEXT(ROUND(J219,0), "0"), " (", TEXT(ROUND(K219,0), "0"), ", ",TEXT(ROUND(L219,0), "0"), ")")</f>
        <v>-1 (-4, 1)</v>
      </c>
      <c r="DC219" t="str">
        <f>_xlfn.CONCAT(TEXT(ROUND(M219,2), "0.00"), " (", TEXT(ROUND(N219,2), "0.00"), ", ", TEXT(ROUND(O219,2), "0.00"), ")")</f>
        <v>-0.34 (-1.07, 0.18)</v>
      </c>
      <c r="DD219" t="str">
        <f>_xlfn.CONCAT(TEXT(ROUND(S219,2), "0.00"), " (", TEXT(ROUND(T219,2), "0.00"), ", ",TEXT(ROUND(U219,2), "0.00"), ")")</f>
        <v>0.12 (0.02, 0.20)</v>
      </c>
      <c r="DE219" t="str">
        <f>TEXT(ROUND(1000000*X219,2), "0.0")</f>
        <v>-5.2</v>
      </c>
    </row>
    <row r="220" spans="1:109" x14ac:dyDescent="0.2">
      <c r="A220" t="str">
        <f>[1]summ_cities!A220</f>
        <v>Kansas City, MO--KS</v>
      </c>
      <c r="B220">
        <f>[1]summ_cities!B220</f>
        <v>1832.4644517726299</v>
      </c>
      <c r="C220">
        <f>[1]summ_cities!C220</f>
        <v>30.733316284804001</v>
      </c>
      <c r="D220">
        <f>[1]summ_cities!D220</f>
        <v>1.35805084920314</v>
      </c>
      <c r="E220">
        <f>[1]summ_cities!E220</f>
        <v>1.9647290601568199</v>
      </c>
      <c r="F220">
        <f>[1]summ_cities!F220</f>
        <v>0</v>
      </c>
      <c r="G220">
        <f>[1]summ_cities!G220</f>
        <v>1.29681089950363</v>
      </c>
      <c r="H220">
        <f>[1]summ_cities!H220</f>
        <v>1.29654252567418</v>
      </c>
      <c r="I220">
        <f>[1]summ_cities!I220</f>
        <v>36.649449619341802</v>
      </c>
      <c r="J220">
        <f>[1]summ_cities!J220</f>
        <v>-10.690387532160701</v>
      </c>
      <c r="K220">
        <f>[1]summ_cities!K220</f>
        <v>-27.8137707181831</v>
      </c>
      <c r="L220">
        <f>[1]summ_cities!L220</f>
        <v>2.8759179386967402</v>
      </c>
      <c r="M220">
        <f>[1]summ_cities!M220</f>
        <v>-0.29169298975007801</v>
      </c>
      <c r="N220">
        <f>[1]summ_cities!N220</f>
        <v>-0.75891373559684605</v>
      </c>
      <c r="O220">
        <f>[1]summ_cities!O220</f>
        <v>7.8470972103738296E-2</v>
      </c>
      <c r="P220">
        <f>[1]summ_cities!P220</f>
        <v>-47.3398371515025</v>
      </c>
      <c r="Q220">
        <f>[1]summ_cities!Q220</f>
        <v>-64.463220337525001</v>
      </c>
      <c r="R220">
        <f>[1]summ_cities!R220</f>
        <v>-33.7735316806451</v>
      </c>
      <c r="S220">
        <f>[1]summ_cities!S220</f>
        <v>0.45302498419360099</v>
      </c>
      <c r="T220">
        <f>[1]summ_cities!T220</f>
        <v>0.21987597587080901</v>
      </c>
      <c r="U220">
        <f>[1]summ_cities!U220</f>
        <v>0.71138118714897502</v>
      </c>
      <c r="V220">
        <f>[1]summ_cities!V220</f>
        <v>1519417</v>
      </c>
      <c r="W220">
        <f>[1]summ_cities!W220</f>
        <v>1361744</v>
      </c>
      <c r="X220">
        <f>[1]summ_cities!X220</f>
        <v>-7.0358483103458204E-6</v>
      </c>
      <c r="AG220">
        <v>50.457599999999999</v>
      </c>
      <c r="AH220">
        <v>18.921600000000002</v>
      </c>
      <c r="AI220">
        <v>113.5296</v>
      </c>
      <c r="DA220" t="str">
        <f t="shared" si="3"/>
        <v>True</v>
      </c>
      <c r="DB220" t="str">
        <f>_xlfn.CONCAT(TEXT(ROUND(J220,0), "0"), " (", TEXT(ROUND(K220,0), "0"), ", ",TEXT(ROUND(L220,0), "0"), ")")</f>
        <v>-11 (-28, 3)</v>
      </c>
      <c r="DC220" t="str">
        <f>_xlfn.CONCAT(TEXT(ROUND(M220,2), "0.00"), " (", TEXT(ROUND(N220,2), "0.00"), ", ", TEXT(ROUND(O220,2), "0.00"), ")")</f>
        <v>-0.29 (-0.76, 0.08)</v>
      </c>
      <c r="DD220" t="str">
        <f>_xlfn.CONCAT(TEXT(ROUND(S220,2), "0.00"), " (", TEXT(ROUND(T220,2), "0.00"), ", ",TEXT(ROUND(U220,2), "0.00"), ")")</f>
        <v>0.45 (0.22, 0.71)</v>
      </c>
      <c r="DE220" t="str">
        <f>TEXT(ROUND(1000000*X220,2), "0.0")</f>
        <v>-7.0</v>
      </c>
    </row>
    <row r="228" spans="30:33" x14ac:dyDescent="0.2">
      <c r="AD228">
        <f>AE10-AD10</f>
        <v>209.08368000000002</v>
      </c>
      <c r="AG228">
        <f>AI10-AH10</f>
        <v>315.36</v>
      </c>
    </row>
  </sheetData>
  <autoFilter ref="A1:DE220" xr:uid="{AC60DB82-B787-8D4F-86B2-2657FE680D33}">
    <filterColumn colId="104">
      <filters>
        <filter val="Tru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D3F0-0F9D-F54D-89BD-EF0ACF03C4B1}">
  <dimension ref="A1:V25"/>
  <sheetViews>
    <sheetView workbookViewId="0">
      <pane xSplit="1" topLeftCell="F1" activePane="topRight" state="frozen"/>
      <selection pane="topRight" activeCell="K6" sqref="K6"/>
    </sheetView>
  </sheetViews>
  <sheetFormatPr baseColWidth="10" defaultRowHeight="16" x14ac:dyDescent="0.2"/>
  <sheetData>
    <row r="1" spans="1:22" x14ac:dyDescent="0.2">
      <c r="A1" t="s">
        <v>23</v>
      </c>
      <c r="C1">
        <f>summ_cities!AG220/summ_cities!J220</f>
        <v>-4.7199037311046572</v>
      </c>
      <c r="T1">
        <f>AVERAGE(C1:S1)</f>
        <v>-4.7199037311046572</v>
      </c>
      <c r="U1">
        <f>1+T1</f>
        <v>-3.7199037311046572</v>
      </c>
      <c r="V1">
        <f>COUNT(C1:S1)</f>
        <v>1</v>
      </c>
    </row>
    <row r="2" spans="1:22" x14ac:dyDescent="0.2">
      <c r="A2" t="s">
        <v>24</v>
      </c>
      <c r="P2">
        <f>summ_cities!AK11/summ_cities!J11</f>
        <v>0.48052041444940807</v>
      </c>
      <c r="Q2">
        <f>summ_cities!AO11/summ_cities!J11</f>
        <v>0.67935644801468043</v>
      </c>
      <c r="R2">
        <f>summ_cities!AS11/summ_cities!J11</f>
        <v>1.3421432265655882</v>
      </c>
      <c r="S2">
        <f>summ_cities!AW11/summ_cities!J11</f>
        <v>0.61185382037366953</v>
      </c>
      <c r="T2">
        <f t="shared" ref="T1:T11" si="0">AVERAGE(B2:S2)</f>
        <v>0.77846847735083657</v>
      </c>
      <c r="U2">
        <f t="shared" ref="U2:U11" si="1">1+T2</f>
        <v>1.7784684773508366</v>
      </c>
      <c r="V2">
        <f t="shared" ref="V2:V11" si="2">COUNT(B2:S2)</f>
        <v>4</v>
      </c>
    </row>
    <row r="3" spans="1:22" x14ac:dyDescent="0.2">
      <c r="A3" t="s">
        <v>25</v>
      </c>
      <c r="B3">
        <f>summ_cities!Y2/summ_cities!J2</f>
        <v>1.9499757724974771</v>
      </c>
      <c r="C3">
        <f>summ_cities!AG2/summ_cities!J2</f>
        <v>2.5829373405716214</v>
      </c>
      <c r="D3">
        <f>summ_cities!BE2/summ_cities!J2</f>
        <v>1.4113623771712454</v>
      </c>
      <c r="T3">
        <f t="shared" si="0"/>
        <v>1.9814251634134479</v>
      </c>
      <c r="U3">
        <f t="shared" si="1"/>
        <v>2.9814251634134479</v>
      </c>
      <c r="V3">
        <f t="shared" si="2"/>
        <v>3</v>
      </c>
    </row>
    <row r="4" spans="1:22" x14ac:dyDescent="0.2">
      <c r="A4" t="s">
        <v>26</v>
      </c>
      <c r="C4">
        <f>summ_cities!AG7/summ_cities!J7</f>
        <v>2.1995210052404754</v>
      </c>
      <c r="T4">
        <f t="shared" si="0"/>
        <v>2.1995210052404754</v>
      </c>
      <c r="U4">
        <f t="shared" si="1"/>
        <v>3.1995210052404754</v>
      </c>
      <c r="V4">
        <f t="shared" si="2"/>
        <v>1</v>
      </c>
    </row>
    <row r="5" spans="1:22" x14ac:dyDescent="0.2">
      <c r="A5" t="s">
        <v>27</v>
      </c>
      <c r="C5">
        <f>summ_cities!AG10/summ_cities!J10</f>
        <v>2.6083746615413377</v>
      </c>
      <c r="T5">
        <f t="shared" si="0"/>
        <v>2.6083746615413377</v>
      </c>
      <c r="U5">
        <f t="shared" si="1"/>
        <v>3.6083746615413377</v>
      </c>
      <c r="V5">
        <f t="shared" si="2"/>
        <v>1</v>
      </c>
    </row>
    <row r="6" spans="1:22" x14ac:dyDescent="0.2">
      <c r="A6" t="s">
        <v>28</v>
      </c>
      <c r="F6">
        <f>summ_cities!BM9/summ_cities!J9</f>
        <v>3.0930133037755083</v>
      </c>
      <c r="G6">
        <f>summ_cities!BQ9/summ_cities!J9</f>
        <v>4.2866392965217051</v>
      </c>
      <c r="K6">
        <f>summ_cities!CG9/summ_cities!J9</f>
        <v>4.6589000775354314</v>
      </c>
      <c r="L6">
        <f>summ_cities!CK9/summ_cities!J9</f>
        <v>4.5752880499938025</v>
      </c>
      <c r="M6">
        <f>summ_cities!CO9/summ_cities!J9</f>
        <v>3.7550960237530133</v>
      </c>
      <c r="T6">
        <f t="shared" si="0"/>
        <v>4.0737873503158912</v>
      </c>
      <c r="U6">
        <f t="shared" si="1"/>
        <v>5.0737873503158912</v>
      </c>
      <c r="V6">
        <f t="shared" si="2"/>
        <v>5</v>
      </c>
    </row>
    <row r="7" spans="1:22" x14ac:dyDescent="0.2">
      <c r="A7" t="s">
        <v>29</v>
      </c>
      <c r="B7">
        <f>summ_cities!Y32/summ_cities!J32</f>
        <v>4.4265049376928429</v>
      </c>
      <c r="C7">
        <f>summ_cities!AG32/summ_cities!J32</f>
        <v>4.7090478060562155</v>
      </c>
      <c r="T7">
        <f t="shared" si="0"/>
        <v>4.5677763718745297</v>
      </c>
      <c r="U7">
        <f t="shared" si="1"/>
        <v>5.5677763718745297</v>
      </c>
      <c r="V7">
        <f t="shared" si="2"/>
        <v>2</v>
      </c>
    </row>
    <row r="8" spans="1:22" x14ac:dyDescent="0.2">
      <c r="A8" t="s">
        <v>30</v>
      </c>
      <c r="B8">
        <f>summ_cities!Y19/summ_cities!J19</f>
        <v>3.0477412662315504</v>
      </c>
      <c r="C8">
        <f>summ_cities!AG19/summ_cities!J19</f>
        <v>6.3964940155476979</v>
      </c>
      <c r="O8">
        <f>summ_cities!CW19/summ_cities!J19</f>
        <v>7.8746344985030765</v>
      </c>
      <c r="T8">
        <f t="shared" si="0"/>
        <v>5.7729565934274412</v>
      </c>
      <c r="U8">
        <f t="shared" si="1"/>
        <v>6.7729565934274412</v>
      </c>
      <c r="V8">
        <f t="shared" si="2"/>
        <v>3</v>
      </c>
    </row>
    <row r="9" spans="1:22" x14ac:dyDescent="0.2">
      <c r="A9" t="s">
        <v>31</v>
      </c>
      <c r="E9">
        <f>summ_cities!BI32/(summ_cities!J32+summ_cities!J40)</f>
        <v>7.0763506627329411</v>
      </c>
      <c r="N9">
        <f>summ_cities!CS32/(summ_cities!J32+summ_cities!J40)</f>
        <v>9.600677629939895</v>
      </c>
      <c r="T9">
        <f t="shared" si="0"/>
        <v>8.3385141463364185</v>
      </c>
      <c r="U9">
        <f t="shared" si="1"/>
        <v>9.3385141463364185</v>
      </c>
      <c r="V9">
        <f t="shared" si="2"/>
        <v>2</v>
      </c>
    </row>
    <row r="10" spans="1:22" x14ac:dyDescent="0.2">
      <c r="A10" t="s">
        <v>32</v>
      </c>
      <c r="B10">
        <f>summ_cities!Y40/summ_cities!J40</f>
        <v>9.3796769935411142</v>
      </c>
      <c r="C10">
        <f>summ_cities!AG40/summ_cities!J40</f>
        <v>10.448247790273646</v>
      </c>
      <c r="T10">
        <f t="shared" si="0"/>
        <v>9.9139623919073792</v>
      </c>
      <c r="U10">
        <f t="shared" si="1"/>
        <v>10.913962391907379</v>
      </c>
      <c r="V10">
        <f t="shared" si="2"/>
        <v>2</v>
      </c>
    </row>
    <row r="11" spans="1:22" x14ac:dyDescent="0.2">
      <c r="A11" t="s">
        <v>33</v>
      </c>
      <c r="G11">
        <f>summ_cities!BQ29/summ_cities!J29</f>
        <v>14.386476426218147</v>
      </c>
      <c r="H11">
        <f>summ_cities!BU29/summ_cities!J29</f>
        <v>14.092874866499409</v>
      </c>
      <c r="I11">
        <f>summ_cities!BY29/summ_cities!J29</f>
        <v>13.053525345095078</v>
      </c>
      <c r="J11">
        <f>summ_cities!CC29/summ_cities!J29</f>
        <v>13.270790499286944</v>
      </c>
      <c r="T11">
        <f t="shared" si="0"/>
        <v>13.700916784274895</v>
      </c>
      <c r="U11">
        <f t="shared" si="1"/>
        <v>14.700916784274895</v>
      </c>
      <c r="V11">
        <f t="shared" si="2"/>
        <v>4</v>
      </c>
    </row>
    <row r="12" spans="1:22" x14ac:dyDescent="0.2"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39</v>
      </c>
      <c r="K12" t="s">
        <v>42</v>
      </c>
      <c r="L12" t="s">
        <v>43</v>
      </c>
      <c r="M12" t="s">
        <v>44</v>
      </c>
      <c r="N12" t="s">
        <v>45</v>
      </c>
      <c r="O12" t="s">
        <v>46</v>
      </c>
      <c r="P12" t="s">
        <v>47</v>
      </c>
      <c r="Q12" t="s">
        <v>47</v>
      </c>
      <c r="R12" t="s">
        <v>47</v>
      </c>
      <c r="S12" t="s">
        <v>48</v>
      </c>
    </row>
    <row r="13" spans="1:22" x14ac:dyDescent="0.2">
      <c r="B13">
        <f>AVERAGE(B3:B10)</f>
        <v>4.7009747424907466</v>
      </c>
      <c r="C13">
        <f>AVERAGE(C3:C10)</f>
        <v>4.824103769871833</v>
      </c>
    </row>
    <row r="25" spans="2:2" x14ac:dyDescent="0.2">
      <c r="B25">
        <f>summ_cities!J2-summ_cities!Y2</f>
        <v>-211.09437148726101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3462-38E4-C943-A1B2-D089282F97DF}">
  <dimension ref="A1:K13"/>
  <sheetViews>
    <sheetView showGridLines="0" workbookViewId="0">
      <selection sqref="A1:K13"/>
    </sheetView>
  </sheetViews>
  <sheetFormatPr baseColWidth="10" defaultRowHeight="16" x14ac:dyDescent="0.2"/>
  <cols>
    <col min="1" max="1" width="29.33203125" bestFit="1" customWidth="1"/>
    <col min="2" max="4" width="9.83203125" customWidth="1"/>
    <col min="5" max="5" width="9.83203125" hidden="1" customWidth="1"/>
    <col min="6" max="6" width="9.83203125" customWidth="1"/>
    <col min="7" max="7" width="11.5" customWidth="1"/>
    <col min="8" max="8" width="13.5" customWidth="1"/>
    <col min="9" max="9" width="13.5" hidden="1" customWidth="1"/>
    <col min="10" max="10" width="11.83203125" customWidth="1"/>
    <col min="11" max="11" width="13.5" customWidth="1"/>
  </cols>
  <sheetData>
    <row r="1" spans="1:11" x14ac:dyDescent="0.2">
      <c r="A1" s="19" t="s">
        <v>69</v>
      </c>
      <c r="B1" s="16" t="s">
        <v>55</v>
      </c>
      <c r="C1" s="17"/>
      <c r="D1" s="17"/>
      <c r="E1" s="17"/>
      <c r="F1" s="17"/>
      <c r="G1" s="18"/>
      <c r="H1" s="17" t="s">
        <v>58</v>
      </c>
      <c r="I1" s="17"/>
      <c r="J1" s="17"/>
      <c r="K1" s="18"/>
    </row>
    <row r="2" spans="1:11" ht="16" hidden="1" customHeight="1" x14ac:dyDescent="0.2">
      <c r="A2" s="20"/>
      <c r="B2" s="4" t="s">
        <v>68</v>
      </c>
      <c r="C2" s="5" t="s">
        <v>59</v>
      </c>
      <c r="D2" s="5" t="s">
        <v>60</v>
      </c>
      <c r="E2" s="5" t="s">
        <v>61</v>
      </c>
      <c r="F2" s="5" t="s">
        <v>62</v>
      </c>
      <c r="G2" s="6" t="s">
        <v>63</v>
      </c>
      <c r="H2" s="5" t="s">
        <v>64</v>
      </c>
      <c r="I2" s="5" t="s">
        <v>65</v>
      </c>
      <c r="J2" s="5" t="s">
        <v>67</v>
      </c>
      <c r="K2" s="6" t="s">
        <v>66</v>
      </c>
    </row>
    <row r="3" spans="1:11" ht="35" customHeight="1" x14ac:dyDescent="0.2">
      <c r="A3" s="21"/>
      <c r="B3" s="1" t="s">
        <v>50</v>
      </c>
      <c r="C3" s="2" t="s">
        <v>51</v>
      </c>
      <c r="D3" s="2" t="s">
        <v>52</v>
      </c>
      <c r="E3" s="2" t="s">
        <v>53</v>
      </c>
      <c r="F3" s="2" t="s">
        <v>49</v>
      </c>
      <c r="G3" s="3" t="s">
        <v>54</v>
      </c>
      <c r="H3" s="2" t="s">
        <v>70</v>
      </c>
      <c r="I3" s="2" t="s">
        <v>56</v>
      </c>
      <c r="J3" s="2" t="s">
        <v>71</v>
      </c>
      <c r="K3" s="3" t="s">
        <v>57</v>
      </c>
    </row>
    <row r="4" spans="1:11" x14ac:dyDescent="0.2">
      <c r="A4" s="7" t="str">
        <f>summ_cities!A2</f>
        <v>New York--Newark, NY--NJ--CT</v>
      </c>
      <c r="B4" s="8" t="str">
        <f>TEXT(HLOOKUP(B$2,summ_cities!$A$1:$DE$263,ROW(A4)-2,FALSE), "0.00")</f>
        <v>57.24</v>
      </c>
      <c r="C4" s="8" t="str">
        <f>TEXT(HLOOKUP(C$2,summ_cities!$A$1:$DE$263,ROW(B4)-2,FALSE), "0.00")</f>
        <v>24.33</v>
      </c>
      <c r="D4" s="8" t="str">
        <f>TEXT(HLOOKUP(D$2,summ_cities!$A$1:$DE$263,ROW(C4)-2,FALSE), "0.00")</f>
        <v>35.90</v>
      </c>
      <c r="E4" s="8" t="str">
        <f>TEXT(HLOOKUP(E$2,summ_cities!$A$1:$DE$263,ROW(D4)-2,FALSE), "0.00")</f>
        <v>0.00</v>
      </c>
      <c r="F4" s="8" t="str">
        <f>TEXT(HLOOKUP(F$2,summ_cities!$A$1:$DE$263,ROW(E4)-2,FALSE), "0.00")</f>
        <v>0.68</v>
      </c>
      <c r="G4" s="9" t="str">
        <f>TEXT(HLOOKUP(G$2,summ_cities!$A$1:$DE$263,ROW(F4)-2,FALSE), "0.00")</f>
        <v>15.72</v>
      </c>
      <c r="H4" s="8" t="str">
        <f>TEXT(HLOOKUP(H$2,summ_cities!$A$1:$DE$263,ROW(G4)-2,FALSE), "0.00")</f>
        <v>222 (169, 302)</v>
      </c>
      <c r="I4" s="8" t="str">
        <f>TEXT(HLOOKUP(I$2,summ_cities!$A$1:$DE$263,ROW(H4)-2,FALSE), "0.00")</f>
        <v>1.66 (1.26, 2.26)</v>
      </c>
      <c r="J4" s="8" t="str">
        <f>TEXT(HLOOKUP(J$2,summ_cities!$A$1:$DE$263,ROW(I4)-2,FALSE), "0.00")</f>
        <v>12.10</v>
      </c>
      <c r="K4" s="9" t="str">
        <f>TEXT(HLOOKUP(K$2,summ_cities!$A$1:$DE$263,ROW(J4)-2,FALSE), "0.00")</f>
        <v>0.28 (0.04, 0.54)</v>
      </c>
    </row>
    <row r="5" spans="1:11" x14ac:dyDescent="0.2">
      <c r="A5" s="10" t="str">
        <f>summ_cities!A3</f>
        <v>Dallas--Fort Worth--Arlington, TX</v>
      </c>
      <c r="B5" s="11" t="str">
        <f>TEXT(HLOOKUP(B$2,summ_cities!$A$1:$DE$263,ROW(A5)-2,FALSE), "0.00")</f>
        <v>53.78</v>
      </c>
      <c r="C5" s="11" t="str">
        <f>TEXT(HLOOKUP(C$2,summ_cities!$A$1:$DE$263,ROW(B5)-2,FALSE), "0.00")</f>
        <v>8.99</v>
      </c>
      <c r="D5" s="11" t="str">
        <f>TEXT(HLOOKUP(D$2,summ_cities!$A$1:$DE$263,ROW(C5)-2,FALSE), "0.00")</f>
        <v>59.82</v>
      </c>
      <c r="E5" s="11" t="str">
        <f>TEXT(HLOOKUP(E$2,summ_cities!$A$1:$DE$263,ROW(D5)-2,FALSE), "0.00")</f>
        <v>0.00</v>
      </c>
      <c r="F5" s="11" t="str">
        <f>TEXT(HLOOKUP(F$2,summ_cities!$A$1:$DE$263,ROW(E5)-2,FALSE), "0.00")</f>
        <v>3.37</v>
      </c>
      <c r="G5" s="12" t="str">
        <f>TEXT(HLOOKUP(G$2,summ_cities!$A$1:$DE$263,ROW(F5)-2,FALSE), "0.00")</f>
        <v>2.78</v>
      </c>
      <c r="H5" s="11" t="str">
        <f>TEXT(HLOOKUP(H$2,summ_cities!$A$1:$DE$263,ROW(G5)-2,FALSE), "0.00")</f>
        <v>157 (138, 172)</v>
      </c>
      <c r="I5" s="11" t="str">
        <f>TEXT(HLOOKUP(I$2,summ_cities!$A$1:$DE$263,ROW(H5)-2,FALSE), "0.00")</f>
        <v>1.22 (1.07, 1.33)</v>
      </c>
      <c r="J5" s="11" t="str">
        <f>TEXT(HLOOKUP(J$2,summ_cities!$A$1:$DE$263,ROW(I5)-2,FALSE), "0.00")</f>
        <v>30.80</v>
      </c>
      <c r="K5" s="12" t="str">
        <f>TEXT(HLOOKUP(K$2,summ_cities!$A$1:$DE$263,ROW(J5)-2,FALSE), "0.00")</f>
        <v>0.52 (0.34, 0.70)</v>
      </c>
    </row>
    <row r="6" spans="1:11" x14ac:dyDescent="0.2">
      <c r="A6" s="10" t="str">
        <f>summ_cities!A4</f>
        <v>Detroit, MI</v>
      </c>
      <c r="B6" s="11" t="str">
        <f>TEXT(HLOOKUP(B$2,summ_cities!$A$1:$DE$263,ROW(A6)-2,FALSE), "0.00")</f>
        <v>36.26</v>
      </c>
      <c r="C6" s="11" t="str">
        <f>TEXT(HLOOKUP(C$2,summ_cities!$A$1:$DE$263,ROW(B6)-2,FALSE), "0.00")</f>
        <v>4.04</v>
      </c>
      <c r="D6" s="11" t="str">
        <f>TEXT(HLOOKUP(D$2,summ_cities!$A$1:$DE$263,ROW(C6)-2,FALSE), "0.00")</f>
        <v>8.93</v>
      </c>
      <c r="E6" s="11" t="str">
        <f>TEXT(HLOOKUP(E$2,summ_cities!$A$1:$DE$263,ROW(D6)-2,FALSE), "0.00")</f>
        <v>0.00</v>
      </c>
      <c r="F6" s="11" t="str">
        <f>TEXT(HLOOKUP(F$2,summ_cities!$A$1:$DE$263,ROW(E6)-2,FALSE), "0.00")</f>
        <v>0.53</v>
      </c>
      <c r="G6" s="12" t="str">
        <f>TEXT(HLOOKUP(G$2,summ_cities!$A$1:$DE$263,ROW(F6)-2,FALSE), "0.00")</f>
        <v>3.63</v>
      </c>
      <c r="H6" s="11" t="str">
        <f>TEXT(HLOOKUP(H$2,summ_cities!$A$1:$DE$263,ROW(G6)-2,FALSE), "0.00")</f>
        <v>119 (95, 150)</v>
      </c>
      <c r="I6" s="11" t="str">
        <f>TEXT(HLOOKUP(I$2,summ_cities!$A$1:$DE$263,ROW(H6)-2,FALSE), "0.00")</f>
        <v>2.22 (1.77, 2.82)</v>
      </c>
      <c r="J6" s="11" t="str">
        <f>TEXT(HLOOKUP(J$2,summ_cities!$A$1:$DE$263,ROW(I6)-2,FALSE), "0.00")</f>
        <v>31.80</v>
      </c>
      <c r="K6" s="12" t="str">
        <f>TEXT(HLOOKUP(K$2,summ_cities!$A$1:$DE$263,ROW(J6)-2,FALSE), "0.00")</f>
        <v>0.33 (0.14, 0.55)</v>
      </c>
    </row>
    <row r="7" spans="1:11" x14ac:dyDescent="0.2">
      <c r="A7" s="10" t="str">
        <f>summ_cities!A5</f>
        <v>Chicago, IL--IN</v>
      </c>
      <c r="B7" s="11" t="str">
        <f>TEXT(HLOOKUP(B$2,summ_cities!$A$1:$DE$263,ROW(A7)-2,FALSE), "0.00")</f>
        <v>47.31</v>
      </c>
      <c r="C7" s="11" t="str">
        <f>TEXT(HLOOKUP(C$2,summ_cities!$A$1:$DE$263,ROW(B7)-2,FALSE), "0.00")</f>
        <v>11.97</v>
      </c>
      <c r="D7" s="11" t="str">
        <f>TEXT(HLOOKUP(D$2,summ_cities!$A$1:$DE$263,ROW(C7)-2,FALSE), "0.00")</f>
        <v>15.25</v>
      </c>
      <c r="E7" s="11" t="str">
        <f>TEXT(HLOOKUP(E$2,summ_cities!$A$1:$DE$263,ROW(D7)-2,FALSE), "0.00")</f>
        <v>0.00</v>
      </c>
      <c r="F7" s="11" t="str">
        <f>TEXT(HLOOKUP(F$2,summ_cities!$A$1:$DE$263,ROW(E7)-2,FALSE), "0.00")</f>
        <v>2.12</v>
      </c>
      <c r="G7" s="12" t="str">
        <f>TEXT(HLOOKUP(G$2,summ_cities!$A$1:$DE$263,ROW(F7)-2,FALSE), "0.00")</f>
        <v>6.54</v>
      </c>
      <c r="H7" s="11" t="str">
        <f>TEXT(HLOOKUP(H$2,summ_cities!$A$1:$DE$263,ROW(G7)-2,FALSE), "0.00")</f>
        <v>110 (101, 118)</v>
      </c>
      <c r="I7" s="11" t="str">
        <f>TEXT(HLOOKUP(I$2,summ_cities!$A$1:$DE$263,ROW(H7)-2,FALSE), "0.00")</f>
        <v>1.32 (1.21, 1.42)</v>
      </c>
      <c r="J7" s="11" t="str">
        <f>TEXT(HLOOKUP(J$2,summ_cities!$A$1:$DE$263,ROW(I7)-2,FALSE), "0.00")</f>
        <v>12.80</v>
      </c>
      <c r="K7" s="12" t="str">
        <f>TEXT(HLOOKUP(K$2,summ_cities!$A$1:$DE$263,ROW(J7)-2,FALSE), "0.00")</f>
        <v>0.38 (0.18, 0.58)</v>
      </c>
    </row>
    <row r="8" spans="1:11" x14ac:dyDescent="0.2">
      <c r="A8" s="10" t="str">
        <f>summ_cities!A6</f>
        <v>Houston, TX</v>
      </c>
      <c r="B8" s="11" t="str">
        <f>TEXT(HLOOKUP(B$2,summ_cities!$A$1:$DE$263,ROW(A8)-2,FALSE), "0.00")</f>
        <v>36.86</v>
      </c>
      <c r="C8" s="11" t="str">
        <f>TEXT(HLOOKUP(C$2,summ_cities!$A$1:$DE$263,ROW(B8)-2,FALSE), "0.00")</f>
        <v>3.51</v>
      </c>
      <c r="D8" s="11" t="str">
        <f>TEXT(HLOOKUP(D$2,summ_cities!$A$1:$DE$263,ROW(C8)-2,FALSE), "0.00")</f>
        <v>20.72</v>
      </c>
      <c r="E8" s="11" t="str">
        <f>TEXT(HLOOKUP(E$2,summ_cities!$A$1:$DE$263,ROW(D8)-2,FALSE), "0.00")</f>
        <v>0.00</v>
      </c>
      <c r="F8" s="11" t="str">
        <f>TEXT(HLOOKUP(F$2,summ_cities!$A$1:$DE$263,ROW(E8)-2,FALSE), "0.00")</f>
        <v>3.55</v>
      </c>
      <c r="G8" s="12" t="str">
        <f>TEXT(HLOOKUP(G$2,summ_cities!$A$1:$DE$263,ROW(F8)-2,FALSE), "0.00")</f>
        <v>5.37</v>
      </c>
      <c r="H8" s="11" t="str">
        <f>TEXT(HLOOKUP(H$2,summ_cities!$A$1:$DE$263,ROW(G8)-2,FALSE), "0.00")</f>
        <v>106 (86, 124)</v>
      </c>
      <c r="I8" s="11" t="str">
        <f>TEXT(HLOOKUP(I$2,summ_cities!$A$1:$DE$263,ROW(H8)-2,FALSE), "0.00")</f>
        <v>1.51 (1.24, 1.77)</v>
      </c>
      <c r="J8" s="11" t="str">
        <f>TEXT(HLOOKUP(J$2,summ_cities!$A$1:$DE$263,ROW(I8)-2,FALSE), "0.00")</f>
        <v>21.30</v>
      </c>
      <c r="K8" s="12" t="str">
        <f>TEXT(HLOOKUP(K$2,summ_cities!$A$1:$DE$263,ROW(J8)-2,FALSE), "0.00")</f>
        <v>0.36 (0.21, 0.51)</v>
      </c>
    </row>
    <row r="9" spans="1:11" x14ac:dyDescent="0.2">
      <c r="A9" s="10" t="str">
        <f>summ_cities!A7</f>
        <v>Atlanta, GA</v>
      </c>
      <c r="B9" s="11" t="str">
        <f>TEXT(HLOOKUP(B$2,summ_cities!$A$1:$DE$263,ROW(A9)-2,FALSE), "0.00")</f>
        <v>33.69</v>
      </c>
      <c r="C9" s="11" t="str">
        <f>TEXT(HLOOKUP(C$2,summ_cities!$A$1:$DE$263,ROW(B9)-2,FALSE), "0.00")</f>
        <v>2.22</v>
      </c>
      <c r="D9" s="11" t="str">
        <f>TEXT(HLOOKUP(D$2,summ_cities!$A$1:$DE$263,ROW(C9)-2,FALSE), "0.00")</f>
        <v>7.36</v>
      </c>
      <c r="E9" s="11" t="str">
        <f>TEXT(HLOOKUP(E$2,summ_cities!$A$1:$DE$263,ROW(D9)-2,FALSE), "0.00")</f>
        <v>0.00</v>
      </c>
      <c r="F9" s="11" t="str">
        <f>TEXT(HLOOKUP(F$2,summ_cities!$A$1:$DE$263,ROW(E9)-2,FALSE), "0.00")</f>
        <v>3.06</v>
      </c>
      <c r="G9" s="12" t="str">
        <f>TEXT(HLOOKUP(G$2,summ_cities!$A$1:$DE$263,ROW(F9)-2,FALSE), "0.00")</f>
        <v>2.68</v>
      </c>
      <c r="H9" s="11" t="str">
        <f>TEXT(HLOOKUP(H$2,summ_cities!$A$1:$DE$263,ROW(G9)-2,FALSE), "0.00")</f>
        <v>100 (86, 117)</v>
      </c>
      <c r="I9" s="11" t="str">
        <f>TEXT(HLOOKUP(I$2,summ_cities!$A$1:$DE$263,ROW(H9)-2,FALSE), "0.00")</f>
        <v>2.05 (1.76, 2.39)</v>
      </c>
      <c r="J9" s="11" t="str">
        <f>TEXT(HLOOKUP(J$2,summ_cities!$A$1:$DE$263,ROW(I9)-2,FALSE), "0.00")</f>
        <v>22.20</v>
      </c>
      <c r="K9" s="12" t="str">
        <f>TEXT(HLOOKUP(K$2,summ_cities!$A$1:$DE$263,ROW(J9)-2,FALSE), "0.00")</f>
        <v>0.50 (0.33, 0.65)</v>
      </c>
    </row>
    <row r="10" spans="1:11" x14ac:dyDescent="0.2">
      <c r="A10" s="10" t="str">
        <f>summ_cities!A8</f>
        <v>Miami, FL</v>
      </c>
      <c r="B10" s="11" t="str">
        <f>TEXT(HLOOKUP(B$2,summ_cities!$A$1:$DE$263,ROW(A10)-2,FALSE), "0.00")</f>
        <v>29.75</v>
      </c>
      <c r="C10" s="11" t="str">
        <f>TEXT(HLOOKUP(C$2,summ_cities!$A$1:$DE$263,ROW(B10)-2,FALSE), "0.00")</f>
        <v>2.04</v>
      </c>
      <c r="D10" s="11" t="str">
        <f>TEXT(HLOOKUP(D$2,summ_cities!$A$1:$DE$263,ROW(C10)-2,FALSE), "0.00")</f>
        <v>1.55</v>
      </c>
      <c r="E10" s="11" t="str">
        <f>TEXT(HLOOKUP(E$2,summ_cities!$A$1:$DE$263,ROW(D10)-2,FALSE), "0.00")</f>
        <v>0.00</v>
      </c>
      <c r="F10" s="11" t="str">
        <f>TEXT(HLOOKUP(F$2,summ_cities!$A$1:$DE$263,ROW(E10)-2,FALSE), "0.00")</f>
        <v>0.41</v>
      </c>
      <c r="G10" s="12" t="str">
        <f>TEXT(HLOOKUP(G$2,summ_cities!$A$1:$DE$263,ROW(F10)-2,FALSE), "0.00")</f>
        <v>3.54</v>
      </c>
      <c r="H10" s="11" t="str">
        <f>TEXT(HLOOKUP(H$2,summ_cities!$A$1:$DE$263,ROW(G10)-2,FALSE), "0.00")</f>
        <v>93 (68, 128)</v>
      </c>
      <c r="I10" s="11" t="str">
        <f>TEXT(HLOOKUP(I$2,summ_cities!$A$1:$DE$263,ROW(H10)-2,FALSE), "0.00")</f>
        <v>2.50 (1.82, 3.45)</v>
      </c>
      <c r="J10" s="11" t="str">
        <f>TEXT(HLOOKUP(J$2,summ_cities!$A$1:$DE$263,ROW(I10)-2,FALSE), "0.00")</f>
        <v>16.90</v>
      </c>
      <c r="K10" s="12" t="str">
        <f>TEXT(HLOOKUP(K$2,summ_cities!$A$1:$DE$263,ROW(J10)-2,FALSE), "0.00")</f>
        <v>0.24 (0.06, 0.44)</v>
      </c>
    </row>
    <row r="11" spans="1:11" x14ac:dyDescent="0.2">
      <c r="A11" s="10" t="str">
        <f>summ_cities!A9</f>
        <v>Los Angeles--Long Beach--Anaheim, CA</v>
      </c>
      <c r="B11" s="11" t="str">
        <f>TEXT(HLOOKUP(B$2,summ_cities!$A$1:$DE$263,ROW(A11)-2,FALSE), "0.00")</f>
        <v>97.40</v>
      </c>
      <c r="C11" s="11" t="str">
        <f>TEXT(HLOOKUP(C$2,summ_cities!$A$1:$DE$263,ROW(B11)-2,FALSE), "0.00")</f>
        <v>5.68</v>
      </c>
      <c r="D11" s="11" t="str">
        <f>TEXT(HLOOKUP(D$2,summ_cities!$A$1:$DE$263,ROW(C11)-2,FALSE), "0.00")</f>
        <v>19.18</v>
      </c>
      <c r="E11" s="11" t="str">
        <f>TEXT(HLOOKUP(E$2,summ_cities!$A$1:$DE$263,ROW(D11)-2,FALSE), "0.00")</f>
        <v>0.00</v>
      </c>
      <c r="F11" s="11" t="str">
        <f>TEXT(HLOOKUP(F$2,summ_cities!$A$1:$DE$263,ROW(E11)-2,FALSE), "0.00")</f>
        <v>3.24</v>
      </c>
      <c r="G11" s="12" t="str">
        <f>TEXT(HLOOKUP(G$2,summ_cities!$A$1:$DE$263,ROW(F11)-2,FALSE), "0.00")</f>
        <v>7.57</v>
      </c>
      <c r="H11" s="11" t="str">
        <f>TEXT(HLOOKUP(H$2,summ_cities!$A$1:$DE$263,ROW(G11)-2,FALSE), "0.00")</f>
        <v>89 (83, 103)</v>
      </c>
      <c r="I11" s="11" t="str">
        <f>TEXT(HLOOKUP(I$2,summ_cities!$A$1:$DE$263,ROW(H11)-2,FALSE), "0.00")</f>
        <v>0.67 (0.62, 0.78)</v>
      </c>
      <c r="J11" s="11" t="str">
        <f>TEXT(HLOOKUP(J$2,summ_cities!$A$1:$DE$263,ROW(I11)-2,FALSE), "0.00")</f>
        <v>7.30</v>
      </c>
      <c r="K11" s="12" t="str">
        <f>TEXT(HLOOKUP(K$2,summ_cities!$A$1:$DE$263,ROW(J11)-2,FALSE), "0.00")</f>
        <v>0.76 (0.62, 0.88)</v>
      </c>
    </row>
    <row r="12" spans="1:11" x14ac:dyDescent="0.2">
      <c r="A12" s="10" t="str">
        <f>summ_cities!A10</f>
        <v>Philadelphia, PA--NJ--DE--MD</v>
      </c>
      <c r="B12" s="11" t="str">
        <f>TEXT(HLOOKUP(B$2,summ_cities!$A$1:$DE$263,ROW(A12)-2,FALSE), "0.00")</f>
        <v>17.54</v>
      </c>
      <c r="C12" s="11" t="str">
        <f>TEXT(HLOOKUP(C$2,summ_cities!$A$1:$DE$263,ROW(B12)-2,FALSE), "0.00")</f>
        <v>6.39</v>
      </c>
      <c r="D12" s="11" t="str">
        <f>TEXT(HLOOKUP(D$2,summ_cities!$A$1:$DE$263,ROW(C12)-2,FALSE), "0.00")</f>
        <v>16.25</v>
      </c>
      <c r="E12" s="11" t="str">
        <f>TEXT(HLOOKUP(E$2,summ_cities!$A$1:$DE$263,ROW(D12)-2,FALSE), "0.00")</f>
        <v>0.00</v>
      </c>
      <c r="F12" s="11" t="str">
        <f>TEXT(HLOOKUP(F$2,summ_cities!$A$1:$DE$263,ROW(E12)-2,FALSE), "0.00")</f>
        <v>4.01</v>
      </c>
      <c r="G12" s="12" t="str">
        <f>TEXT(HLOOKUP(G$2,summ_cities!$A$1:$DE$263,ROW(F12)-2,FALSE), "0.00")</f>
        <v>5.73</v>
      </c>
      <c r="H12" s="11" t="str">
        <f>TEXT(HLOOKUP(H$2,summ_cities!$A$1:$DE$263,ROW(G12)-2,FALSE), "0.00")</f>
        <v>69 (58, 78)</v>
      </c>
      <c r="I12" s="11" t="str">
        <f>TEXT(HLOOKUP(I$2,summ_cities!$A$1:$DE$263,ROW(H12)-2,FALSE), "0.00")</f>
        <v>1.38 (1.15, 1.56)</v>
      </c>
      <c r="J12" s="11" t="str">
        <f>TEXT(HLOOKUP(J$2,summ_cities!$A$1:$DE$263,ROW(I12)-2,FALSE), "0.00")</f>
        <v>12.70</v>
      </c>
      <c r="K12" s="12" t="str">
        <f>TEXT(HLOOKUP(K$2,summ_cities!$A$1:$DE$263,ROW(J12)-2,FALSE), "0.00")</f>
        <v>0.24 (0.07, 0.43)</v>
      </c>
    </row>
    <row r="13" spans="1:11" x14ac:dyDescent="0.2">
      <c r="A13" s="13" t="str">
        <f>summ_cities!A11</f>
        <v>Indianapolis, IN</v>
      </c>
      <c r="B13" s="14" t="str">
        <f>TEXT(HLOOKUP(B$2,summ_cities!$A$1:$DE$263,ROW(A13)-2,FALSE), "0.00")</f>
        <v>15.54</v>
      </c>
      <c r="C13" s="14" t="str">
        <f>TEXT(HLOOKUP(C$2,summ_cities!$A$1:$DE$263,ROW(B13)-2,FALSE), "0.00")</f>
        <v>0.86</v>
      </c>
      <c r="D13" s="14" t="str">
        <f>TEXT(HLOOKUP(D$2,summ_cities!$A$1:$DE$263,ROW(C13)-2,FALSE), "0.00")</f>
        <v>7.09</v>
      </c>
      <c r="E13" s="14" t="str">
        <f>TEXT(HLOOKUP(E$2,summ_cities!$A$1:$DE$263,ROW(D13)-2,FALSE), "0.00")</f>
        <v>0.00</v>
      </c>
      <c r="F13" s="14" t="str">
        <f>TEXT(HLOOKUP(F$2,summ_cities!$A$1:$DE$263,ROW(E13)-2,FALSE), "0.00")</f>
        <v>0.91</v>
      </c>
      <c r="G13" s="15" t="str">
        <f>TEXT(HLOOKUP(G$2,summ_cities!$A$1:$DE$263,ROW(F13)-2,FALSE), "0.00")</f>
        <v>1.49</v>
      </c>
      <c r="H13" s="14" t="str">
        <f>TEXT(HLOOKUP(H$2,summ_cities!$A$1:$DE$263,ROW(G13)-2,FALSE), "0.00")</f>
        <v>60 (49, 78)</v>
      </c>
      <c r="I13" s="14" t="str">
        <f>TEXT(HLOOKUP(I$2,summ_cities!$A$1:$DE$263,ROW(H13)-2,FALSE), "0.00")</f>
        <v>2.33 (1.91, 3.01)</v>
      </c>
      <c r="J13" s="14" t="str">
        <f>TEXT(HLOOKUP(J$2,summ_cities!$A$1:$DE$263,ROW(I13)-2,FALSE), "0.00")</f>
        <v>40.60</v>
      </c>
      <c r="K13" s="15" t="str">
        <f>TEXT(HLOOKUP(K$2,summ_cities!$A$1:$DE$263,ROW(J13)-2,FALSE), "0.00")</f>
        <v>0.34 (0.13, 0.60)</v>
      </c>
    </row>
  </sheetData>
  <mergeCells count="3">
    <mergeCell ref="B1:G1"/>
    <mergeCell ref="H1:K1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summ_cities</vt:lpstr>
      <vt:lpstr>comparison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Nesser</dc:creator>
  <cp:lastModifiedBy>Hannah Nesser</cp:lastModifiedBy>
  <dcterms:created xsi:type="dcterms:W3CDTF">2022-12-10T17:26:19Z</dcterms:created>
  <dcterms:modified xsi:type="dcterms:W3CDTF">2023-01-03T20:31:15Z</dcterms:modified>
</cp:coreProperties>
</file>