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13_ncr:1_{54363448-16AD-DE47-927E-579B100E51D8}" xr6:coauthVersionLast="47" xr6:coauthVersionMax="47" xr10:uidLastSave="{00000000-0000-0000-0000-000000000000}"/>
  <bookViews>
    <workbookView xWindow="40" yWindow="460" windowWidth="33140" windowHeight="20060" activeTab="5" xr2:uid="{83BEAF84-698D-6543-83D0-3B4E6C4E77BB}"/>
  </bookViews>
  <sheets>
    <sheet name="ghgrp_raw" sheetId="1" r:id="rId1"/>
    <sheet name="lmop_raw" sheetId="4" r:id="rId2"/>
    <sheet name="validation" sheetId="2" r:id="rId3"/>
    <sheet name="table_1" sheetId="3" r:id="rId4"/>
    <sheet name="table_2" sheetId="5" r:id="rId5"/>
    <sheet name="table_2_pasted" sheetId="6" r:id="rId6"/>
  </sheets>
  <externalReferences>
    <externalReference r:id="rId7"/>
    <externalReference r:id="rId8"/>
  </externalReferences>
  <definedNames>
    <definedName name="_xlnm._FilterDatabase" localSheetId="0" hidden="1">ghgrp_raw!$A$1:$U$74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6" i="5" l="1"/>
  <c r="E76" i="5" s="1" a="1"/>
  <c r="E76" i="5" s="1"/>
  <c r="B76" i="5"/>
  <c r="C76" i="5"/>
  <c r="D76" i="5"/>
  <c r="F76" i="5"/>
  <c r="A77" i="5"/>
  <c r="E77" i="5" s="1" a="1"/>
  <c r="E77" i="5" s="1"/>
  <c r="B77" i="5"/>
  <c r="C77" i="5"/>
  <c r="D77" i="5"/>
  <c r="A73" i="5"/>
  <c r="B73" i="5"/>
  <c r="C73" i="5"/>
  <c r="D73" i="5"/>
  <c r="E73" i="5" a="1"/>
  <c r="E73" i="5" s="1"/>
  <c r="F73" i="5"/>
  <c r="A74" i="5"/>
  <c r="B74" i="5"/>
  <c r="C74" i="5"/>
  <c r="D74" i="5"/>
  <c r="E74" i="5" a="1"/>
  <c r="E74" i="5"/>
  <c r="F74" i="5"/>
  <c r="A75" i="5"/>
  <c r="B75" i="5"/>
  <c r="C75" i="5"/>
  <c r="D75" i="5"/>
  <c r="E75" i="5" a="1"/>
  <c r="E75" i="5"/>
  <c r="F75" i="5"/>
  <c r="C4" i="5"/>
  <c r="D4" i="5"/>
  <c r="E4" i="5" a="1"/>
  <c r="E4" i="5"/>
  <c r="F4" i="5"/>
  <c r="C5" i="5"/>
  <c r="D5" i="5"/>
  <c r="E5" i="5" a="1"/>
  <c r="E5" i="5"/>
  <c r="F5" i="5"/>
  <c r="C6" i="5"/>
  <c r="D6" i="5"/>
  <c r="E6" i="5" a="1"/>
  <c r="E6" i="5"/>
  <c r="F6" i="5"/>
  <c r="C7" i="5"/>
  <c r="D7" i="5"/>
  <c r="E7" i="5" a="1"/>
  <c r="E7" i="5"/>
  <c r="F7" i="5"/>
  <c r="C8" i="5"/>
  <c r="D8" i="5"/>
  <c r="E8" i="5" a="1"/>
  <c r="E8" i="5"/>
  <c r="F8" i="5"/>
  <c r="C9" i="5"/>
  <c r="D9" i="5"/>
  <c r="E9" i="5" a="1"/>
  <c r="E9" i="5"/>
  <c r="F9" i="5"/>
  <c r="C10" i="5"/>
  <c r="D10" i="5"/>
  <c r="E10" i="5" a="1"/>
  <c r="E10" i="5"/>
  <c r="F10" i="5"/>
  <c r="C11" i="5"/>
  <c r="D11" i="5"/>
  <c r="E11" i="5" a="1"/>
  <c r="E11" i="5"/>
  <c r="F11" i="5"/>
  <c r="C12" i="5"/>
  <c r="D12" i="5"/>
  <c r="E12" i="5" a="1"/>
  <c r="E12" i="5"/>
  <c r="F12" i="5"/>
  <c r="C13" i="5"/>
  <c r="D13" i="5"/>
  <c r="E13" i="5" a="1"/>
  <c r="E13" i="5"/>
  <c r="F13" i="5"/>
  <c r="C14" i="5"/>
  <c r="D14" i="5"/>
  <c r="E14" i="5" a="1"/>
  <c r="E14" i="5"/>
  <c r="F14" i="5"/>
  <c r="C15" i="5"/>
  <c r="D15" i="5"/>
  <c r="E15" i="5" a="1"/>
  <c r="E15" i="5"/>
  <c r="F15" i="5"/>
  <c r="C16" i="5"/>
  <c r="D16" i="5"/>
  <c r="E16" i="5" a="1"/>
  <c r="E16" i="5"/>
  <c r="F16" i="5"/>
  <c r="C17" i="5"/>
  <c r="D17" i="5"/>
  <c r="E17" i="5" a="1"/>
  <c r="E17" i="5"/>
  <c r="F17" i="5"/>
  <c r="C18" i="5"/>
  <c r="D18" i="5"/>
  <c r="E18" i="5" a="1"/>
  <c r="E18" i="5"/>
  <c r="F18" i="5"/>
  <c r="C19" i="5"/>
  <c r="D19" i="5"/>
  <c r="E19" i="5" a="1"/>
  <c r="E19" i="5"/>
  <c r="F19" i="5"/>
  <c r="C20" i="5"/>
  <c r="D20" i="5"/>
  <c r="E20" i="5" a="1"/>
  <c r="E20" i="5"/>
  <c r="F20" i="5"/>
  <c r="C21" i="5"/>
  <c r="D21" i="5"/>
  <c r="E21" i="5" a="1"/>
  <c r="E21" i="5"/>
  <c r="F21" i="5"/>
  <c r="C22" i="5"/>
  <c r="D22" i="5"/>
  <c r="E22" i="5" a="1"/>
  <c r="E22" i="5"/>
  <c r="F22" i="5"/>
  <c r="C23" i="5"/>
  <c r="D23" i="5"/>
  <c r="E23" i="5" a="1"/>
  <c r="E23" i="5"/>
  <c r="F23" i="5"/>
  <c r="C24" i="5"/>
  <c r="D24" i="5"/>
  <c r="E24" i="5" a="1"/>
  <c r="E24" i="5"/>
  <c r="F24" i="5"/>
  <c r="C25" i="5"/>
  <c r="D25" i="5"/>
  <c r="E25" i="5" a="1"/>
  <c r="E25" i="5"/>
  <c r="F25" i="5"/>
  <c r="C26" i="5"/>
  <c r="D26" i="5"/>
  <c r="E26" i="5" a="1"/>
  <c r="E26" i="5"/>
  <c r="F26" i="5"/>
  <c r="C27" i="5"/>
  <c r="D27" i="5"/>
  <c r="E27" i="5" a="1"/>
  <c r="E27" i="5"/>
  <c r="F27" i="5"/>
  <c r="C28" i="5"/>
  <c r="D28" i="5"/>
  <c r="E28" i="5" a="1"/>
  <c r="E28" i="5" s="1"/>
  <c r="F28" i="5"/>
  <c r="C29" i="5"/>
  <c r="D29" i="5"/>
  <c r="E29" i="5" a="1"/>
  <c r="E29" i="5" s="1"/>
  <c r="F29" i="5"/>
  <c r="C30" i="5"/>
  <c r="D30" i="5"/>
  <c r="E30" i="5" a="1"/>
  <c r="E30" i="5"/>
  <c r="F30" i="5"/>
  <c r="C31" i="5"/>
  <c r="D31" i="5"/>
  <c r="E31" i="5" a="1"/>
  <c r="E31" i="5" s="1"/>
  <c r="F31" i="5"/>
  <c r="C32" i="5"/>
  <c r="D32" i="5"/>
  <c r="E32" i="5" a="1"/>
  <c r="E32" i="5"/>
  <c r="F32" i="5"/>
  <c r="C33" i="5"/>
  <c r="D33" i="5"/>
  <c r="E33" i="5" a="1"/>
  <c r="E33" i="5"/>
  <c r="F33" i="5"/>
  <c r="C34" i="5"/>
  <c r="D34" i="5"/>
  <c r="E34" i="5" a="1"/>
  <c r="E34" i="5" s="1"/>
  <c r="F34" i="5"/>
  <c r="C35" i="5"/>
  <c r="D35" i="5"/>
  <c r="E35" i="5" a="1"/>
  <c r="E35" i="5"/>
  <c r="F35" i="5"/>
  <c r="C36" i="5"/>
  <c r="D36" i="5"/>
  <c r="E36" i="5" a="1"/>
  <c r="E36" i="5" s="1"/>
  <c r="F36" i="5"/>
  <c r="C37" i="5"/>
  <c r="D37" i="5"/>
  <c r="E37" i="5" a="1"/>
  <c r="E37" i="5" s="1"/>
  <c r="F37" i="5"/>
  <c r="C38" i="5"/>
  <c r="D38" i="5"/>
  <c r="E38" i="5" a="1"/>
  <c r="E38" i="5" s="1"/>
  <c r="F38" i="5"/>
  <c r="C39" i="5"/>
  <c r="D39" i="5"/>
  <c r="E39" i="5" a="1"/>
  <c r="E39" i="5"/>
  <c r="F39" i="5"/>
  <c r="C40" i="5"/>
  <c r="D40" i="5"/>
  <c r="E40" i="5" a="1"/>
  <c r="E40" i="5"/>
  <c r="F40" i="5"/>
  <c r="C41" i="5"/>
  <c r="D41" i="5"/>
  <c r="E41" i="5" a="1"/>
  <c r="E41" i="5" s="1"/>
  <c r="F41" i="5"/>
  <c r="C42" i="5"/>
  <c r="D42" i="5"/>
  <c r="E42" i="5" a="1"/>
  <c r="E42" i="5" s="1"/>
  <c r="F42" i="5"/>
  <c r="C43" i="5"/>
  <c r="D43" i="5"/>
  <c r="E43" i="5" a="1"/>
  <c r="E43" i="5"/>
  <c r="F43" i="5"/>
  <c r="C44" i="5"/>
  <c r="D44" i="5"/>
  <c r="E44" i="5" a="1"/>
  <c r="E44" i="5" s="1"/>
  <c r="F44" i="5"/>
  <c r="C45" i="5"/>
  <c r="D45" i="5"/>
  <c r="E45" i="5" a="1"/>
  <c r="E45" i="5" s="1"/>
  <c r="F45" i="5"/>
  <c r="C46" i="5"/>
  <c r="D46" i="5"/>
  <c r="E46" i="5" a="1"/>
  <c r="E46" i="5" s="1"/>
  <c r="F46" i="5"/>
  <c r="C47" i="5"/>
  <c r="D47" i="5"/>
  <c r="E47" i="5" a="1"/>
  <c r="E47" i="5"/>
  <c r="F47" i="5"/>
  <c r="C48" i="5"/>
  <c r="D48" i="5"/>
  <c r="E48" i="5" a="1"/>
  <c r="E48" i="5"/>
  <c r="F48" i="5"/>
  <c r="C49" i="5"/>
  <c r="D49" i="5"/>
  <c r="E49" i="5" a="1"/>
  <c r="E49" i="5" s="1"/>
  <c r="F49" i="5"/>
  <c r="C50" i="5"/>
  <c r="D50" i="5"/>
  <c r="E50" i="5" a="1"/>
  <c r="E50" i="5"/>
  <c r="F50" i="5"/>
  <c r="C51" i="5"/>
  <c r="D51" i="5"/>
  <c r="E51" i="5" a="1"/>
  <c r="E51" i="5" s="1"/>
  <c r="F51" i="5"/>
  <c r="C52" i="5"/>
  <c r="D52" i="5"/>
  <c r="E52" i="5" a="1"/>
  <c r="E52" i="5" s="1"/>
  <c r="F52" i="5"/>
  <c r="C53" i="5"/>
  <c r="D53" i="5"/>
  <c r="E53" i="5" a="1"/>
  <c r="E53" i="5" s="1"/>
  <c r="F53" i="5"/>
  <c r="C54" i="5"/>
  <c r="D54" i="5"/>
  <c r="E54" i="5" a="1"/>
  <c r="E54" i="5" s="1"/>
  <c r="F54" i="5"/>
  <c r="C55" i="5"/>
  <c r="D55" i="5"/>
  <c r="E55" i="5" a="1"/>
  <c r="E55" i="5"/>
  <c r="F55" i="5"/>
  <c r="C56" i="5"/>
  <c r="D56" i="5"/>
  <c r="E56" i="5" a="1"/>
  <c r="E56" i="5"/>
  <c r="F56" i="5"/>
  <c r="C57" i="5"/>
  <c r="D57" i="5"/>
  <c r="E57" i="5" a="1"/>
  <c r="E57" i="5" s="1"/>
  <c r="F57" i="5"/>
  <c r="C58" i="5"/>
  <c r="D58" i="5"/>
  <c r="E58" i="5" a="1"/>
  <c r="E58" i="5"/>
  <c r="F58" i="5"/>
  <c r="C59" i="5"/>
  <c r="D59" i="5"/>
  <c r="E59" i="5" a="1"/>
  <c r="E59" i="5"/>
  <c r="F59" i="5"/>
  <c r="C60" i="5"/>
  <c r="D60" i="5"/>
  <c r="E60" i="5" a="1"/>
  <c r="E60" i="5" s="1"/>
  <c r="F60" i="5"/>
  <c r="C61" i="5"/>
  <c r="D61" i="5"/>
  <c r="E61" i="5" a="1"/>
  <c r="E61" i="5" s="1"/>
  <c r="F61" i="5"/>
  <c r="C62" i="5"/>
  <c r="D62" i="5"/>
  <c r="E62" i="5" a="1"/>
  <c r="E62" i="5" s="1"/>
  <c r="F62" i="5"/>
  <c r="C63" i="5"/>
  <c r="D63" i="5"/>
  <c r="E63" i="5" a="1"/>
  <c r="E63" i="5" s="1"/>
  <c r="F63" i="5"/>
  <c r="C64" i="5"/>
  <c r="D64" i="5"/>
  <c r="E64" i="5" a="1"/>
  <c r="E64" i="5" s="1"/>
  <c r="F64" i="5"/>
  <c r="C65" i="5"/>
  <c r="D65" i="5"/>
  <c r="E65" i="5" a="1"/>
  <c r="E65" i="5"/>
  <c r="F65" i="5"/>
  <c r="C66" i="5"/>
  <c r="D66" i="5"/>
  <c r="E66" i="5" a="1"/>
  <c r="E66" i="5" s="1"/>
  <c r="F66" i="5"/>
  <c r="C67" i="5"/>
  <c r="D67" i="5"/>
  <c r="E67" i="5" a="1"/>
  <c r="E67" i="5"/>
  <c r="F67" i="5"/>
  <c r="C68" i="5"/>
  <c r="D68" i="5"/>
  <c r="E68" i="5" a="1"/>
  <c r="E68" i="5" s="1"/>
  <c r="F68" i="5"/>
  <c r="C69" i="5"/>
  <c r="D69" i="5"/>
  <c r="E69" i="5" a="1"/>
  <c r="E69" i="5" s="1"/>
  <c r="F69" i="5"/>
  <c r="C70" i="5"/>
  <c r="D70" i="5"/>
  <c r="E70" i="5" a="1"/>
  <c r="E70" i="5" s="1"/>
  <c r="F70" i="5"/>
  <c r="C71" i="5"/>
  <c r="D71" i="5"/>
  <c r="E71" i="5" a="1"/>
  <c r="E71" i="5" s="1"/>
  <c r="F71" i="5"/>
  <c r="C72" i="5"/>
  <c r="D72" i="5"/>
  <c r="E72" i="5" a="1"/>
  <c r="E72" i="5" s="1"/>
  <c r="F72" i="5"/>
  <c r="C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F3" i="5"/>
  <c r="G3" i="3"/>
  <c r="F3" i="3" a="1"/>
  <c r="F3" i="3" s="1"/>
  <c r="E3" i="5" a="1"/>
  <c r="E3" i="5" s="1"/>
  <c r="D3" i="5"/>
  <c r="E3" i="3"/>
  <c r="D3" i="3"/>
  <c r="B3" i="5"/>
  <c r="C3" i="3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F77" i="5" l="1"/>
  <c r="G12" i="3"/>
  <c r="G11" i="3"/>
  <c r="G10" i="3"/>
  <c r="G9" i="3"/>
  <c r="G8" i="3"/>
  <c r="G7" i="3"/>
  <c r="G6" i="3"/>
  <c r="G5" i="3"/>
  <c r="G4" i="3"/>
  <c r="C12" i="3"/>
  <c r="C11" i="3"/>
  <c r="C10" i="3"/>
  <c r="C9" i="3"/>
  <c r="C8" i="3"/>
  <c r="C7" i="3"/>
  <c r="C6" i="3"/>
  <c r="C5" i="3"/>
  <c r="C4" i="3"/>
  <c r="E12" i="3"/>
  <c r="H10" i="1"/>
  <c r="L23" i="4"/>
  <c r="AI35" i="4"/>
  <c r="E11" i="3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E2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2" i="2"/>
  <c r="Y1" i="1"/>
  <c r="Z1" i="1"/>
  <c r="AA1" i="1"/>
  <c r="AB1" i="1"/>
  <c r="AC1" i="1"/>
  <c r="Y2" i="1"/>
  <c r="Z2" i="1"/>
  <c r="AA2" i="1"/>
  <c r="AB2" i="1"/>
  <c r="AC2" i="1"/>
  <c r="Y3" i="1"/>
  <c r="Z3" i="1"/>
  <c r="AA3" i="1"/>
  <c r="AB3" i="1"/>
  <c r="AC3" i="1"/>
  <c r="Y4" i="1"/>
  <c r="Z4" i="1"/>
  <c r="AA4" i="1"/>
  <c r="AB4" i="1"/>
  <c r="AC4" i="1"/>
  <c r="Y5" i="1"/>
  <c r="Z5" i="1"/>
  <c r="AA5" i="1"/>
  <c r="AB5" i="1"/>
  <c r="AC5" i="1"/>
  <c r="Y6" i="1"/>
  <c r="Z6" i="1"/>
  <c r="AA6" i="1"/>
  <c r="AB6" i="1"/>
  <c r="AC6" i="1"/>
  <c r="Y7" i="1"/>
  <c r="Z7" i="1"/>
  <c r="AA7" i="1"/>
  <c r="AB7" i="1"/>
  <c r="AC7" i="1"/>
  <c r="Y8" i="1"/>
  <c r="Z8" i="1"/>
  <c r="AA8" i="1"/>
  <c r="AB8" i="1"/>
  <c r="AC8" i="1"/>
  <c r="Y9" i="1"/>
  <c r="Z9" i="1"/>
  <c r="AA9" i="1"/>
  <c r="AB9" i="1"/>
  <c r="AC9" i="1"/>
  <c r="Y10" i="1"/>
  <c r="Z10" i="1"/>
  <c r="AA10" i="1"/>
  <c r="AB10" i="1"/>
  <c r="AC10" i="1"/>
  <c r="Y11" i="1"/>
  <c r="Z11" i="1"/>
  <c r="AA11" i="1"/>
  <c r="AB11" i="1"/>
  <c r="AC11" i="1"/>
  <c r="Y12" i="1"/>
  <c r="Z12" i="1"/>
  <c r="AA12" i="1"/>
  <c r="AB12" i="1"/>
  <c r="AC12" i="1"/>
  <c r="Y13" i="1"/>
  <c r="Z13" i="1"/>
  <c r="AA13" i="1"/>
  <c r="AB13" i="1"/>
  <c r="AC13" i="1"/>
  <c r="Y14" i="1"/>
  <c r="Z14" i="1"/>
  <c r="AA14" i="1"/>
  <c r="AB14" i="1"/>
  <c r="AC14" i="1"/>
  <c r="Y15" i="1"/>
  <c r="Z15" i="1"/>
  <c r="AA15" i="1"/>
  <c r="AB15" i="1"/>
  <c r="AC15" i="1"/>
  <c r="Y16" i="1"/>
  <c r="Z16" i="1"/>
  <c r="AA16" i="1"/>
  <c r="AB16" i="1"/>
  <c r="AC16" i="1"/>
  <c r="Y17" i="1"/>
  <c r="Z17" i="1"/>
  <c r="AA17" i="1"/>
  <c r="AB17" i="1"/>
  <c r="AC17" i="1"/>
  <c r="Y18" i="1"/>
  <c r="Z18" i="1"/>
  <c r="AA18" i="1"/>
  <c r="AB18" i="1"/>
  <c r="AC18" i="1"/>
  <c r="Y19" i="1"/>
  <c r="Z19" i="1"/>
  <c r="AA19" i="1"/>
  <c r="AB19" i="1"/>
  <c r="AC19" i="1"/>
  <c r="Y20" i="1"/>
  <c r="Z20" i="1"/>
  <c r="AA20" i="1"/>
  <c r="AB20" i="1"/>
  <c r="AC20" i="1"/>
  <c r="Y21" i="1"/>
  <c r="Z21" i="1"/>
  <c r="AA21" i="1"/>
  <c r="AB21" i="1"/>
  <c r="AC21" i="1"/>
  <c r="Y22" i="1"/>
  <c r="Z22" i="1"/>
  <c r="AA22" i="1"/>
  <c r="AB22" i="1"/>
  <c r="AC22" i="1"/>
  <c r="Y23" i="1"/>
  <c r="Z23" i="1"/>
  <c r="AA23" i="1"/>
  <c r="AB23" i="1"/>
  <c r="AC23" i="1"/>
  <c r="Y24" i="1"/>
  <c r="Z24" i="1"/>
  <c r="AA24" i="1"/>
  <c r="AB24" i="1"/>
  <c r="AC24" i="1"/>
  <c r="Y25" i="1"/>
  <c r="Z25" i="1"/>
  <c r="AA25" i="1"/>
  <c r="AB25" i="1"/>
  <c r="AC25" i="1"/>
  <c r="Y26" i="1"/>
  <c r="Z26" i="1"/>
  <c r="AA26" i="1"/>
  <c r="AB26" i="1"/>
  <c r="AC26" i="1"/>
  <c r="Y27" i="1"/>
  <c r="Z27" i="1"/>
  <c r="AA27" i="1"/>
  <c r="AB27" i="1"/>
  <c r="AC27" i="1"/>
  <c r="Y28" i="1"/>
  <c r="Z28" i="1"/>
  <c r="AA28" i="1"/>
  <c r="AB28" i="1"/>
  <c r="AC28" i="1"/>
  <c r="Y29" i="1"/>
  <c r="Z29" i="1"/>
  <c r="AA29" i="1"/>
  <c r="AB29" i="1"/>
  <c r="AC29" i="1"/>
  <c r="Y30" i="1"/>
  <c r="Z30" i="1"/>
  <c r="AA30" i="1"/>
  <c r="AB30" i="1"/>
  <c r="AC30" i="1"/>
  <c r="Y31" i="1"/>
  <c r="Z31" i="1"/>
  <c r="AA31" i="1"/>
  <c r="AB31" i="1"/>
  <c r="AC31" i="1"/>
  <c r="Y32" i="1"/>
  <c r="Z32" i="1"/>
  <c r="AA32" i="1"/>
  <c r="AB32" i="1"/>
  <c r="AC32" i="1"/>
  <c r="Y33" i="1"/>
  <c r="Z33" i="1"/>
  <c r="AA33" i="1"/>
  <c r="AB33" i="1"/>
  <c r="AC33" i="1"/>
  <c r="Y34" i="1"/>
  <c r="Z34" i="1"/>
  <c r="AA34" i="1"/>
  <c r="AB34" i="1"/>
  <c r="AC34" i="1"/>
  <c r="Y35" i="1"/>
  <c r="Z35" i="1"/>
  <c r="AA35" i="1"/>
  <c r="AB35" i="1"/>
  <c r="AC35" i="1"/>
  <c r="Y36" i="1"/>
  <c r="Z36" i="1"/>
  <c r="AA36" i="1"/>
  <c r="AB36" i="1"/>
  <c r="AC36" i="1"/>
  <c r="Y37" i="1"/>
  <c r="Z37" i="1"/>
  <c r="AA37" i="1"/>
  <c r="AB37" i="1"/>
  <c r="AC37" i="1"/>
  <c r="Y38" i="1"/>
  <c r="Z38" i="1"/>
  <c r="AA38" i="1"/>
  <c r="AB38" i="1"/>
  <c r="AC38" i="1"/>
  <c r="Y39" i="1"/>
  <c r="Z39" i="1"/>
  <c r="AA39" i="1"/>
  <c r="AB39" i="1"/>
  <c r="AC39" i="1"/>
  <c r="Y40" i="1"/>
  <c r="Z40" i="1"/>
  <c r="AA40" i="1"/>
  <c r="AB40" i="1"/>
  <c r="AC40" i="1"/>
  <c r="Y41" i="1"/>
  <c r="Z41" i="1"/>
  <c r="AA41" i="1"/>
  <c r="AB41" i="1"/>
  <c r="AC41" i="1"/>
  <c r="Y42" i="1"/>
  <c r="Z42" i="1"/>
  <c r="AA42" i="1"/>
  <c r="AB42" i="1"/>
  <c r="AC42" i="1"/>
  <c r="Y43" i="1"/>
  <c r="Z43" i="1"/>
  <c r="AA43" i="1"/>
  <c r="AB43" i="1"/>
  <c r="AC43" i="1"/>
  <c r="Y44" i="1"/>
  <c r="Z44" i="1"/>
  <c r="AA44" i="1"/>
  <c r="AB44" i="1"/>
  <c r="AC44" i="1"/>
  <c r="Y45" i="1"/>
  <c r="Z45" i="1"/>
  <c r="AA45" i="1"/>
  <c r="AB45" i="1"/>
  <c r="AC45" i="1"/>
  <c r="Y46" i="1"/>
  <c r="Z46" i="1"/>
  <c r="AA46" i="1"/>
  <c r="AB46" i="1"/>
  <c r="AC46" i="1"/>
  <c r="Y47" i="1"/>
  <c r="Z47" i="1"/>
  <c r="AA47" i="1"/>
  <c r="AB47" i="1"/>
  <c r="AC47" i="1"/>
  <c r="Y48" i="1"/>
  <c r="Z48" i="1"/>
  <c r="AA48" i="1"/>
  <c r="AB48" i="1"/>
  <c r="AC48" i="1"/>
  <c r="Y49" i="1"/>
  <c r="Z49" i="1"/>
  <c r="AA49" i="1"/>
  <c r="AB49" i="1"/>
  <c r="AC49" i="1"/>
  <c r="Y50" i="1"/>
  <c r="Z50" i="1"/>
  <c r="AA50" i="1"/>
  <c r="AB50" i="1"/>
  <c r="AC50" i="1"/>
  <c r="Y51" i="1"/>
  <c r="Z51" i="1"/>
  <c r="AA51" i="1"/>
  <c r="AB51" i="1"/>
  <c r="AC51" i="1"/>
  <c r="Y52" i="1"/>
  <c r="Z52" i="1"/>
  <c r="AA52" i="1"/>
  <c r="AB52" i="1"/>
  <c r="AC52" i="1"/>
  <c r="Y53" i="1"/>
  <c r="Z53" i="1"/>
  <c r="AA53" i="1"/>
  <c r="AB53" i="1"/>
  <c r="AC53" i="1"/>
  <c r="Y54" i="1"/>
  <c r="Z54" i="1"/>
  <c r="AA54" i="1"/>
  <c r="AB54" i="1"/>
  <c r="AC54" i="1"/>
  <c r="Y55" i="1"/>
  <c r="Z55" i="1"/>
  <c r="AA55" i="1"/>
  <c r="AB55" i="1"/>
  <c r="AC55" i="1"/>
  <c r="Y56" i="1"/>
  <c r="Z56" i="1"/>
  <c r="AA56" i="1"/>
  <c r="AB56" i="1"/>
  <c r="AC56" i="1"/>
  <c r="Y57" i="1"/>
  <c r="Z57" i="1"/>
  <c r="AA57" i="1"/>
  <c r="AB57" i="1"/>
  <c r="AC57" i="1"/>
  <c r="Y58" i="1"/>
  <c r="Z58" i="1"/>
  <c r="AA58" i="1"/>
  <c r="AB58" i="1"/>
  <c r="AC58" i="1"/>
  <c r="Y59" i="1"/>
  <c r="Z59" i="1"/>
  <c r="AA59" i="1"/>
  <c r="AB59" i="1"/>
  <c r="AC59" i="1"/>
  <c r="Y60" i="1"/>
  <c r="Z60" i="1"/>
  <c r="AA60" i="1"/>
  <c r="AB60" i="1"/>
  <c r="AC60" i="1"/>
  <c r="Y61" i="1"/>
  <c r="Z61" i="1"/>
  <c r="AA61" i="1"/>
  <c r="AB61" i="1"/>
  <c r="AC61" i="1"/>
  <c r="Y62" i="1"/>
  <c r="Z62" i="1"/>
  <c r="AA62" i="1"/>
  <c r="AB62" i="1"/>
  <c r="AC62" i="1"/>
  <c r="Y63" i="1"/>
  <c r="Z63" i="1"/>
  <c r="AA63" i="1"/>
  <c r="AB63" i="1"/>
  <c r="AC63" i="1"/>
  <c r="Y64" i="1"/>
  <c r="Z64" i="1"/>
  <c r="AA64" i="1"/>
  <c r="AB64" i="1"/>
  <c r="AC64" i="1"/>
  <c r="Y65" i="1"/>
  <c r="Z65" i="1"/>
  <c r="AA65" i="1"/>
  <c r="AB65" i="1"/>
  <c r="AC65" i="1"/>
  <c r="Y66" i="1"/>
  <c r="Z66" i="1"/>
  <c r="AA66" i="1"/>
  <c r="AB66" i="1"/>
  <c r="AC66" i="1"/>
  <c r="Y67" i="1"/>
  <c r="Z67" i="1"/>
  <c r="AA67" i="1"/>
  <c r="AB67" i="1"/>
  <c r="AC67" i="1"/>
  <c r="Y68" i="1"/>
  <c r="Z68" i="1"/>
  <c r="AA68" i="1"/>
  <c r="AB68" i="1"/>
  <c r="AC68" i="1"/>
  <c r="Y69" i="1"/>
  <c r="Z69" i="1"/>
  <c r="AA69" i="1"/>
  <c r="AB69" i="1"/>
  <c r="AC69" i="1"/>
  <c r="Y70" i="1"/>
  <c r="Z70" i="1"/>
  <c r="AA70" i="1"/>
  <c r="AB70" i="1"/>
  <c r="AC70" i="1"/>
  <c r="Y71" i="1"/>
  <c r="Z71" i="1"/>
  <c r="AA71" i="1"/>
  <c r="AB71" i="1"/>
  <c r="AC71" i="1"/>
  <c r="Y72" i="1"/>
  <c r="Z72" i="1"/>
  <c r="AA72" i="1"/>
  <c r="AB72" i="1"/>
  <c r="AC72" i="1"/>
  <c r="Y73" i="1"/>
  <c r="Z73" i="1"/>
  <c r="AA73" i="1"/>
  <c r="AB73" i="1"/>
  <c r="AC73" i="1"/>
  <c r="Y74" i="1"/>
  <c r="Z74" i="1"/>
  <c r="AA74" i="1"/>
  <c r="AB74" i="1"/>
  <c r="AC74" i="1"/>
  <c r="V1" i="1"/>
  <c r="W1" i="1"/>
  <c r="X1" i="1"/>
  <c r="V2" i="1"/>
  <c r="W2" i="1"/>
  <c r="X2" i="1"/>
  <c r="V3" i="1"/>
  <c r="W3" i="1"/>
  <c r="X3" i="1"/>
  <c r="V4" i="1"/>
  <c r="W4" i="1"/>
  <c r="X4" i="1"/>
  <c r="V5" i="1"/>
  <c r="W5" i="1"/>
  <c r="X5" i="1"/>
  <c r="V6" i="1"/>
  <c r="W6" i="1"/>
  <c r="X6" i="1"/>
  <c r="V7" i="1"/>
  <c r="W7" i="1"/>
  <c r="X7" i="1"/>
  <c r="V8" i="1"/>
  <c r="W8" i="1"/>
  <c r="X8" i="1"/>
  <c r="V9" i="1"/>
  <c r="W9" i="1"/>
  <c r="X9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V16" i="1"/>
  <c r="W16" i="1"/>
  <c r="X16" i="1"/>
  <c r="V17" i="1"/>
  <c r="W17" i="1"/>
  <c r="X17" i="1"/>
  <c r="V18" i="1"/>
  <c r="W18" i="1"/>
  <c r="X18" i="1"/>
  <c r="V19" i="1"/>
  <c r="W19" i="1"/>
  <c r="X19" i="1"/>
  <c r="V20" i="1"/>
  <c r="W20" i="1"/>
  <c r="X20" i="1"/>
  <c r="V21" i="1"/>
  <c r="W21" i="1"/>
  <c r="X21" i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V30" i="1"/>
  <c r="W30" i="1"/>
  <c r="X30" i="1"/>
  <c r="V31" i="1"/>
  <c r="W31" i="1"/>
  <c r="X31" i="1"/>
  <c r="V32" i="1"/>
  <c r="W32" i="1"/>
  <c r="X32" i="1"/>
  <c r="V33" i="1"/>
  <c r="W33" i="1"/>
  <c r="X33" i="1"/>
  <c r="V34" i="1"/>
  <c r="W34" i="1"/>
  <c r="X34" i="1"/>
  <c r="V35" i="1"/>
  <c r="W35" i="1"/>
  <c r="X35" i="1"/>
  <c r="V36" i="1"/>
  <c r="W36" i="1"/>
  <c r="X36" i="1"/>
  <c r="V37" i="1"/>
  <c r="W37" i="1"/>
  <c r="X37" i="1"/>
  <c r="V38" i="1"/>
  <c r="W38" i="1"/>
  <c r="X38" i="1"/>
  <c r="V39" i="1"/>
  <c r="W39" i="1"/>
  <c r="X39" i="1"/>
  <c r="V40" i="1"/>
  <c r="W40" i="1"/>
  <c r="X40" i="1"/>
  <c r="V41" i="1"/>
  <c r="W41" i="1"/>
  <c r="X41" i="1"/>
  <c r="V42" i="1"/>
  <c r="W42" i="1"/>
  <c r="X42" i="1"/>
  <c r="V43" i="1"/>
  <c r="W43" i="1"/>
  <c r="X43" i="1"/>
  <c r="V44" i="1"/>
  <c r="W44" i="1"/>
  <c r="X44" i="1"/>
  <c r="V45" i="1"/>
  <c r="W45" i="1"/>
  <c r="X45" i="1"/>
  <c r="V46" i="1"/>
  <c r="W46" i="1"/>
  <c r="X46" i="1"/>
  <c r="V47" i="1"/>
  <c r="W47" i="1"/>
  <c r="X47" i="1"/>
  <c r="V48" i="1"/>
  <c r="W48" i="1"/>
  <c r="X48" i="1"/>
  <c r="V49" i="1"/>
  <c r="W49" i="1"/>
  <c r="X49" i="1"/>
  <c r="V50" i="1"/>
  <c r="W50" i="1"/>
  <c r="X50" i="1"/>
  <c r="V51" i="1"/>
  <c r="W51" i="1"/>
  <c r="X51" i="1"/>
  <c r="V52" i="1"/>
  <c r="W52" i="1"/>
  <c r="X52" i="1"/>
  <c r="V53" i="1"/>
  <c r="W53" i="1"/>
  <c r="X53" i="1"/>
  <c r="V54" i="1"/>
  <c r="W54" i="1"/>
  <c r="X54" i="1"/>
  <c r="V55" i="1"/>
  <c r="W55" i="1"/>
  <c r="X55" i="1"/>
  <c r="V56" i="1"/>
  <c r="W56" i="1"/>
  <c r="X56" i="1"/>
  <c r="V57" i="1"/>
  <c r="W57" i="1"/>
  <c r="X57" i="1"/>
  <c r="V58" i="1"/>
  <c r="W58" i="1"/>
  <c r="X58" i="1"/>
  <c r="V59" i="1"/>
  <c r="W59" i="1"/>
  <c r="X59" i="1"/>
  <c r="V60" i="1"/>
  <c r="W60" i="1"/>
  <c r="X60" i="1"/>
  <c r="V61" i="1"/>
  <c r="W61" i="1"/>
  <c r="X61" i="1"/>
  <c r="V62" i="1"/>
  <c r="W62" i="1"/>
  <c r="X62" i="1"/>
  <c r="V63" i="1"/>
  <c r="W63" i="1"/>
  <c r="X63" i="1"/>
  <c r="V64" i="1"/>
  <c r="W64" i="1"/>
  <c r="X64" i="1"/>
  <c r="V65" i="1"/>
  <c r="W65" i="1"/>
  <c r="X65" i="1"/>
  <c r="V66" i="1"/>
  <c r="W66" i="1"/>
  <c r="X66" i="1"/>
  <c r="V67" i="1"/>
  <c r="W67" i="1"/>
  <c r="X67" i="1"/>
  <c r="V68" i="1"/>
  <c r="W68" i="1"/>
  <c r="X68" i="1"/>
  <c r="V69" i="1"/>
  <c r="W69" i="1"/>
  <c r="X69" i="1"/>
  <c r="V70" i="1"/>
  <c r="W70" i="1"/>
  <c r="X70" i="1"/>
  <c r="V71" i="1"/>
  <c r="W71" i="1"/>
  <c r="X71" i="1"/>
  <c r="V72" i="1"/>
  <c r="W72" i="1"/>
  <c r="X72" i="1"/>
  <c r="V73" i="1"/>
  <c r="W73" i="1"/>
  <c r="X73" i="1"/>
  <c r="V74" i="1"/>
  <c r="W74" i="1"/>
  <c r="X74" i="1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F35" i="4"/>
  <c r="AG35" i="4"/>
  <c r="AH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C1" i="4" l="1"/>
  <c r="AD1" i="4"/>
  <c r="AE1" i="4"/>
  <c r="AC2" i="4"/>
  <c r="AD2" i="4"/>
  <c r="AE2" i="4"/>
  <c r="AC3" i="4"/>
  <c r="AD3" i="4"/>
  <c r="AE3" i="4"/>
  <c r="AC4" i="4"/>
  <c r="AD4" i="4"/>
  <c r="AE4" i="4"/>
  <c r="AC5" i="4"/>
  <c r="AD5" i="4"/>
  <c r="AE5" i="4"/>
  <c r="AC6" i="4"/>
  <c r="AD6" i="4"/>
  <c r="AE6" i="4"/>
  <c r="AC7" i="4"/>
  <c r="AD7" i="4"/>
  <c r="AE7" i="4"/>
  <c r="AC8" i="4"/>
  <c r="AD8" i="4"/>
  <c r="AE8" i="4"/>
  <c r="AC9" i="4"/>
  <c r="AD9" i="4"/>
  <c r="AE9" i="4"/>
  <c r="AC10" i="4"/>
  <c r="AD10" i="4"/>
  <c r="AE10" i="4"/>
  <c r="AC11" i="4"/>
  <c r="AD11" i="4"/>
  <c r="AE11" i="4"/>
  <c r="AC12" i="4"/>
  <c r="AD12" i="4"/>
  <c r="AE12" i="4"/>
  <c r="AC13" i="4"/>
  <c r="AD13" i="4"/>
  <c r="AE13" i="4"/>
  <c r="AC14" i="4"/>
  <c r="AD14" i="4"/>
  <c r="AE14" i="4"/>
  <c r="AC15" i="4"/>
  <c r="AD15" i="4"/>
  <c r="AE15" i="4"/>
  <c r="AC16" i="4"/>
  <c r="AD16" i="4"/>
  <c r="AE16" i="4"/>
  <c r="AC17" i="4"/>
  <c r="AD17" i="4"/>
  <c r="AE17" i="4"/>
  <c r="AC18" i="4"/>
  <c r="AD18" i="4"/>
  <c r="AE18" i="4"/>
  <c r="AC19" i="4"/>
  <c r="AD19" i="4"/>
  <c r="AE19" i="4"/>
  <c r="AC20" i="4"/>
  <c r="AD20" i="4"/>
  <c r="AE20" i="4"/>
  <c r="AC21" i="4"/>
  <c r="AD21" i="4"/>
  <c r="AE21" i="4"/>
  <c r="AC22" i="4"/>
  <c r="AD22" i="4"/>
  <c r="AE22" i="4"/>
  <c r="AC23" i="4"/>
  <c r="AD23" i="4"/>
  <c r="AE23" i="4"/>
  <c r="AC24" i="4"/>
  <c r="AD24" i="4"/>
  <c r="AE24" i="4"/>
  <c r="AC25" i="4"/>
  <c r="AD25" i="4"/>
  <c r="AE25" i="4"/>
  <c r="AC26" i="4"/>
  <c r="AD26" i="4"/>
  <c r="AE26" i="4"/>
  <c r="AC27" i="4"/>
  <c r="AD27" i="4"/>
  <c r="AE27" i="4"/>
  <c r="AC28" i="4"/>
  <c r="AD28" i="4"/>
  <c r="AE28" i="4"/>
  <c r="AC29" i="4"/>
  <c r="AD29" i="4"/>
  <c r="AE29" i="4"/>
  <c r="AC30" i="4"/>
  <c r="AD30" i="4"/>
  <c r="AE30" i="4"/>
  <c r="AC31" i="4"/>
  <c r="AD31" i="4"/>
  <c r="AE31" i="4"/>
  <c r="AC32" i="4"/>
  <c r="AD32" i="4"/>
  <c r="AE32" i="4"/>
  <c r="AC33" i="4"/>
  <c r="AD33" i="4"/>
  <c r="AE33" i="4"/>
  <c r="AC34" i="4"/>
  <c r="AD34" i="4"/>
  <c r="AE34" i="4"/>
  <c r="AC35" i="4"/>
  <c r="AD35" i="4"/>
  <c r="AE35" i="4"/>
  <c r="AC36" i="4"/>
  <c r="AD36" i="4"/>
  <c r="AE36" i="4"/>
  <c r="AC37" i="4"/>
  <c r="AD37" i="4"/>
  <c r="AE37" i="4"/>
  <c r="AC38" i="4"/>
  <c r="AD38" i="4"/>
  <c r="AE38" i="4"/>
  <c r="AC39" i="4"/>
  <c r="AD39" i="4"/>
  <c r="AE39" i="4"/>
  <c r="W1" i="4"/>
  <c r="X1" i="4"/>
  <c r="Y1" i="4"/>
  <c r="Z1" i="4"/>
  <c r="AA1" i="4"/>
  <c r="AB1" i="4"/>
  <c r="W2" i="4"/>
  <c r="X2" i="4"/>
  <c r="Y2" i="4"/>
  <c r="Z2" i="4"/>
  <c r="AA2" i="4"/>
  <c r="AB2" i="4"/>
  <c r="W3" i="4"/>
  <c r="X3" i="4"/>
  <c r="Y3" i="4"/>
  <c r="Z3" i="4"/>
  <c r="AA3" i="4"/>
  <c r="AB3" i="4"/>
  <c r="W4" i="4"/>
  <c r="X4" i="4"/>
  <c r="Y4" i="4"/>
  <c r="Z4" i="4"/>
  <c r="AA4" i="4"/>
  <c r="AB4" i="4"/>
  <c r="W5" i="4"/>
  <c r="X5" i="4"/>
  <c r="Y5" i="4"/>
  <c r="Z5" i="4"/>
  <c r="AA5" i="4"/>
  <c r="AB5" i="4"/>
  <c r="W6" i="4"/>
  <c r="X6" i="4"/>
  <c r="Y6" i="4"/>
  <c r="Z6" i="4"/>
  <c r="AA6" i="4"/>
  <c r="AB6" i="4"/>
  <c r="W7" i="4"/>
  <c r="X7" i="4"/>
  <c r="Y7" i="4"/>
  <c r="Z7" i="4"/>
  <c r="AA7" i="4"/>
  <c r="AB7" i="4"/>
  <c r="W8" i="4"/>
  <c r="X8" i="4"/>
  <c r="Y8" i="4"/>
  <c r="Z8" i="4"/>
  <c r="AA8" i="4"/>
  <c r="AB8" i="4"/>
  <c r="W9" i="4"/>
  <c r="X9" i="4"/>
  <c r="Y9" i="4"/>
  <c r="Z9" i="4"/>
  <c r="AA9" i="4"/>
  <c r="AB9" i="4"/>
  <c r="W10" i="4"/>
  <c r="X10" i="4"/>
  <c r="Y10" i="4"/>
  <c r="Z10" i="4"/>
  <c r="AA10" i="4"/>
  <c r="AB10" i="4"/>
  <c r="W11" i="4"/>
  <c r="X11" i="4"/>
  <c r="Y11" i="4"/>
  <c r="Z11" i="4"/>
  <c r="AA11" i="4"/>
  <c r="AB11" i="4"/>
  <c r="W12" i="4"/>
  <c r="X12" i="4"/>
  <c r="Y12" i="4"/>
  <c r="Z12" i="4"/>
  <c r="AA12" i="4"/>
  <c r="AB12" i="4"/>
  <c r="W13" i="4"/>
  <c r="X13" i="4"/>
  <c r="Y13" i="4"/>
  <c r="Z13" i="4"/>
  <c r="AA13" i="4"/>
  <c r="AB13" i="4"/>
  <c r="W14" i="4"/>
  <c r="X14" i="4"/>
  <c r="Y14" i="4"/>
  <c r="Z14" i="4"/>
  <c r="AA14" i="4"/>
  <c r="AB14" i="4"/>
  <c r="W15" i="4"/>
  <c r="X15" i="4"/>
  <c r="Y15" i="4"/>
  <c r="Z15" i="4"/>
  <c r="AA15" i="4"/>
  <c r="AB15" i="4"/>
  <c r="W16" i="4"/>
  <c r="X16" i="4"/>
  <c r="Y16" i="4"/>
  <c r="Z16" i="4"/>
  <c r="AA16" i="4"/>
  <c r="AB16" i="4"/>
  <c r="W17" i="4"/>
  <c r="X17" i="4"/>
  <c r="Y17" i="4"/>
  <c r="Z17" i="4"/>
  <c r="AA17" i="4"/>
  <c r="AB17" i="4"/>
  <c r="W18" i="4"/>
  <c r="X18" i="4"/>
  <c r="Y18" i="4"/>
  <c r="Z18" i="4"/>
  <c r="AA18" i="4"/>
  <c r="AB18" i="4"/>
  <c r="W19" i="4"/>
  <c r="X19" i="4"/>
  <c r="Y19" i="4"/>
  <c r="Z19" i="4"/>
  <c r="AA19" i="4"/>
  <c r="AB19" i="4"/>
  <c r="W20" i="4"/>
  <c r="X20" i="4"/>
  <c r="Y20" i="4"/>
  <c r="Z20" i="4"/>
  <c r="AA20" i="4"/>
  <c r="AB20" i="4"/>
  <c r="W21" i="4"/>
  <c r="X21" i="4"/>
  <c r="Y21" i="4"/>
  <c r="Z21" i="4"/>
  <c r="AA21" i="4"/>
  <c r="AB21" i="4"/>
  <c r="W22" i="4"/>
  <c r="X22" i="4"/>
  <c r="Y22" i="4"/>
  <c r="Z22" i="4"/>
  <c r="AA22" i="4"/>
  <c r="AB22" i="4"/>
  <c r="W23" i="4"/>
  <c r="X23" i="4"/>
  <c r="Y23" i="4"/>
  <c r="Z23" i="4"/>
  <c r="AA23" i="4"/>
  <c r="AB23" i="4"/>
  <c r="W24" i="4"/>
  <c r="X24" i="4"/>
  <c r="Y24" i="4"/>
  <c r="Z24" i="4"/>
  <c r="AA24" i="4"/>
  <c r="AB24" i="4"/>
  <c r="W25" i="4"/>
  <c r="X25" i="4"/>
  <c r="Y25" i="4"/>
  <c r="Z25" i="4"/>
  <c r="AA25" i="4"/>
  <c r="AB25" i="4"/>
  <c r="W26" i="4"/>
  <c r="X26" i="4"/>
  <c r="Y26" i="4"/>
  <c r="Z26" i="4"/>
  <c r="AA26" i="4"/>
  <c r="AB26" i="4"/>
  <c r="W27" i="4"/>
  <c r="X27" i="4"/>
  <c r="Y27" i="4"/>
  <c r="Z27" i="4"/>
  <c r="AA27" i="4"/>
  <c r="AB27" i="4"/>
  <c r="W28" i="4"/>
  <c r="X28" i="4"/>
  <c r="Y28" i="4"/>
  <c r="Z28" i="4"/>
  <c r="AA28" i="4"/>
  <c r="AB28" i="4"/>
  <c r="W29" i="4"/>
  <c r="X29" i="4"/>
  <c r="Y29" i="4"/>
  <c r="Z29" i="4"/>
  <c r="AA29" i="4"/>
  <c r="AB29" i="4"/>
  <c r="W30" i="4"/>
  <c r="X30" i="4"/>
  <c r="Y30" i="4"/>
  <c r="Z30" i="4"/>
  <c r="AA30" i="4"/>
  <c r="AB30" i="4"/>
  <c r="W31" i="4"/>
  <c r="X31" i="4"/>
  <c r="Y31" i="4"/>
  <c r="Z31" i="4"/>
  <c r="AA31" i="4"/>
  <c r="AB31" i="4"/>
  <c r="W32" i="4"/>
  <c r="X32" i="4"/>
  <c r="Y32" i="4"/>
  <c r="Z32" i="4"/>
  <c r="AA32" i="4"/>
  <c r="AB32" i="4"/>
  <c r="W33" i="4"/>
  <c r="X33" i="4"/>
  <c r="Y33" i="4"/>
  <c r="Z33" i="4"/>
  <c r="AA33" i="4"/>
  <c r="AB33" i="4"/>
  <c r="W34" i="4"/>
  <c r="X34" i="4"/>
  <c r="Y34" i="4"/>
  <c r="Z34" i="4"/>
  <c r="AA34" i="4"/>
  <c r="AB34" i="4"/>
  <c r="W35" i="4"/>
  <c r="X35" i="4"/>
  <c r="Y35" i="4"/>
  <c r="Z35" i="4"/>
  <c r="AA35" i="4"/>
  <c r="AB35" i="4"/>
  <c r="W36" i="4"/>
  <c r="X36" i="4"/>
  <c r="Y36" i="4"/>
  <c r="Z36" i="4"/>
  <c r="AA36" i="4"/>
  <c r="AB36" i="4"/>
  <c r="W37" i="4"/>
  <c r="X37" i="4"/>
  <c r="Y37" i="4"/>
  <c r="Z37" i="4"/>
  <c r="AA37" i="4"/>
  <c r="AB37" i="4"/>
  <c r="W38" i="4"/>
  <c r="X38" i="4"/>
  <c r="Y38" i="4"/>
  <c r="Z38" i="4"/>
  <c r="AA38" i="4"/>
  <c r="AB38" i="4"/>
  <c r="W39" i="4"/>
  <c r="X39" i="4"/>
  <c r="Y39" i="4"/>
  <c r="Z39" i="4"/>
  <c r="AA39" i="4"/>
  <c r="AB39" i="4"/>
  <c r="Q1" i="4"/>
  <c r="R1" i="4"/>
  <c r="S1" i="4"/>
  <c r="T1" i="4"/>
  <c r="U1" i="4"/>
  <c r="V1" i="4"/>
  <c r="Q2" i="4"/>
  <c r="R2" i="4"/>
  <c r="S2" i="4"/>
  <c r="T2" i="4"/>
  <c r="U2" i="4"/>
  <c r="V2" i="4"/>
  <c r="Q3" i="4"/>
  <c r="R3" i="4"/>
  <c r="S3" i="4"/>
  <c r="T3" i="4"/>
  <c r="U3" i="4"/>
  <c r="V3" i="4"/>
  <c r="Q4" i="4"/>
  <c r="R4" i="4"/>
  <c r="S4" i="4"/>
  <c r="T4" i="4"/>
  <c r="U4" i="4"/>
  <c r="V4" i="4"/>
  <c r="Q5" i="4"/>
  <c r="R5" i="4"/>
  <c r="S5" i="4"/>
  <c r="T5" i="4"/>
  <c r="U5" i="4"/>
  <c r="V5" i="4"/>
  <c r="Q6" i="4"/>
  <c r="R6" i="4"/>
  <c r="S6" i="4"/>
  <c r="T6" i="4"/>
  <c r="U6" i="4"/>
  <c r="V6" i="4"/>
  <c r="Q7" i="4"/>
  <c r="R7" i="4"/>
  <c r="S7" i="4"/>
  <c r="T7" i="4"/>
  <c r="U7" i="4"/>
  <c r="V7" i="4"/>
  <c r="Q8" i="4"/>
  <c r="R8" i="4"/>
  <c r="S8" i="4"/>
  <c r="T8" i="4"/>
  <c r="U8" i="4"/>
  <c r="V8" i="4"/>
  <c r="Q9" i="4"/>
  <c r="R9" i="4"/>
  <c r="S9" i="4"/>
  <c r="T9" i="4"/>
  <c r="U9" i="4"/>
  <c r="V9" i="4"/>
  <c r="Q10" i="4"/>
  <c r="R10" i="4"/>
  <c r="S10" i="4"/>
  <c r="T10" i="4"/>
  <c r="U10" i="4"/>
  <c r="V10" i="4"/>
  <c r="Q11" i="4"/>
  <c r="R11" i="4"/>
  <c r="S11" i="4"/>
  <c r="T11" i="4"/>
  <c r="U11" i="4"/>
  <c r="V11" i="4"/>
  <c r="Q12" i="4"/>
  <c r="R12" i="4"/>
  <c r="S12" i="4"/>
  <c r="T12" i="4"/>
  <c r="U12" i="4"/>
  <c r="V12" i="4"/>
  <c r="Q13" i="4"/>
  <c r="R13" i="4"/>
  <c r="S13" i="4"/>
  <c r="T13" i="4"/>
  <c r="U13" i="4"/>
  <c r="V13" i="4"/>
  <c r="Q14" i="4"/>
  <c r="R14" i="4"/>
  <c r="S14" i="4"/>
  <c r="T14" i="4"/>
  <c r="U14" i="4"/>
  <c r="V14" i="4"/>
  <c r="Q15" i="4"/>
  <c r="R15" i="4"/>
  <c r="S15" i="4"/>
  <c r="T15" i="4"/>
  <c r="U15" i="4"/>
  <c r="V15" i="4"/>
  <c r="Q16" i="4"/>
  <c r="R16" i="4"/>
  <c r="S16" i="4"/>
  <c r="T16" i="4"/>
  <c r="U16" i="4"/>
  <c r="V16" i="4"/>
  <c r="Q17" i="4"/>
  <c r="R17" i="4"/>
  <c r="S17" i="4"/>
  <c r="T17" i="4"/>
  <c r="U17" i="4"/>
  <c r="V17" i="4"/>
  <c r="Q18" i="4"/>
  <c r="R18" i="4"/>
  <c r="S18" i="4"/>
  <c r="T18" i="4"/>
  <c r="U18" i="4"/>
  <c r="V18" i="4"/>
  <c r="Q19" i="4"/>
  <c r="R19" i="4"/>
  <c r="S19" i="4"/>
  <c r="T19" i="4"/>
  <c r="U19" i="4"/>
  <c r="V19" i="4"/>
  <c r="Q20" i="4"/>
  <c r="R20" i="4"/>
  <c r="S20" i="4"/>
  <c r="T20" i="4"/>
  <c r="U20" i="4"/>
  <c r="V20" i="4"/>
  <c r="Q21" i="4"/>
  <c r="R21" i="4"/>
  <c r="S21" i="4"/>
  <c r="T21" i="4"/>
  <c r="U21" i="4"/>
  <c r="V21" i="4"/>
  <c r="Q22" i="4"/>
  <c r="R22" i="4"/>
  <c r="S22" i="4"/>
  <c r="T22" i="4"/>
  <c r="U22" i="4"/>
  <c r="V22" i="4"/>
  <c r="Q23" i="4"/>
  <c r="R23" i="4"/>
  <c r="S23" i="4"/>
  <c r="T23" i="4"/>
  <c r="U23" i="4"/>
  <c r="V23" i="4"/>
  <c r="Q24" i="4"/>
  <c r="R24" i="4"/>
  <c r="S24" i="4"/>
  <c r="T24" i="4"/>
  <c r="U24" i="4"/>
  <c r="V24" i="4"/>
  <c r="Q25" i="4"/>
  <c r="R25" i="4"/>
  <c r="S25" i="4"/>
  <c r="T25" i="4"/>
  <c r="U25" i="4"/>
  <c r="V25" i="4"/>
  <c r="Q26" i="4"/>
  <c r="R26" i="4"/>
  <c r="S26" i="4"/>
  <c r="T26" i="4"/>
  <c r="U26" i="4"/>
  <c r="V26" i="4"/>
  <c r="Q27" i="4"/>
  <c r="R27" i="4"/>
  <c r="S27" i="4"/>
  <c r="T27" i="4"/>
  <c r="U27" i="4"/>
  <c r="V27" i="4"/>
  <c r="Q28" i="4"/>
  <c r="R28" i="4"/>
  <c r="S28" i="4"/>
  <c r="T28" i="4"/>
  <c r="U28" i="4"/>
  <c r="V28" i="4"/>
  <c r="Q29" i="4"/>
  <c r="R29" i="4"/>
  <c r="S29" i="4"/>
  <c r="T29" i="4"/>
  <c r="U29" i="4"/>
  <c r="V29" i="4"/>
  <c r="Q30" i="4"/>
  <c r="R30" i="4"/>
  <c r="S30" i="4"/>
  <c r="T30" i="4"/>
  <c r="U30" i="4"/>
  <c r="V30" i="4"/>
  <c r="Q31" i="4"/>
  <c r="R31" i="4"/>
  <c r="S31" i="4"/>
  <c r="T31" i="4"/>
  <c r="U31" i="4"/>
  <c r="V31" i="4"/>
  <c r="Q32" i="4"/>
  <c r="R32" i="4"/>
  <c r="S32" i="4"/>
  <c r="T32" i="4"/>
  <c r="U32" i="4"/>
  <c r="V32" i="4"/>
  <c r="Q33" i="4"/>
  <c r="R33" i="4"/>
  <c r="S33" i="4"/>
  <c r="T33" i="4"/>
  <c r="U33" i="4"/>
  <c r="V33" i="4"/>
  <c r="Q34" i="4"/>
  <c r="R34" i="4"/>
  <c r="S34" i="4"/>
  <c r="T34" i="4"/>
  <c r="U34" i="4"/>
  <c r="V34" i="4"/>
  <c r="Q35" i="4"/>
  <c r="R35" i="4"/>
  <c r="S35" i="4"/>
  <c r="T35" i="4"/>
  <c r="U35" i="4"/>
  <c r="V35" i="4"/>
  <c r="Q36" i="4"/>
  <c r="R36" i="4"/>
  <c r="S36" i="4"/>
  <c r="T36" i="4"/>
  <c r="U36" i="4"/>
  <c r="V36" i="4"/>
  <c r="Q37" i="4"/>
  <c r="R37" i="4"/>
  <c r="S37" i="4"/>
  <c r="T37" i="4"/>
  <c r="U37" i="4"/>
  <c r="V37" i="4"/>
  <c r="Q38" i="4"/>
  <c r="R38" i="4"/>
  <c r="S38" i="4"/>
  <c r="T38" i="4"/>
  <c r="U38" i="4"/>
  <c r="V38" i="4"/>
  <c r="Q39" i="4"/>
  <c r="R39" i="4"/>
  <c r="S39" i="4"/>
  <c r="T39" i="4"/>
  <c r="U39" i="4"/>
  <c r="V39" i="4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B23" i="4"/>
  <c r="C23" i="4"/>
  <c r="D23" i="4"/>
  <c r="E23" i="4"/>
  <c r="F23" i="4"/>
  <c r="G23" i="4"/>
  <c r="H23" i="4"/>
  <c r="I23" i="4"/>
  <c r="J23" i="4"/>
  <c r="K23" i="4"/>
  <c r="M23" i="4"/>
  <c r="N23" i="4"/>
  <c r="O23" i="4"/>
  <c r="P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1" i="4"/>
  <c r="A1" i="1"/>
  <c r="P1" i="1"/>
  <c r="Q1" i="1"/>
  <c r="R1" i="1"/>
  <c r="S1" i="1"/>
  <c r="T1" i="1"/>
  <c r="U1" i="1"/>
  <c r="P2" i="1"/>
  <c r="Q2" i="1"/>
  <c r="R2" i="1"/>
  <c r="S2" i="1"/>
  <c r="T2" i="1"/>
  <c r="U2" i="1"/>
  <c r="P3" i="1"/>
  <c r="Q3" i="1"/>
  <c r="R3" i="1"/>
  <c r="S3" i="1"/>
  <c r="T3" i="1"/>
  <c r="U3" i="1"/>
  <c r="P4" i="1"/>
  <c r="Q4" i="1"/>
  <c r="R4" i="1"/>
  <c r="S4" i="1"/>
  <c r="T4" i="1"/>
  <c r="U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R23" i="1"/>
  <c r="S23" i="1"/>
  <c r="T23" i="1"/>
  <c r="U23" i="1"/>
  <c r="P24" i="1"/>
  <c r="Q24" i="1"/>
  <c r="R24" i="1"/>
  <c r="S24" i="1"/>
  <c r="T24" i="1"/>
  <c r="U24" i="1"/>
  <c r="P25" i="1"/>
  <c r="Q25" i="1"/>
  <c r="R25" i="1"/>
  <c r="S25" i="1"/>
  <c r="T25" i="1"/>
  <c r="U25" i="1"/>
  <c r="P26" i="1"/>
  <c r="Q26" i="1"/>
  <c r="R26" i="1"/>
  <c r="S26" i="1"/>
  <c r="T26" i="1"/>
  <c r="U26" i="1"/>
  <c r="P27" i="1"/>
  <c r="Q27" i="1"/>
  <c r="R27" i="1"/>
  <c r="S27" i="1"/>
  <c r="T27" i="1"/>
  <c r="U27" i="1"/>
  <c r="P28" i="1"/>
  <c r="Q28" i="1"/>
  <c r="R28" i="1"/>
  <c r="S28" i="1"/>
  <c r="T28" i="1"/>
  <c r="U28" i="1"/>
  <c r="P29" i="1"/>
  <c r="Q29" i="1"/>
  <c r="R29" i="1"/>
  <c r="S29" i="1"/>
  <c r="T29" i="1"/>
  <c r="U29" i="1"/>
  <c r="P30" i="1"/>
  <c r="Q30" i="1"/>
  <c r="R30" i="1"/>
  <c r="S30" i="1"/>
  <c r="T30" i="1"/>
  <c r="U30" i="1"/>
  <c r="P31" i="1"/>
  <c r="Q31" i="1"/>
  <c r="R31" i="1"/>
  <c r="S31" i="1"/>
  <c r="T31" i="1"/>
  <c r="U31" i="1"/>
  <c r="P32" i="1"/>
  <c r="Q32" i="1"/>
  <c r="R32" i="1"/>
  <c r="S32" i="1"/>
  <c r="T32" i="1"/>
  <c r="U32" i="1"/>
  <c r="P33" i="1"/>
  <c r="Q33" i="1"/>
  <c r="R33" i="1"/>
  <c r="S33" i="1"/>
  <c r="T33" i="1"/>
  <c r="U33" i="1"/>
  <c r="P34" i="1"/>
  <c r="Q34" i="1"/>
  <c r="R34" i="1"/>
  <c r="S34" i="1"/>
  <c r="T34" i="1"/>
  <c r="U34" i="1"/>
  <c r="P35" i="1"/>
  <c r="Q35" i="1"/>
  <c r="R35" i="1"/>
  <c r="S35" i="1"/>
  <c r="T35" i="1"/>
  <c r="U35" i="1"/>
  <c r="P36" i="1"/>
  <c r="Q36" i="1"/>
  <c r="R36" i="1"/>
  <c r="S36" i="1"/>
  <c r="T36" i="1"/>
  <c r="U36" i="1"/>
  <c r="P37" i="1"/>
  <c r="Q37" i="1"/>
  <c r="R37" i="1"/>
  <c r="S37" i="1"/>
  <c r="T37" i="1"/>
  <c r="U37" i="1"/>
  <c r="P38" i="1"/>
  <c r="Q38" i="1"/>
  <c r="R38" i="1"/>
  <c r="S38" i="1"/>
  <c r="T38" i="1"/>
  <c r="U38" i="1"/>
  <c r="P39" i="1"/>
  <c r="Q39" i="1"/>
  <c r="R39" i="1"/>
  <c r="S39" i="1"/>
  <c r="T39" i="1"/>
  <c r="U39" i="1"/>
  <c r="P40" i="1"/>
  <c r="Q40" i="1"/>
  <c r="R40" i="1"/>
  <c r="S40" i="1"/>
  <c r="T40" i="1"/>
  <c r="U40" i="1"/>
  <c r="P41" i="1"/>
  <c r="Q41" i="1"/>
  <c r="R41" i="1"/>
  <c r="S41" i="1"/>
  <c r="T41" i="1"/>
  <c r="U41" i="1"/>
  <c r="P42" i="1"/>
  <c r="Q42" i="1"/>
  <c r="R42" i="1"/>
  <c r="S42" i="1"/>
  <c r="T42" i="1"/>
  <c r="U42" i="1"/>
  <c r="P43" i="1"/>
  <c r="Q43" i="1"/>
  <c r="R43" i="1"/>
  <c r="S43" i="1"/>
  <c r="T43" i="1"/>
  <c r="U43" i="1"/>
  <c r="P44" i="1"/>
  <c r="Q44" i="1"/>
  <c r="R44" i="1"/>
  <c r="S44" i="1"/>
  <c r="T44" i="1"/>
  <c r="U44" i="1"/>
  <c r="P45" i="1"/>
  <c r="Q45" i="1"/>
  <c r="R45" i="1"/>
  <c r="S45" i="1"/>
  <c r="T45" i="1"/>
  <c r="U45" i="1"/>
  <c r="P46" i="1"/>
  <c r="Q46" i="1"/>
  <c r="R46" i="1"/>
  <c r="S46" i="1"/>
  <c r="T46" i="1"/>
  <c r="U46" i="1"/>
  <c r="P47" i="1"/>
  <c r="Q47" i="1"/>
  <c r="R47" i="1"/>
  <c r="S47" i="1"/>
  <c r="T47" i="1"/>
  <c r="U47" i="1"/>
  <c r="P48" i="1"/>
  <c r="Q48" i="1"/>
  <c r="R48" i="1"/>
  <c r="S48" i="1"/>
  <c r="T48" i="1"/>
  <c r="U48" i="1"/>
  <c r="P49" i="1"/>
  <c r="Q49" i="1"/>
  <c r="R49" i="1"/>
  <c r="S49" i="1"/>
  <c r="T49" i="1"/>
  <c r="U49" i="1"/>
  <c r="P50" i="1"/>
  <c r="Q50" i="1"/>
  <c r="R50" i="1"/>
  <c r="S50" i="1"/>
  <c r="T50" i="1"/>
  <c r="U50" i="1"/>
  <c r="P51" i="1"/>
  <c r="Q51" i="1"/>
  <c r="R51" i="1"/>
  <c r="S51" i="1"/>
  <c r="T51" i="1"/>
  <c r="U51" i="1"/>
  <c r="P52" i="1"/>
  <c r="Q52" i="1"/>
  <c r="R52" i="1"/>
  <c r="S52" i="1"/>
  <c r="T52" i="1"/>
  <c r="U52" i="1"/>
  <c r="P53" i="1"/>
  <c r="Q53" i="1"/>
  <c r="R53" i="1"/>
  <c r="S53" i="1"/>
  <c r="T53" i="1"/>
  <c r="U53" i="1"/>
  <c r="P54" i="1"/>
  <c r="Q54" i="1"/>
  <c r="R54" i="1"/>
  <c r="S54" i="1"/>
  <c r="T54" i="1"/>
  <c r="U54" i="1"/>
  <c r="P55" i="1"/>
  <c r="Q55" i="1"/>
  <c r="R55" i="1"/>
  <c r="S55" i="1"/>
  <c r="T55" i="1"/>
  <c r="U55" i="1"/>
  <c r="P56" i="1"/>
  <c r="Q56" i="1"/>
  <c r="R56" i="1"/>
  <c r="S56" i="1"/>
  <c r="T56" i="1"/>
  <c r="U56" i="1"/>
  <c r="P57" i="1"/>
  <c r="Q57" i="1"/>
  <c r="R57" i="1"/>
  <c r="S57" i="1"/>
  <c r="T57" i="1"/>
  <c r="U57" i="1"/>
  <c r="P58" i="1"/>
  <c r="Q58" i="1"/>
  <c r="R58" i="1"/>
  <c r="S58" i="1"/>
  <c r="T58" i="1"/>
  <c r="U58" i="1"/>
  <c r="P59" i="1"/>
  <c r="Q59" i="1"/>
  <c r="R59" i="1"/>
  <c r="S59" i="1"/>
  <c r="T59" i="1"/>
  <c r="U59" i="1"/>
  <c r="P60" i="1"/>
  <c r="Q60" i="1"/>
  <c r="R60" i="1"/>
  <c r="S60" i="1"/>
  <c r="T60" i="1"/>
  <c r="U60" i="1"/>
  <c r="P61" i="1"/>
  <c r="Q61" i="1"/>
  <c r="R61" i="1"/>
  <c r="S61" i="1"/>
  <c r="T61" i="1"/>
  <c r="U6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P66" i="1"/>
  <c r="Q66" i="1"/>
  <c r="R66" i="1"/>
  <c r="S66" i="1"/>
  <c r="T66" i="1"/>
  <c r="U66" i="1"/>
  <c r="P67" i="1"/>
  <c r="Q67" i="1"/>
  <c r="R67" i="1"/>
  <c r="S67" i="1"/>
  <c r="T67" i="1"/>
  <c r="U67" i="1"/>
  <c r="P68" i="1"/>
  <c r="Q68" i="1"/>
  <c r="R68" i="1"/>
  <c r="S68" i="1"/>
  <c r="T68" i="1"/>
  <c r="U68" i="1"/>
  <c r="P69" i="1"/>
  <c r="Q69" i="1"/>
  <c r="R69" i="1"/>
  <c r="S69" i="1"/>
  <c r="T69" i="1"/>
  <c r="U69" i="1"/>
  <c r="P70" i="1"/>
  <c r="Q70" i="1"/>
  <c r="R70" i="1"/>
  <c r="S70" i="1"/>
  <c r="T70" i="1"/>
  <c r="U70" i="1"/>
  <c r="P71" i="1"/>
  <c r="Q71" i="1"/>
  <c r="R71" i="1"/>
  <c r="S71" i="1"/>
  <c r="T71" i="1"/>
  <c r="U71" i="1"/>
  <c r="P72" i="1"/>
  <c r="Q72" i="1"/>
  <c r="R72" i="1"/>
  <c r="S72" i="1"/>
  <c r="T72" i="1"/>
  <c r="U72" i="1"/>
  <c r="P73" i="1"/>
  <c r="Q73" i="1"/>
  <c r="R73" i="1"/>
  <c r="S73" i="1"/>
  <c r="T73" i="1"/>
  <c r="U73" i="1"/>
  <c r="P74" i="1"/>
  <c r="Q74" i="1"/>
  <c r="R74" i="1"/>
  <c r="S74" i="1"/>
  <c r="T74" i="1"/>
  <c r="U74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B3" i="1"/>
  <c r="C3" i="1"/>
  <c r="D4" i="3" s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5" i="3" s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6" i="3" s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7" i="3" s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8" i="3" s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9" i="3" s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10" i="3" s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1" i="3" s="1"/>
  <c r="D10" i="1"/>
  <c r="E10" i="1"/>
  <c r="F10" i="1"/>
  <c r="G10" i="1"/>
  <c r="I10" i="1"/>
  <c r="J10" i="1"/>
  <c r="K10" i="1"/>
  <c r="L10" i="1"/>
  <c r="M10" i="1"/>
  <c r="N10" i="1"/>
  <c r="O10" i="1"/>
  <c r="B11" i="1"/>
  <c r="C11" i="1"/>
  <c r="D12" i="3" s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A74" i="1"/>
  <c r="A73" i="1"/>
  <c r="A71" i="1"/>
  <c r="A7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F12" i="3" l="1" a="1"/>
  <c r="F12" i="3" s="1"/>
  <c r="F5" i="3" a="1"/>
  <c r="F5" i="3" s="1"/>
  <c r="F4" i="3" a="1"/>
  <c r="F4" i="3" s="1"/>
  <c r="F9" i="3" a="1"/>
  <c r="F9" i="3" s="1"/>
  <c r="F6" i="3" a="1"/>
  <c r="F6" i="3" s="1"/>
  <c r="F11" i="3" a="1"/>
  <c r="F11" i="3" s="1"/>
  <c r="F7" i="3" a="1"/>
  <c r="F7" i="3" s="1"/>
  <c r="F8" i="3" a="1"/>
  <c r="F8" i="3" s="1"/>
  <c r="F10" i="3" a="1"/>
  <c r="F10" i="3" s="1"/>
  <c r="E8" i="3"/>
  <c r="E4" i="3"/>
  <c r="E9" i="3"/>
  <c r="E5" i="3"/>
  <c r="E10" i="3"/>
  <c r="E6" i="3"/>
  <c r="E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<sst xmlns="http://schemas.openxmlformats.org/spreadsheetml/2006/main" count="445" uniqueCount="289">
  <si>
    <t>Facility</t>
  </si>
  <si>
    <t>Location</t>
  </si>
  <si>
    <t>Emissions (Gg a)</t>
  </si>
  <si>
    <t>GHGRP</t>
  </si>
  <si>
    <t>Posterior</t>
  </si>
  <si>
    <t>National Serv-All Landfill</t>
  </si>
  <si>
    <t>South Shelby Landfill</t>
  </si>
  <si>
    <t>Rumpke Sanitary Landfill</t>
  </si>
  <si>
    <t>City Of Dothan Sanitary Landfill</t>
  </si>
  <si>
    <t>Rochelle Municipal Landfill</t>
  </si>
  <si>
    <t>Seminole Road Msw Landfill</t>
  </si>
  <si>
    <t>Caterpillar Inc.-Mapleton</t>
  </si>
  <si>
    <t>South Side Landfill Inc.</t>
  </si>
  <si>
    <t>Quad Cities Landfill Phase IV</t>
  </si>
  <si>
    <t>Sampson County Disposal, LLC</t>
  </si>
  <si>
    <t>Study</t>
  </si>
  <si>
    <t>Landfill</t>
  </si>
  <si>
    <t>Date</t>
  </si>
  <si>
    <t>Mean</t>
  </si>
  <si>
    <t>Std</t>
  </si>
  <si>
    <t>WEST MIRAMAR SANITARY LANDFILL</t>
  </si>
  <si>
    <t>KIEFER LANDFILL</t>
  </si>
  <si>
    <t>PUENTE HILLS LANDFILL AND ENERGY RECOVERY</t>
  </si>
  <si>
    <t>CARB (2020)</t>
  </si>
  <si>
    <t>Altamont Landfill &amp; Resource Recovery Facility</t>
  </si>
  <si>
    <t>NEWBY ISLAND LANDFILL</t>
  </si>
  <si>
    <t>Frank R. Bowerman Landfill</t>
  </si>
  <si>
    <t>KELLER CANYON LANDFILL</t>
  </si>
  <si>
    <t>lat</t>
  </si>
  <si>
    <t>lon</t>
  </si>
  <si>
    <t>Duren et al. (2019)</t>
  </si>
  <si>
    <t>Cambaliza et al. (2015)</t>
  </si>
  <si>
    <t>SOUTH SIDE LANDFILL INC</t>
  </si>
  <si>
    <t>id</t>
  </si>
  <si>
    <t>Catena et al. (2022)</t>
  </si>
  <si>
    <t>SENECA MEADOWS SWMF</t>
  </si>
  <si>
    <t>Gas capture efficiency</t>
  </si>
  <si>
    <t>44 (34 - 59)</t>
  </si>
  <si>
    <t>0.32 (0.26 - 0.37)</t>
  </si>
  <si>
    <t>41 (30 - 56)</t>
  </si>
  <si>
    <t>0.39 (0.31 - 0.46)</t>
  </si>
  <si>
    <t>39 (32 - 52)</t>
  </si>
  <si>
    <t>0.33 (0.27 - 0.38)</t>
  </si>
  <si>
    <t>39 (33 - 43)</t>
  </si>
  <si>
    <t>0.58 (0.55 - 0.61)</t>
  </si>
  <si>
    <t>35 (28 - 47)</t>
  </si>
  <si>
    <t>N/A</t>
  </si>
  <si>
    <t>35 (28 - 43)</t>
  </si>
  <si>
    <t>32 (25 - 39)</t>
  </si>
  <si>
    <t>0.22 (0.18 - 0.26)</t>
  </si>
  <si>
    <t>30 (25 - 36)</t>
  </si>
  <si>
    <t>0.08 (0.07 - 0.1)</t>
  </si>
  <si>
    <t>25 (23 - 29)</t>
  </si>
  <si>
    <t>0.41 (0.38 - 0.44)</t>
  </si>
  <si>
    <t>24 (22 - 25)</t>
  </si>
  <si>
    <t>0.47 (0.46 - 0.49)</t>
  </si>
  <si>
    <t>24 (14 - 36)</t>
  </si>
  <si>
    <t>0.73 (0.63 - 0.81)</t>
  </si>
  <si>
    <t>24 (19 - 31)</t>
  </si>
  <si>
    <t>0.54 (0.46 - 0.58)</t>
  </si>
  <si>
    <t>23 (18 - 30)</t>
  </si>
  <si>
    <t>0.48 (0.41 - 0.54)</t>
  </si>
  <si>
    <t>22 (19 - 27)</t>
  </si>
  <si>
    <t>0.67 (0.61 - 0.69)</t>
  </si>
  <si>
    <t>21 (16 - 26)</t>
  </si>
  <si>
    <t>0.45 (0.4 - 0.52)</t>
  </si>
  <si>
    <t>21 (16 - 32)</t>
  </si>
  <si>
    <t>0.66 (0.56 - 0.71)</t>
  </si>
  <si>
    <t>19 (17 - 24)</t>
  </si>
  <si>
    <t>19 (14 - 29)</t>
  </si>
  <si>
    <t>0.52 (0.4 - 0.58)</t>
  </si>
  <si>
    <t>19 (17 - 21)</t>
  </si>
  <si>
    <t>17 (12 - 25)</t>
  </si>
  <si>
    <t>17 (13 - 23)</t>
  </si>
  <si>
    <t>0.56 (0.48 - 0.63)</t>
  </si>
  <si>
    <t>17 (11 - 28)</t>
  </si>
  <si>
    <t>0.19 (0.11 - 0.24)</t>
  </si>
  <si>
    <t>17 (14 - 21)</t>
  </si>
  <si>
    <t>0.37 (0.32 - 0.42)</t>
  </si>
  <si>
    <t>17 (14 - 20)</t>
  </si>
  <si>
    <t>0.62 (0.58 - 0.66)</t>
  </si>
  <si>
    <t>16 (13 - 21)</t>
  </si>
  <si>
    <t>15 (11 - 22)</t>
  </si>
  <si>
    <t>15 (13 - 21)</t>
  </si>
  <si>
    <t>14 (11 - 18)</t>
  </si>
  <si>
    <t>13 (9 - 20)</t>
  </si>
  <si>
    <t>12 (10 - 16)</t>
  </si>
  <si>
    <t>12 (9 - 15)</t>
  </si>
  <si>
    <t>11 (10 - 14)</t>
  </si>
  <si>
    <t>10 (8 - 13)</t>
  </si>
  <si>
    <t>0.4 (0.35 - 0.47)</t>
  </si>
  <si>
    <t>10 (9 - 12)</t>
  </si>
  <si>
    <t>10 (6 - 13)</t>
  </si>
  <si>
    <t>0.13 (0.1 - 0.19)</t>
  </si>
  <si>
    <t>10 (2 - 14)</t>
  </si>
  <si>
    <t>0.4 (0.3 - 0.71)</t>
  </si>
  <si>
    <t>9 (8 - 11)</t>
  </si>
  <si>
    <t>9 (4 - 12)</t>
  </si>
  <si>
    <t>9 (8 - 10)</t>
  </si>
  <si>
    <t>0.28 (0.25 - 0.3)</t>
  </si>
  <si>
    <t>9 (6 - 12)</t>
  </si>
  <si>
    <t>0.5 (0.43 - 0.6)</t>
  </si>
  <si>
    <t>8 (6 - 14)</t>
  </si>
  <si>
    <t>8 (6 - 13)</t>
  </si>
  <si>
    <t>0.24 (0.17 - 0.29)</t>
  </si>
  <si>
    <t>8 (2 - 14)</t>
  </si>
  <si>
    <t>8 (5 - 12)</t>
  </si>
  <si>
    <t>7 (5 - 8)</t>
  </si>
  <si>
    <t>7 (5 - 10)</t>
  </si>
  <si>
    <t>0.5 (0.4 - 0.57)</t>
  </si>
  <si>
    <t>7 (4 - 9)</t>
  </si>
  <si>
    <t>6 (5 - 8)</t>
  </si>
  <si>
    <t>6 (1 - 10)</t>
  </si>
  <si>
    <t>0.63 (0.47 - 0.9)</t>
  </si>
  <si>
    <t>6 (3 - 8)</t>
  </si>
  <si>
    <t>0.83 (0.79 - 0.89)</t>
  </si>
  <si>
    <t>5 (5 - 6)</t>
  </si>
  <si>
    <t>0.49 (0.44 - 0.52)</t>
  </si>
  <si>
    <t>5 (4 - 7)</t>
  </si>
  <si>
    <t>5 (3 - 7)</t>
  </si>
  <si>
    <t>0.65 (0.55 - 0.72)</t>
  </si>
  <si>
    <t>4 (1 - 8)</t>
  </si>
  <si>
    <t>0.86 (0.77 - 0.97)</t>
  </si>
  <si>
    <t>4 (4 - 5)</t>
  </si>
  <si>
    <t>4 (1 - 7)</t>
  </si>
  <si>
    <t>4 (4 - 4)</t>
  </si>
  <si>
    <t>4 (2 - 6)</t>
  </si>
  <si>
    <t>0.49 (0.36 - 0.64)</t>
  </si>
  <si>
    <t>3 (2 - 4)</t>
  </si>
  <si>
    <t>0.66 (0.59 - 0.78)</t>
  </si>
  <si>
    <t>0.78 (0.73 - 0.85)</t>
  </si>
  <si>
    <t>3 (2 - 3)</t>
  </si>
  <si>
    <t>0.77 (0.72 - 0.81)</t>
  </si>
  <si>
    <t>2 (0 - 4)</t>
  </si>
  <si>
    <t>2 (2 - 3)</t>
  </si>
  <si>
    <t>0.7 (0.61 - 0.74)</t>
  </si>
  <si>
    <t>2 (-9 - 8)</t>
  </si>
  <si>
    <t>0.17 (-4.29 - 1.53)</t>
  </si>
  <si>
    <t>2 (1 - 2)</t>
  </si>
  <si>
    <t>2 (-2 - 4)</t>
  </si>
  <si>
    <t>1 (0 - 4)</t>
  </si>
  <si>
    <t>0.77 (0.52 - 0.96)</t>
  </si>
  <si>
    <t>1 (-1 - 1)</t>
  </si>
  <si>
    <t>Fort Wayne, Indiana</t>
  </si>
  <si>
    <t>Indianapolis, Indiana</t>
  </si>
  <si>
    <t>Memphis, Tennessee</t>
  </si>
  <si>
    <t>Kingsport, Tennessee</t>
  </si>
  <si>
    <t>Loudon, Tennessee</t>
  </si>
  <si>
    <t>Ooltewah, Tennessee</t>
  </si>
  <si>
    <t>Calhoun, Tennessee</t>
  </si>
  <si>
    <t>Mcdonald, Tennessee</t>
  </si>
  <si>
    <t>Dayton, Tennessee</t>
  </si>
  <si>
    <t>Athens, Tennessee</t>
  </si>
  <si>
    <t>Cincinnati, Ohio</t>
  </si>
  <si>
    <t>Dover, Ohio</t>
  </si>
  <si>
    <t>Wellston, Ohio</t>
  </si>
  <si>
    <t>Waynesburg, Ohio</t>
  </si>
  <si>
    <t>Lowellville, Ohio</t>
  </si>
  <si>
    <t>Shiloh, Ohio</t>
  </si>
  <si>
    <t>Amsterdam, Ohio</t>
  </si>
  <si>
    <t>Milan, Illinois</t>
  </si>
  <si>
    <t>Rochelle, Illinois</t>
  </si>
  <si>
    <t>Mapleton, Illinois</t>
  </si>
  <si>
    <t>Pontiac, Illinois</t>
  </si>
  <si>
    <t>Dothan, Alabama</t>
  </si>
  <si>
    <t>Birmingham, Alabama</t>
  </si>
  <si>
    <t>Gardendale, Alabama</t>
  </si>
  <si>
    <t>Ellenwood, Georgia</t>
  </si>
  <si>
    <t>Gainesville, Georgia</t>
  </si>
  <si>
    <t>Roseboro, North Carolina</t>
  </si>
  <si>
    <t>Concord, North Carolina</t>
  </si>
  <si>
    <t>Madison, North Carolina</t>
  </si>
  <si>
    <t>Jacksonville, North Carolina</t>
  </si>
  <si>
    <t>San Diego, California</t>
  </si>
  <si>
    <t>Sloughhouse, California</t>
  </si>
  <si>
    <t>Whittier, California</t>
  </si>
  <si>
    <t>Irvine, California</t>
  </si>
  <si>
    <t>Livermore, California</t>
  </si>
  <si>
    <t>Milpitas, California</t>
  </si>
  <si>
    <t>Pittsburg, California</t>
  </si>
  <si>
    <t>Moreno Valley, California</t>
  </si>
  <si>
    <t>San Juan Capistrano, California</t>
  </si>
  <si>
    <t>Redding, California</t>
  </si>
  <si>
    <t>Waterloo, New York</t>
  </si>
  <si>
    <t>Humble, Texas</t>
  </si>
  <si>
    <t>Melissa, Texas</t>
  </si>
  <si>
    <t>Laredo, Texas</t>
  </si>
  <si>
    <t>Ferris, Texas</t>
  </si>
  <si>
    <t>El Paso, Texas</t>
  </si>
  <si>
    <t>Waverly, Virginia</t>
  </si>
  <si>
    <t>Greer, South Carolina</t>
  </si>
  <si>
    <t>Montrose, Michigan</t>
  </si>
  <si>
    <t>Grand Ledge, Michigan</t>
  </si>
  <si>
    <t>Leland, Missouri</t>
  </si>
  <si>
    <t>York, Pennsylvania</t>
  </si>
  <si>
    <t>Clear Lake, Iowa</t>
  </si>
  <si>
    <t>Jeffersonville, Kentucky</t>
  </si>
  <si>
    <t>Ashland, Kentucky</t>
  </si>
  <si>
    <t>Lily, Kentucky</t>
  </si>
  <si>
    <t>Tallahassee, Florida</t>
  </si>
  <si>
    <t>Tulsa, Oklahoma</t>
  </si>
  <si>
    <t>Sand Springs, Oklahoma</t>
  </si>
  <si>
    <t>Jena, Louisiana</t>
  </si>
  <si>
    <t>Lincoln, Nebraska</t>
  </si>
  <si>
    <t>Glendale, Arizona</t>
  </si>
  <si>
    <t>Phoenix, Arizona</t>
  </si>
  <si>
    <t>Marana, Arizona</t>
  </si>
  <si>
    <t>Wellton, Arizona</t>
  </si>
  <si>
    <t>Surprise, Arizona</t>
  </si>
  <si>
    <t>Apache Junction, Arizona</t>
  </si>
  <si>
    <t>Eloy, Arizona</t>
  </si>
  <si>
    <t>Maryland Heights, Missouri</t>
  </si>
  <si>
    <t>Hartville, Missouri</t>
  </si>
  <si>
    <t>Wichita, Kansas</t>
  </si>
  <si>
    <t>Parkersburg, West Virginia</t>
  </si>
  <si>
    <t>Appleton, Wisconsin</t>
  </si>
  <si>
    <t>1. National Serv-All Landfill</t>
  </si>
  <si>
    <t>2. South Shelby Landfill</t>
  </si>
  <si>
    <t>3. South Side Landfill Inc.</t>
  </si>
  <si>
    <t>4. Rumpke Sanitary Landfill</t>
  </si>
  <si>
    <t>5. Quad Cities Landfill Phase IV</t>
  </si>
  <si>
    <t>6. City Of Dothan Sanitary Landfill</t>
  </si>
  <si>
    <t>7. Rochelle Municipal Landfill</t>
  </si>
  <si>
    <t>8. Seminole Road MSW Landfill</t>
  </si>
  <si>
    <t>9. Caterpillar Inc.-Mapleton</t>
  </si>
  <si>
    <t>10. Sampson County Disposal, LLC</t>
  </si>
  <si>
    <t>11. West Miramar Sanitary Landfill</t>
  </si>
  <si>
    <t>12. Seneca Meadows SWMF</t>
  </si>
  <si>
    <t>13. Kiefer Landfill</t>
  </si>
  <si>
    <t>14. Charlotte Motor Speedway Landfill V</t>
  </si>
  <si>
    <t>15. Puente Hills Landfill and Energy Recovery</t>
  </si>
  <si>
    <t>16. Atascocita Recycling and Disposal Facility</t>
  </si>
  <si>
    <t>17. Frank R. Bowerman Landfill</t>
  </si>
  <si>
    <t>18. Kimble Sanitary Landfill</t>
  </si>
  <si>
    <t>19. 121 Regional Disposal Facility</t>
  </si>
  <si>
    <t>20. New Georgia Landfill</t>
  </si>
  <si>
    <t>21. Sussex County Landfill</t>
  </si>
  <si>
    <t>22. Altamont Landfill &amp; Resource Recovery Facility</t>
  </si>
  <si>
    <t>23. Enoree Landfill</t>
  </si>
  <si>
    <t>24. Brent Run Landfill</t>
  </si>
  <si>
    <t>25. Livingston Landfill</t>
  </si>
  <si>
    <t>26. Big River Landfill</t>
  </si>
  <si>
    <t>27. Modern Landfill</t>
  </si>
  <si>
    <t>28. Newby Island Landfill</t>
  </si>
  <si>
    <t>29. Landfill of North Iowa</t>
  </si>
  <si>
    <t>30. Beech Hollow Sanitary Landfill</t>
  </si>
  <si>
    <t>31. Eastman Chemical Company</t>
  </si>
  <si>
    <t>32. Rumpke Of Kentucky Inc</t>
  </si>
  <si>
    <t>33. Jefferson County Landfill No. 1</t>
  </si>
  <si>
    <t>34. Keller Canyon Landfill</t>
  </si>
  <si>
    <t>35. Big Run Landfill</t>
  </si>
  <si>
    <t>36. Rockingham County Landfill</t>
  </si>
  <si>
    <t>37. Granger Grand River Avenue Landfill</t>
  </si>
  <si>
    <t>38. Leon County Landfill</t>
  </si>
  <si>
    <t>39. City Of Laredo Landfill</t>
  </si>
  <si>
    <t>40. Onslow County Landfill</t>
  </si>
  <si>
    <t>41. Waste Management Skyline Landfill</t>
  </si>
  <si>
    <t>42. Matlock Bend Landfill</t>
  </si>
  <si>
    <t>43. Waste Management of OK</t>
  </si>
  <si>
    <t>44. City of Chattanooga Summit Landfill</t>
  </si>
  <si>
    <t>45. Resolute Forest Products Calhoun Operation</t>
  </si>
  <si>
    <t>46. La Salle/Grant Parish Sanitary Landfill</t>
  </si>
  <si>
    <t>47. Badlands Sanitary Landfill</t>
  </si>
  <si>
    <t>48. Bluff Road Landfill</t>
  </si>
  <si>
    <t>49. Bradley County Landfill</t>
  </si>
  <si>
    <t>50. Mccombs Landfill</t>
  </si>
  <si>
    <t>51. Toro Energy of Ohio - America's Landfill Gas</t>
  </si>
  <si>
    <t>52. Carbon Limestone Landfill</t>
  </si>
  <si>
    <t>53. City Of Glendale - Landfill</t>
  </si>
  <si>
    <t>54. Lone Cactus Landfill</t>
  </si>
  <si>
    <t>55. Tangerine Landfill</t>
  </si>
  <si>
    <t>56. Outagamie County Landfill</t>
  </si>
  <si>
    <t>57. Champ Landfill</t>
  </si>
  <si>
    <t>58. Rhea County Landfill</t>
  </si>
  <si>
    <t>59. Noble Road Landfill</t>
  </si>
  <si>
    <t>60. Copper Mountain Landfill</t>
  </si>
  <si>
    <t>61. Black Oak Landfill</t>
  </si>
  <si>
    <t>62. Brooks Landfill</t>
  </si>
  <si>
    <t>63. American Environmental Landfill</t>
  </si>
  <si>
    <t>64. Prima Deshecha Landfill</t>
  </si>
  <si>
    <t>65. Meadow Branch Landfill</t>
  </si>
  <si>
    <t>66. West Central Landfill</t>
  </si>
  <si>
    <t>67. Northwestern Landfill</t>
  </si>
  <si>
    <t>68. Northwest Regional Landfill</t>
  </si>
  <si>
    <t>69. Apex Environmental, LLC - Sanitary Landfill</t>
  </si>
  <si>
    <t>70. Apache Junction Landfill</t>
  </si>
  <si>
    <t>71. Hall County Candler Road MSWLF</t>
  </si>
  <si>
    <t>72. Laurel Ridge Landfill</t>
  </si>
  <si>
    <t>73. Cactus 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</si>
</sst>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horizontal="left" wrapText="1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14" fontId="0" fillId="0" borderId="0" xfId="0" applyNumberFormat="1"/>
    <xf numFmtId="0" fontId="1" fillId="0" borderId="8" xfId="0" applyFont="1" applyBorder="1"/>
    <xf numFmtId="0" fontId="1" fillId="0" borderId="11" xfId="0" applyFont="1" applyBorder="1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1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11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nesser/Documents/Harvard/Research/TROPOMI_Inversion/inversion_data/landfills/ghgrp_processed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nesser/Documents/Harvard/Research/TROPOMI_Inversion/inversion_data/landfills/lmop_process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hgrp_processed"/>
    </sheetNames>
    <sheetDataSet>
      <sheetData sheetId="0" refreshError="1">
        <row r="1">
          <cell r="B1" t="str">
            <v>lat_center</v>
          </cell>
          <cell r="C1" t="str">
            <v>lon_center</v>
          </cell>
          <cell r="D1" t="str">
            <v>ghgrp</v>
          </cell>
          <cell r="E1" t="str">
            <v>id</v>
          </cell>
          <cell r="F1" t="str">
            <v>xa</v>
          </cell>
          <cell r="G1" t="str">
            <v>post_mean</v>
          </cell>
          <cell r="H1" t="str">
            <v>post_min</v>
          </cell>
          <cell r="I1" t="str">
            <v>post_max</v>
          </cell>
          <cell r="J1" t="str">
            <v>dofs</v>
          </cell>
          <cell r="K1" t="str">
            <v>frac</v>
          </cell>
          <cell r="L1" t="str">
            <v>bc_rg2rt_10t_w37_edf_bc0_nlc_rf0.175_sax0.5</v>
          </cell>
          <cell r="M1" t="str">
            <v>bc_rg2rt_10t_w37_edf_bc0_nlc_rf0.3_sax0.75</v>
          </cell>
          <cell r="N1" t="str">
            <v>bc_rg2rt_10t_w37_edf_bc0_nlc_rf0.5_sax1.0</v>
          </cell>
          <cell r="O1" t="str">
            <v>bc_rg2rt_10t_w37_edf_bc0_rf0.2_sax0.5</v>
          </cell>
          <cell r="P1" t="str">
            <v>bc_rg2rt_10t_w37_edf_bc0_rf0.45_sax0.75</v>
          </cell>
          <cell r="Q1" t="str">
            <v>rg2rt_10t_w37_edf_bc0_nlc_rf0.175_sax0.75</v>
          </cell>
          <cell r="R1" t="str">
            <v>rg2rt_10t_w37_edf_bc0_rf0.175_sax0.5</v>
          </cell>
          <cell r="S1" t="str">
            <v>rg2rt_10t_w37_edf_bc0_rf0.35_sax0.75</v>
          </cell>
          <cell r="T1" t="str">
            <v>year</v>
          </cell>
          <cell r="U1" t="str">
            <v>name</v>
          </cell>
          <cell r="V1" t="str">
            <v>lat</v>
          </cell>
          <cell r="W1" t="str">
            <v>lon</v>
          </cell>
          <cell r="X1" t="str">
            <v>city</v>
          </cell>
          <cell r="Y1" t="str">
            <v>county</v>
          </cell>
          <cell r="Z1" t="str">
            <v>state</v>
          </cell>
          <cell r="AA1" t="str">
            <v>company</v>
          </cell>
          <cell r="AB1" t="str">
            <v>subparts</v>
          </cell>
          <cell r="AC1" t="str">
            <v>diff_abs</v>
          </cell>
          <cell r="AD1" t="str">
            <v>diff_rel</v>
          </cell>
        </row>
        <row r="2">
          <cell r="B2">
            <v>41</v>
          </cell>
          <cell r="C2">
            <v>-85.3125</v>
          </cell>
          <cell r="D2">
            <v>3.41316</v>
          </cell>
          <cell r="E2">
            <v>1007520</v>
          </cell>
          <cell r="F2">
            <v>9.6443082101709905</v>
          </cell>
          <cell r="G2">
            <v>44.3132771532497</v>
          </cell>
          <cell r="H2">
            <v>10.1807640991513</v>
          </cell>
          <cell r="I2">
            <v>14.2823171290002</v>
          </cell>
          <cell r="J2">
            <v>0.28673489335443902</v>
          </cell>
          <cell r="K2">
            <v>0.88037778510974496</v>
          </cell>
          <cell r="L2">
            <v>37.038403370190899</v>
          </cell>
          <cell r="M2">
            <v>49.817645157538401</v>
          </cell>
          <cell r="N2">
            <v>58.595594282249998</v>
          </cell>
          <cell r="O2">
            <v>37.868753672118999</v>
          </cell>
          <cell r="P2">
            <v>52.152633681801198</v>
          </cell>
          <cell r="Q2">
            <v>38.957622324262303</v>
          </cell>
          <cell r="R2">
            <v>34.132513054098403</v>
          </cell>
          <cell r="S2">
            <v>45.9430516837376</v>
          </cell>
          <cell r="T2">
            <v>2019</v>
          </cell>
          <cell r="U2" t="str">
            <v>NATIONAL SERV-ALL LANDFILL</v>
          </cell>
          <cell r="V2">
            <v>41.031120999999999</v>
          </cell>
          <cell r="W2">
            <v>-85.216173999999995</v>
          </cell>
          <cell r="X2" t="str">
            <v>FORT WAYNE</v>
          </cell>
          <cell r="Y2" t="str">
            <v>ALLEN COUNTY</v>
          </cell>
          <cell r="Z2" t="str">
            <v>IN</v>
          </cell>
          <cell r="AA2" t="str">
            <v>REPUBLIC SERVICES INC (100%)</v>
          </cell>
          <cell r="AB2" t="str">
            <v>C,HH</v>
          </cell>
          <cell r="AC2">
            <v>40.900117153249703</v>
          </cell>
          <cell r="AD2">
            <v>11.983064712246</v>
          </cell>
        </row>
        <row r="3">
          <cell r="B3">
            <v>35</v>
          </cell>
          <cell r="C3">
            <v>-90</v>
          </cell>
          <cell r="D3">
            <v>4.0884</v>
          </cell>
          <cell r="E3">
            <v>1002466</v>
          </cell>
          <cell r="F3">
            <v>14.6351569456598</v>
          </cell>
          <cell r="G3">
            <v>40.558876423467296</v>
          </cell>
          <cell r="H3">
            <v>10.651899269464799</v>
          </cell>
          <cell r="I3">
            <v>15.648584469062101</v>
          </cell>
          <cell r="J3">
            <v>0.41345266142928599</v>
          </cell>
          <cell r="K3">
            <v>0.76269892048196297</v>
          </cell>
          <cell r="L3">
            <v>35.194535066557002</v>
          </cell>
          <cell r="M3">
            <v>47.646367264098998</v>
          </cell>
          <cell r="N3">
            <v>56.207460892529397</v>
          </cell>
          <cell r="O3">
            <v>31.223911740480801</v>
          </cell>
          <cell r="P3">
            <v>40.458758170039197</v>
          </cell>
          <cell r="Q3">
            <v>44.783838790059498</v>
          </cell>
          <cell r="R3">
            <v>29.906977154002401</v>
          </cell>
          <cell r="S3">
            <v>39.049162309970903</v>
          </cell>
          <cell r="T3">
            <v>2019</v>
          </cell>
          <cell r="U3" t="str">
            <v>SOUTH SHELBY LANDFILL</v>
          </cell>
          <cell r="V3">
            <v>34.999212999999997</v>
          </cell>
          <cell r="W3">
            <v>-89.906723999999997</v>
          </cell>
          <cell r="X3" t="str">
            <v>MEMPHIS</v>
          </cell>
          <cell r="Y3" t="str">
            <v>SHELBY COUNTY</v>
          </cell>
          <cell r="Z3" t="str">
            <v>TN</v>
          </cell>
          <cell r="AA3" t="str">
            <v>REPUBLIC SERVICES INC (100%)</v>
          </cell>
          <cell r="AB3" t="str">
            <v>C,HH</v>
          </cell>
          <cell r="AC3">
            <v>36.470476423467296</v>
          </cell>
          <cell r="AD3">
            <v>8.9204765735904807</v>
          </cell>
        </row>
        <row r="4">
          <cell r="B4">
            <v>39.75</v>
          </cell>
          <cell r="C4">
            <v>-86.25</v>
          </cell>
          <cell r="D4">
            <v>4.7397999999999998</v>
          </cell>
          <cell r="E4">
            <v>1002683</v>
          </cell>
          <cell r="F4">
            <v>15.411730385099601</v>
          </cell>
          <cell r="G4">
            <v>39.297341040692899</v>
          </cell>
          <cell r="H4">
            <v>7.6653150039226201</v>
          </cell>
          <cell r="I4">
            <v>12.560828270656399</v>
          </cell>
          <cell r="J4">
            <v>0.30841206257771397</v>
          </cell>
          <cell r="K4">
            <v>0.66143973801478695</v>
          </cell>
          <cell r="L4">
            <v>34.5860676502855</v>
          </cell>
          <cell r="M4">
            <v>43.550622977211098</v>
          </cell>
          <cell r="N4">
            <v>51.8581693113493</v>
          </cell>
          <cell r="O4">
            <v>33.478179517150899</v>
          </cell>
          <cell r="P4">
            <v>42.364263911562198</v>
          </cell>
          <cell r="Q4">
            <v>37.883628896903801</v>
          </cell>
          <cell r="R4">
            <v>31.632026036770199</v>
          </cell>
          <cell r="S4">
            <v>39.025770024309899</v>
          </cell>
          <cell r="T4">
            <v>2019</v>
          </cell>
          <cell r="U4" t="str">
            <v>SOUTH SIDE LANDFILL INC</v>
          </cell>
          <cell r="V4">
            <v>39.716110999999998</v>
          </cell>
          <cell r="W4">
            <v>-86.204999999999998</v>
          </cell>
          <cell r="X4" t="str">
            <v>INDIANAPOLIS</v>
          </cell>
          <cell r="Y4" t="str">
            <v>MARION COUNTY</v>
          </cell>
          <cell r="Z4" t="str">
            <v>IN</v>
          </cell>
          <cell r="AA4" t="str">
            <v>600 LAND INC (100%)</v>
          </cell>
          <cell r="AB4" t="str">
            <v>C,HH</v>
          </cell>
          <cell r="AC4">
            <v>34.557541040692897</v>
          </cell>
          <cell r="AD4">
            <v>7.2909281068173497</v>
          </cell>
        </row>
        <row r="5">
          <cell r="B5">
            <v>39.25</v>
          </cell>
          <cell r="C5">
            <v>-84.6875</v>
          </cell>
          <cell r="D5">
            <v>10.130039999999999</v>
          </cell>
          <cell r="E5">
            <v>1004856</v>
          </cell>
          <cell r="F5">
            <v>29.185378786471301</v>
          </cell>
          <cell r="G5">
            <v>38.606737621242701</v>
          </cell>
          <cell r="H5">
            <v>5.6370438630884703</v>
          </cell>
          <cell r="I5">
            <v>4.4039958326609998</v>
          </cell>
          <cell r="J5">
            <v>0.290867641267477</v>
          </cell>
          <cell r="K5">
            <v>0.83222011863679701</v>
          </cell>
          <cell r="L5">
            <v>43.010733453903697</v>
          </cell>
          <cell r="M5">
            <v>42.270238566853997</v>
          </cell>
          <cell r="N5">
            <v>39.806973467003303</v>
          </cell>
          <cell r="O5">
            <v>39.2210007142968</v>
          </cell>
          <cell r="P5">
            <v>35.0954640080855</v>
          </cell>
          <cell r="Q5">
            <v>40.105526776940202</v>
          </cell>
          <cell r="R5">
            <v>36.374270224703601</v>
          </cell>
          <cell r="S5">
            <v>32.9696937581542</v>
          </cell>
          <cell r="T5">
            <v>2019</v>
          </cell>
          <cell r="U5" t="str">
            <v>Rumpke Sanitary Landfill</v>
          </cell>
          <cell r="V5">
            <v>39.274673</v>
          </cell>
          <cell r="W5">
            <v>-84.597814</v>
          </cell>
          <cell r="X5" t="str">
            <v>Cincinnati</v>
          </cell>
          <cell r="Y5" t="str">
            <v>HAMILTON COUNTY</v>
          </cell>
          <cell r="Z5" t="str">
            <v>OH</v>
          </cell>
          <cell r="AA5" t="str">
            <v>RUMPKE CONSOLIDATED COS INC (100%)</v>
          </cell>
          <cell r="AB5" t="str">
            <v>C,HH</v>
          </cell>
          <cell r="AC5">
            <v>28.4766976212427</v>
          </cell>
          <cell r="AD5">
            <v>2.81111403521039</v>
          </cell>
        </row>
        <row r="6">
          <cell r="B6">
            <v>41.5</v>
          </cell>
          <cell r="C6">
            <v>-90.625</v>
          </cell>
          <cell r="D6">
            <v>3.6850000000000001</v>
          </cell>
          <cell r="E6">
            <v>1004059</v>
          </cell>
          <cell r="F6">
            <v>11.6863887655113</v>
          </cell>
          <cell r="G6">
            <v>35.308488629827799</v>
          </cell>
          <cell r="H6">
            <v>7.7239736141924302</v>
          </cell>
          <cell r="I6">
            <v>11.9467872941377</v>
          </cell>
          <cell r="J6">
            <v>0.210836207418131</v>
          </cell>
          <cell r="K6">
            <v>0.825610578860004</v>
          </cell>
          <cell r="L6">
            <v>31.248023568042999</v>
          </cell>
          <cell r="M6">
            <v>38.578805530981697</v>
          </cell>
          <cell r="N6">
            <v>40.864713011349998</v>
          </cell>
          <cell r="O6">
            <v>27.5845150156354</v>
          </cell>
          <cell r="P6">
            <v>30.594617127399498</v>
          </cell>
          <cell r="Q6">
            <v>47.255275923965598</v>
          </cell>
          <cell r="R6">
            <v>29.2651825790381</v>
          </cell>
          <cell r="S6">
            <v>37.076776282209401</v>
          </cell>
          <cell r="T6">
            <v>2019</v>
          </cell>
          <cell r="U6" t="str">
            <v>QUAD CITIES LANDFILL PHASE IV</v>
          </cell>
          <cell r="V6">
            <v>41.383109999999903</v>
          </cell>
          <cell r="W6">
            <v>-90.513530000000003</v>
          </cell>
          <cell r="X6" t="str">
            <v>MILAN</v>
          </cell>
          <cell r="Y6" t="str">
            <v>ROCK ISLAND COUNTY</v>
          </cell>
          <cell r="Z6" t="str">
            <v>IL</v>
          </cell>
          <cell r="AA6" t="str">
            <v>WASTE CONNECTIONS US INC (100%)</v>
          </cell>
          <cell r="AB6" t="str">
            <v>HH</v>
          </cell>
          <cell r="AC6">
            <v>31.623488629827801</v>
          </cell>
          <cell r="AD6">
            <v>8.5816794110794792</v>
          </cell>
        </row>
        <row r="7">
          <cell r="B7">
            <v>31.25</v>
          </cell>
          <cell r="C7">
            <v>-85.3125</v>
          </cell>
          <cell r="D7">
            <v>5.7937200000000004</v>
          </cell>
          <cell r="E7">
            <v>1010957</v>
          </cell>
          <cell r="F7">
            <v>16.017407650686302</v>
          </cell>
          <cell r="G7">
            <v>34.645791373888798</v>
          </cell>
          <cell r="H7">
            <v>6.3663548118264401</v>
          </cell>
          <cell r="I7">
            <v>8.2049026745079399</v>
          </cell>
          <cell r="J7">
            <v>0.40017085261615998</v>
          </cell>
          <cell r="K7">
            <v>0.92401403548227501</v>
          </cell>
          <cell r="L7">
            <v>30.8883523458335</v>
          </cell>
          <cell r="M7">
            <v>37.447765110796901</v>
          </cell>
          <cell r="N7">
            <v>42.850694048396697</v>
          </cell>
          <cell r="O7">
            <v>29.662903345913101</v>
          </cell>
          <cell r="P7">
            <v>37.263896002268098</v>
          </cell>
          <cell r="Q7">
            <v>34.458386257255803</v>
          </cell>
          <cell r="R7">
            <v>28.279436562062301</v>
          </cell>
          <cell r="S7">
            <v>36.314897318583803</v>
          </cell>
          <cell r="T7">
            <v>2019</v>
          </cell>
          <cell r="U7" t="str">
            <v>City of Dothan Sanitary Landfill</v>
          </cell>
          <cell r="V7">
            <v>31.240369999999999</v>
          </cell>
          <cell r="W7">
            <v>-85.356880000000004</v>
          </cell>
          <cell r="X7" t="str">
            <v>Dothan</v>
          </cell>
          <cell r="Y7" t="str">
            <v>HOUSTON COUNTY</v>
          </cell>
          <cell r="Z7" t="str">
            <v>AL</v>
          </cell>
          <cell r="AA7" t="str">
            <v>CITY OF DOTHAN AL (100%)</v>
          </cell>
          <cell r="AB7" t="str">
            <v>HH</v>
          </cell>
          <cell r="AC7">
            <v>28.852071373888801</v>
          </cell>
          <cell r="AD7">
            <v>4.97988708012966</v>
          </cell>
        </row>
        <row r="8">
          <cell r="B8">
            <v>42</v>
          </cell>
          <cell r="C8">
            <v>-89.0625</v>
          </cell>
          <cell r="D8">
            <v>2.6788400000000001</v>
          </cell>
          <cell r="E8">
            <v>1004936</v>
          </cell>
          <cell r="F8">
            <v>9.8882883258461796</v>
          </cell>
          <cell r="G8">
            <v>31.787175627650299</v>
          </cell>
          <cell r="H8">
            <v>6.54110584928811</v>
          </cell>
          <cell r="I8">
            <v>7.1388340844734204</v>
          </cell>
          <cell r="J8">
            <v>0.215594485293024</v>
          </cell>
          <cell r="K8">
            <v>0.87788240363074499</v>
          </cell>
          <cell r="L8">
            <v>27.361299347439601</v>
          </cell>
          <cell r="M8">
            <v>34.855628400961997</v>
          </cell>
          <cell r="N8">
            <v>38.926009712123701</v>
          </cell>
          <cell r="O8">
            <v>27.631944219624302</v>
          </cell>
          <cell r="P8">
            <v>37.699660777506601</v>
          </cell>
          <cell r="Q8">
            <v>29.2221508662196</v>
          </cell>
          <cell r="R8">
            <v>25.246069778362202</v>
          </cell>
          <cell r="S8">
            <v>33.354641918964298</v>
          </cell>
          <cell r="T8">
            <v>2019</v>
          </cell>
          <cell r="U8" t="str">
            <v>Rochelle Municipal Landfill</v>
          </cell>
          <cell r="V8">
            <v>41.927896999999902</v>
          </cell>
          <cell r="W8">
            <v>-89.001125000000002</v>
          </cell>
          <cell r="X8" t="str">
            <v>Rochelle</v>
          </cell>
          <cell r="Y8" t="str">
            <v>OGLE COUNTY</v>
          </cell>
          <cell r="Z8" t="str">
            <v>IL</v>
          </cell>
          <cell r="AA8" t="str">
            <v>WASTE CONNECTIONS US INC (100%)</v>
          </cell>
          <cell r="AB8" t="str">
            <v>C,HH</v>
          </cell>
          <cell r="AC8">
            <v>29.108335627650298</v>
          </cell>
          <cell r="AD8">
            <v>10.866022467803299</v>
          </cell>
        </row>
        <row r="9">
          <cell r="B9">
            <v>33.75</v>
          </cell>
          <cell r="C9">
            <v>-84.375</v>
          </cell>
          <cell r="D9">
            <v>12.296720000000001</v>
          </cell>
          <cell r="E9">
            <v>1005638</v>
          </cell>
          <cell r="F9">
            <v>10.8617373692966</v>
          </cell>
          <cell r="G9">
            <v>30.177281921152499</v>
          </cell>
          <cell r="H9">
            <v>4.9654861554914804</v>
          </cell>
          <cell r="I9">
            <v>5.4110335909872802</v>
          </cell>
          <cell r="J9">
            <v>0.262960924999803</v>
          </cell>
          <cell r="K9">
            <v>0.799219966925099</v>
          </cell>
          <cell r="L9">
            <v>29.586528830349401</v>
          </cell>
          <cell r="M9">
            <v>32.517926037594798</v>
          </cell>
          <cell r="N9">
            <v>35.5883155121398</v>
          </cell>
          <cell r="O9">
            <v>26.8317096008861</v>
          </cell>
          <cell r="P9">
            <v>30.920070072418</v>
          </cell>
          <cell r="Q9">
            <v>31.212899401596498</v>
          </cell>
          <cell r="R9">
            <v>25.211795765661002</v>
          </cell>
          <cell r="S9">
            <v>29.5490101485744</v>
          </cell>
          <cell r="T9">
            <v>2019</v>
          </cell>
          <cell r="U9" t="str">
            <v>SEMINOLE ROAD MSW LANDFILL</v>
          </cell>
          <cell r="V9">
            <v>33.656700000000001</v>
          </cell>
          <cell r="W9">
            <v>-84.259900000000002</v>
          </cell>
          <cell r="X9" t="str">
            <v>ELLENWOOD</v>
          </cell>
          <cell r="Y9" t="str">
            <v>DEKALB COUNTY</v>
          </cell>
          <cell r="Z9" t="str">
            <v>GA</v>
          </cell>
          <cell r="AA9" t="str">
            <v>COUNTY OF DEKALB (100%)</v>
          </cell>
          <cell r="AB9" t="str">
            <v>C,HH</v>
          </cell>
          <cell r="AC9">
            <v>17.880561921152498</v>
          </cell>
          <cell r="AD9">
            <v>1.454091979093</v>
          </cell>
        </row>
        <row r="10">
          <cell r="B10">
            <v>40.5</v>
          </cell>
          <cell r="C10">
            <v>-89.6875</v>
          </cell>
          <cell r="D10">
            <v>6.4238</v>
          </cell>
          <cell r="E10">
            <v>1005990</v>
          </cell>
          <cell r="F10">
            <v>10.609601373930801</v>
          </cell>
          <cell r="G10">
            <v>25.327603015445501</v>
          </cell>
          <cell r="H10">
            <v>1.9542488501267901</v>
          </cell>
          <cell r="I10">
            <v>3.4942151030304598</v>
          </cell>
          <cell r="J10">
            <v>0.38980589925812298</v>
          </cell>
          <cell r="K10">
            <v>0.90801296771273399</v>
          </cell>
          <cell r="L10">
            <v>23.373354165318801</v>
          </cell>
          <cell r="M10">
            <v>24.606445781182</v>
          </cell>
          <cell r="N10">
            <v>23.516628801446299</v>
          </cell>
          <cell r="O10">
            <v>26.1043170790049</v>
          </cell>
          <cell r="P10">
            <v>28.821818118475999</v>
          </cell>
          <cell r="Q10">
            <v>23.9423039357407</v>
          </cell>
          <cell r="R10">
            <v>24.775123456935098</v>
          </cell>
          <cell r="S10">
            <v>27.480832785460699</v>
          </cell>
          <cell r="T10">
            <v>2019</v>
          </cell>
          <cell r="U10" t="str">
            <v>CATERPILLAR INC.-MAPLETON</v>
          </cell>
          <cell r="V10">
            <v>40.559342999999998</v>
          </cell>
          <cell r="W10">
            <v>-89.747989000000004</v>
          </cell>
          <cell r="X10" t="str">
            <v>MAPLETON</v>
          </cell>
          <cell r="Y10" t="str">
            <v>PEORIA COUNTY</v>
          </cell>
          <cell r="Z10" t="str">
            <v>IL</v>
          </cell>
          <cell r="AA10" t="str">
            <v>CATERPILLAR INC (100%)</v>
          </cell>
          <cell r="AB10" t="str">
            <v>C,TT</v>
          </cell>
          <cell r="AC10">
            <v>18.903803015445501</v>
          </cell>
          <cell r="AD10">
            <v>2.94277577375472</v>
          </cell>
        </row>
        <row r="11">
          <cell r="B11">
            <v>35</v>
          </cell>
          <cell r="C11">
            <v>-78.4375</v>
          </cell>
          <cell r="D11">
            <v>29.233239999999999</v>
          </cell>
          <cell r="E11">
            <v>1004118</v>
          </cell>
          <cell r="F11">
            <v>14.9663155425052</v>
          </cell>
          <cell r="G11">
            <v>25.162075793520899</v>
          </cell>
          <cell r="H11">
            <v>2.6414617217013499</v>
          </cell>
          <cell r="I11">
            <v>3.5601163697995499</v>
          </cell>
          <cell r="J11">
            <v>0.34282336340686498</v>
          </cell>
          <cell r="K11">
            <v>0.56519477272940699</v>
          </cell>
          <cell r="L11">
            <v>24.840565577588801</v>
          </cell>
          <cell r="M11">
            <v>26.3996043689739</v>
          </cell>
          <cell r="N11">
            <v>28.7221921633204</v>
          </cell>
          <cell r="O11">
            <v>23.680977041444802</v>
          </cell>
          <cell r="P11">
            <v>26.5493128897036</v>
          </cell>
          <cell r="Q11">
            <v>24.109629006937499</v>
          </cell>
          <cell r="R11">
            <v>22.520614071819502</v>
          </cell>
          <cell r="S11">
            <v>24.473711228378502</v>
          </cell>
          <cell r="T11">
            <v>2019</v>
          </cell>
          <cell r="U11" t="str">
            <v>SAMPSON COUNTY DISPOSAL, LLC</v>
          </cell>
          <cell r="V11">
            <v>34.962065000000003</v>
          </cell>
          <cell r="W11">
            <v>-78.448344999999904</v>
          </cell>
          <cell r="X11" t="str">
            <v>ROSEBORO</v>
          </cell>
          <cell r="Y11" t="str">
            <v>SAMPSON COUNTY</v>
          </cell>
          <cell r="Z11" t="str">
            <v>NC</v>
          </cell>
          <cell r="AA11" t="str">
            <v>SAMPSON COUNTY DISPOSAL LLC (100%)</v>
          </cell>
          <cell r="AB11" t="str">
            <v>HH</v>
          </cell>
          <cell r="AC11">
            <v>-4.0711642064790698</v>
          </cell>
          <cell r="AD11">
            <v>-0.139264898672848</v>
          </cell>
        </row>
        <row r="12">
          <cell r="B12">
            <v>32.75</v>
          </cell>
          <cell r="C12">
            <v>-117.1875</v>
          </cell>
          <cell r="D12">
            <v>6.1972800000000001</v>
          </cell>
          <cell r="E12">
            <v>1005061</v>
          </cell>
          <cell r="F12">
            <v>15.912246492054001</v>
          </cell>
          <cell r="G12">
            <v>24.099770678214799</v>
          </cell>
          <cell r="H12">
            <v>2.0280597009294099</v>
          </cell>
          <cell r="I12">
            <v>1.3093555895623199</v>
          </cell>
          <cell r="J12">
            <v>0.66456072076574202</v>
          </cell>
          <cell r="K12">
            <v>0.85014008555282805</v>
          </cell>
          <cell r="L12">
            <v>23.669088441877999</v>
          </cell>
          <cell r="M12">
            <v>25.409126267777101</v>
          </cell>
          <cell r="N12">
            <v>23.812022832309601</v>
          </cell>
          <cell r="O12">
            <v>23.454727197807699</v>
          </cell>
          <cell r="P12">
            <v>24.979943948397899</v>
          </cell>
          <cell r="Q12">
            <v>24.186957691004501</v>
          </cell>
          <cell r="R12">
            <v>22.071710977285399</v>
          </cell>
          <cell r="S12">
            <v>25.2145880692579</v>
          </cell>
          <cell r="T12">
            <v>2019</v>
          </cell>
          <cell r="U12" t="str">
            <v>WEST MIRAMAR SANITARY LANDFILL</v>
          </cell>
          <cell r="V12">
            <v>32.835819999999998</v>
          </cell>
          <cell r="W12">
            <v>-117.15236</v>
          </cell>
          <cell r="X12" t="str">
            <v>SAN DIEGO</v>
          </cell>
          <cell r="Y12" t="str">
            <v>SAN DIEGO COUNTY</v>
          </cell>
          <cell r="Z12" t="str">
            <v>CA</v>
          </cell>
          <cell r="AA12" t="str">
            <v>CITY OF SAN DIEGO (100%)</v>
          </cell>
          <cell r="AB12" t="str">
            <v>HH</v>
          </cell>
          <cell r="AC12">
            <v>17.9024906782148</v>
          </cell>
          <cell r="AD12">
            <v>2.88876582600993</v>
          </cell>
        </row>
        <row r="13">
          <cell r="B13">
            <v>43</v>
          </cell>
          <cell r="C13">
            <v>-76.875</v>
          </cell>
          <cell r="D13">
            <v>8.30992</v>
          </cell>
          <cell r="E13">
            <v>1004042</v>
          </cell>
          <cell r="F13">
            <v>9.75543451130096</v>
          </cell>
          <cell r="G13">
            <v>23.8544693672333</v>
          </cell>
          <cell r="H13">
            <v>9.7445695365626595</v>
          </cell>
          <cell r="I13">
            <v>12.454973130049799</v>
          </cell>
          <cell r="J13">
            <v>0.29372241220623402</v>
          </cell>
          <cell r="K13">
            <v>0.80624663870484303</v>
          </cell>
          <cell r="L13">
            <v>14.109899830670599</v>
          </cell>
          <cell r="M13">
            <v>25.763010423738599</v>
          </cell>
          <cell r="N13">
            <v>36.309442497283101</v>
          </cell>
          <cell r="O13">
            <v>16.632396773165901</v>
          </cell>
          <cell r="P13">
            <v>30.928432680667601</v>
          </cell>
          <cell r="Q13">
            <v>21.990563905358101</v>
          </cell>
          <cell r="R13">
            <v>15.546462518945001</v>
          </cell>
          <cell r="S13">
            <v>29.5555463080374</v>
          </cell>
          <cell r="T13">
            <v>2019</v>
          </cell>
          <cell r="U13" t="str">
            <v>SENECA MEADOWS SWMF</v>
          </cell>
          <cell r="V13">
            <v>42.917929999999998</v>
          </cell>
          <cell r="W13">
            <v>-76.846170000000001</v>
          </cell>
          <cell r="X13" t="str">
            <v>WATERLOO</v>
          </cell>
          <cell r="Y13" t="str">
            <v>SENECA COUNTY</v>
          </cell>
          <cell r="Z13" t="str">
            <v>NY</v>
          </cell>
          <cell r="AA13" t="str">
            <v>WASTE CONNECTIONS US INC (100%)</v>
          </cell>
          <cell r="AB13" t="str">
            <v>C,HH</v>
          </cell>
          <cell r="AC13">
            <v>15.5445493672333</v>
          </cell>
          <cell r="AD13">
            <v>1.8706015662284701</v>
          </cell>
        </row>
        <row r="14">
          <cell r="B14">
            <v>38.5</v>
          </cell>
          <cell r="C14">
            <v>-121.25</v>
          </cell>
          <cell r="D14">
            <v>6.5129200000000003</v>
          </cell>
          <cell r="E14">
            <v>1004037</v>
          </cell>
          <cell r="F14">
            <v>17.984774206025001</v>
          </cell>
          <cell r="G14">
            <v>23.624628224891001</v>
          </cell>
          <cell r="H14">
            <v>4.2202171115368001</v>
          </cell>
          <cell r="I14">
            <v>7.7635299183702102</v>
          </cell>
          <cell r="J14">
            <v>0.53270095271864604</v>
          </cell>
          <cell r="K14">
            <v>0.80978491763600102</v>
          </cell>
          <cell r="L14">
            <v>19.4044111133542</v>
          </cell>
          <cell r="M14">
            <v>24.232991775457201</v>
          </cell>
          <cell r="N14">
            <v>31.388158143261201</v>
          </cell>
          <cell r="O14">
            <v>20.3821308636</v>
          </cell>
          <cell r="P14">
            <v>24.686648909156599</v>
          </cell>
          <cell r="Q14">
            <v>23.0371112785168</v>
          </cell>
          <cell r="R14">
            <v>20.524792151257099</v>
          </cell>
          <cell r="S14">
            <v>25.340781564524701</v>
          </cell>
          <cell r="T14">
            <v>2019</v>
          </cell>
          <cell r="U14" t="str">
            <v>KIEFER LANDFILL</v>
          </cell>
          <cell r="V14">
            <v>38.517290000000003</v>
          </cell>
          <cell r="W14">
            <v>-121.19582</v>
          </cell>
          <cell r="X14" t="str">
            <v>SLOUGHHOUSE</v>
          </cell>
          <cell r="Y14" t="str">
            <v>SACRAMENTO COUNTY</v>
          </cell>
          <cell r="Z14" t="str">
            <v>CA</v>
          </cell>
          <cell r="AA14" t="str">
            <v>COUNTY OF SACRAMENTO (100%)</v>
          </cell>
          <cell r="AB14" t="str">
            <v>C,HH</v>
          </cell>
          <cell r="AC14">
            <v>17.111708224891</v>
          </cell>
          <cell r="AD14">
            <v>2.62734813645661</v>
          </cell>
        </row>
        <row r="15">
          <cell r="B15">
            <v>35.25</v>
          </cell>
          <cell r="C15">
            <v>-80.625</v>
          </cell>
          <cell r="D15">
            <v>6.8524000000000003</v>
          </cell>
          <cell r="E15">
            <v>1003099</v>
          </cell>
          <cell r="F15">
            <v>9.9116833424721502</v>
          </cell>
          <cell r="G15">
            <v>23.087876629902102</v>
          </cell>
          <cell r="H15">
            <v>5.3001085177327703</v>
          </cell>
          <cell r="I15">
            <v>7.2923301880675204</v>
          </cell>
          <cell r="J15">
            <v>0.49292983884974101</v>
          </cell>
          <cell r="K15">
            <v>0.86109104098990497</v>
          </cell>
          <cell r="L15">
            <v>19.6330679251103</v>
          </cell>
          <cell r="M15">
            <v>26.157306904709301</v>
          </cell>
          <cell r="N15">
            <v>30.3802068179697</v>
          </cell>
          <cell r="O15">
            <v>17.954905272319198</v>
          </cell>
          <cell r="P15">
            <v>23.534685233413999</v>
          </cell>
          <cell r="Q15">
            <v>25.694262548743598</v>
          </cell>
          <cell r="R15">
            <v>17.787768112169399</v>
          </cell>
          <cell r="S15">
            <v>23.560810224781701</v>
          </cell>
          <cell r="T15">
            <v>2019</v>
          </cell>
          <cell r="U15" t="str">
            <v>Charlotte Motor Speedway Landfill V</v>
          </cell>
          <cell r="V15">
            <v>35.345247000000001</v>
          </cell>
          <cell r="W15">
            <v>-80.682062000000002</v>
          </cell>
          <cell r="X15" t="str">
            <v>CONCORD</v>
          </cell>
          <cell r="Y15" t="str">
            <v>CABARRUS COUNTY</v>
          </cell>
          <cell r="Z15" t="str">
            <v>NC</v>
          </cell>
          <cell r="AA15" t="str">
            <v>REPUBLIC SERVICES INC (100%)</v>
          </cell>
          <cell r="AB15" t="str">
            <v>HH</v>
          </cell>
          <cell r="AC15">
            <v>16.235476629902099</v>
          </cell>
          <cell r="AD15">
            <v>2.3693124496384002</v>
          </cell>
        </row>
        <row r="16">
          <cell r="B16">
            <v>34</v>
          </cell>
          <cell r="C16">
            <v>-118.125</v>
          </cell>
          <cell r="D16">
            <v>2.6938</v>
          </cell>
          <cell r="E16">
            <v>1003199</v>
          </cell>
          <cell r="F16">
            <v>30.329362048395701</v>
          </cell>
          <cell r="G16">
            <v>21.8168480805267</v>
          </cell>
          <cell r="H16">
            <v>2.4320890704067999</v>
          </cell>
          <cell r="I16">
            <v>5.5355804800091004</v>
          </cell>
          <cell r="J16">
            <v>0.62741098432499498</v>
          </cell>
          <cell r="K16">
            <v>0.79980846641972403</v>
          </cell>
          <cell r="L16">
            <v>20.2450054573792</v>
          </cell>
          <cell r="M16">
            <v>24.359178907314</v>
          </cell>
          <cell r="N16">
            <v>27.352428560535799</v>
          </cell>
          <cell r="O16">
            <v>19.3847590101199</v>
          </cell>
          <cell r="P16">
            <v>19.506144884552999</v>
          </cell>
          <cell r="Q16">
            <v>23.485611484189299</v>
          </cell>
          <cell r="R16">
            <v>19.935523017644599</v>
          </cell>
          <cell r="S16">
            <v>20.266133322477799</v>
          </cell>
          <cell r="T16">
            <v>2019</v>
          </cell>
          <cell r="U16" t="str">
            <v>PUENTE HILLS LANDFILL AND ENERGY RECOVERY</v>
          </cell>
          <cell r="V16">
            <v>34.024859999999997</v>
          </cell>
          <cell r="W16">
            <v>-118.03252999999999</v>
          </cell>
          <cell r="X16" t="str">
            <v>WHITTIER</v>
          </cell>
          <cell r="Y16" t="str">
            <v>LOS ANGELES COUNTY</v>
          </cell>
          <cell r="Z16" t="str">
            <v>CA</v>
          </cell>
          <cell r="AA16" t="str">
            <v>COUNTY OF LOS ANGELES (100%)</v>
          </cell>
          <cell r="AB16" t="str">
            <v>C,HH</v>
          </cell>
          <cell r="AC16">
            <v>19.123048080526701</v>
          </cell>
          <cell r="AD16">
            <v>7.0989116046205201</v>
          </cell>
        </row>
        <row r="17">
          <cell r="B17">
            <v>30</v>
          </cell>
          <cell r="C17">
            <v>-95.3125</v>
          </cell>
          <cell r="D17">
            <v>11.948880000000001</v>
          </cell>
          <cell r="E17">
            <v>1007800</v>
          </cell>
          <cell r="F17">
            <v>12.7615567789586</v>
          </cell>
          <cell r="G17">
            <v>21.240802783957001</v>
          </cell>
          <cell r="H17">
            <v>5.5302031730963801</v>
          </cell>
          <cell r="I17">
            <v>4.68459995316136</v>
          </cell>
          <cell r="J17">
            <v>0.231010174093399</v>
          </cell>
          <cell r="K17">
            <v>0.72314837016356903</v>
          </cell>
          <cell r="L17">
            <v>20.393894005210601</v>
          </cell>
          <cell r="M17">
            <v>21.819547613409998</v>
          </cell>
          <cell r="N17">
            <v>22.1601306961334</v>
          </cell>
          <cell r="O17">
            <v>21.3598092841336</v>
          </cell>
          <cell r="P17">
            <v>25.9254027371184</v>
          </cell>
          <cell r="Q17">
            <v>15.7105996108606</v>
          </cell>
          <cell r="R17">
            <v>20.438702001082898</v>
          </cell>
          <cell r="S17">
            <v>22.118336323706501</v>
          </cell>
          <cell r="T17">
            <v>2019</v>
          </cell>
          <cell r="U17" t="str">
            <v>ATASCOCITA RECYCLING AND DISPOSAL FACILITY</v>
          </cell>
          <cell r="V17">
            <v>29.951350000000001</v>
          </cell>
          <cell r="W17">
            <v>-95.249659999999906</v>
          </cell>
          <cell r="X17" t="str">
            <v>HUMBLE</v>
          </cell>
          <cell r="Y17" t="str">
            <v>HARRIS COUNTY</v>
          </cell>
          <cell r="Z17" t="str">
            <v>TX</v>
          </cell>
          <cell r="AA17" t="str">
            <v>WASTE MANAGEMENT INC (100%)</v>
          </cell>
          <cell r="AB17" t="str">
            <v>HH</v>
          </cell>
          <cell r="AC17">
            <v>9.2919227839570606</v>
          </cell>
          <cell r="AD17">
            <v>0.77763964354458803</v>
          </cell>
        </row>
        <row r="18">
          <cell r="B18">
            <v>33.75</v>
          </cell>
          <cell r="C18">
            <v>-117.8125</v>
          </cell>
          <cell r="D18">
            <v>11.81832</v>
          </cell>
          <cell r="E18">
            <v>1002107</v>
          </cell>
          <cell r="F18">
            <v>22.569652782043001</v>
          </cell>
          <cell r="G18">
            <v>20.877166055146699</v>
          </cell>
          <cell r="H18">
            <v>4.6093935002029403</v>
          </cell>
          <cell r="I18">
            <v>11.485716681150899</v>
          </cell>
          <cell r="J18">
            <v>0.42324189199273199</v>
          </cell>
          <cell r="K18">
            <v>0.83093133822541698</v>
          </cell>
          <cell r="L18">
            <v>18.4760698972092</v>
          </cell>
          <cell r="M18">
            <v>22.736528620888102</v>
          </cell>
          <cell r="N18">
            <v>32.362882736297699</v>
          </cell>
          <cell r="O18">
            <v>16.331695034975098</v>
          </cell>
          <cell r="P18">
            <v>20.475373142136899</v>
          </cell>
          <cell r="Q18">
            <v>20.5866821983828</v>
          </cell>
          <cell r="R18">
            <v>16.267772554943701</v>
          </cell>
          <cell r="S18">
            <v>19.780324256340101</v>
          </cell>
          <cell r="T18">
            <v>2019</v>
          </cell>
          <cell r="U18" t="str">
            <v>Frank R. Bowerman Landfill</v>
          </cell>
          <cell r="V18">
            <v>33.718299999999999</v>
          </cell>
          <cell r="W18">
            <v>-117.70229999999999</v>
          </cell>
          <cell r="X18" t="str">
            <v>IRVINE</v>
          </cell>
          <cell r="Y18" t="str">
            <v>ORANGE COUNTY</v>
          </cell>
          <cell r="Z18" t="str">
            <v>CA</v>
          </cell>
          <cell r="AA18" t="str">
            <v>COUNTY OF ORANGE CA (100%)</v>
          </cell>
          <cell r="AB18" t="str">
            <v>HH</v>
          </cell>
          <cell r="AC18">
            <v>9.0588460551467307</v>
          </cell>
          <cell r="AD18">
            <v>0.76650878087128604</v>
          </cell>
        </row>
        <row r="19">
          <cell r="B19">
            <v>40.5</v>
          </cell>
          <cell r="C19">
            <v>-81.5625</v>
          </cell>
          <cell r="D19">
            <v>2.75116</v>
          </cell>
          <cell r="E19">
            <v>1004399</v>
          </cell>
          <cell r="F19">
            <v>23.244504985458001</v>
          </cell>
          <cell r="G19">
            <v>19.3201904727302</v>
          </cell>
          <cell r="H19">
            <v>2.2000292494807998</v>
          </cell>
          <cell r="I19">
            <v>4.33002044835695</v>
          </cell>
          <cell r="J19">
            <v>0.30677760525638897</v>
          </cell>
          <cell r="K19">
            <v>0.74163597654852298</v>
          </cell>
          <cell r="L19">
            <v>19.2761085777334</v>
          </cell>
          <cell r="M19">
            <v>20.7714754660762</v>
          </cell>
          <cell r="N19">
            <v>23.650210921087101</v>
          </cell>
          <cell r="O19">
            <v>17.8693627182382</v>
          </cell>
          <cell r="P19">
            <v>19.975036962586</v>
          </cell>
          <cell r="Q19">
            <v>17.485407642177499</v>
          </cell>
          <cell r="R19">
            <v>17.120161223249401</v>
          </cell>
          <cell r="S19">
            <v>18.413760270693398</v>
          </cell>
          <cell r="T19">
            <v>2019</v>
          </cell>
          <cell r="U19" t="str">
            <v>Kimble Sanitary Landfill</v>
          </cell>
          <cell r="V19">
            <v>40.511389999999999</v>
          </cell>
          <cell r="W19">
            <v>-81.541370000000001</v>
          </cell>
          <cell r="X19" t="str">
            <v>Dover</v>
          </cell>
          <cell r="Y19" t="str">
            <v>TUSCARAWAS COUNTY</v>
          </cell>
          <cell r="Z19" t="str">
            <v>OH</v>
          </cell>
          <cell r="AA19" t="str">
            <v>KIMBLE CO (100%)</v>
          </cell>
          <cell r="AB19" t="str">
            <v>HH</v>
          </cell>
          <cell r="AC19">
            <v>16.569030472730201</v>
          </cell>
          <cell r="AD19">
            <v>6.0225615641148398</v>
          </cell>
        </row>
        <row r="20">
          <cell r="B20">
            <v>33.25</v>
          </cell>
          <cell r="C20">
            <v>-96.5625</v>
          </cell>
          <cell r="D20">
            <v>20.747199999999999</v>
          </cell>
          <cell r="E20">
            <v>1004377</v>
          </cell>
          <cell r="F20">
            <v>8.1727130807896504</v>
          </cell>
          <cell r="G20">
            <v>19.022050830163899</v>
          </cell>
          <cell r="H20">
            <v>5.0850798653050999</v>
          </cell>
          <cell r="I20">
            <v>10.176059439533899</v>
          </cell>
          <cell r="J20">
            <v>0.40753125170721799</v>
          </cell>
          <cell r="K20">
            <v>0.77675196104470701</v>
          </cell>
          <cell r="L20">
            <v>14.3589853065436</v>
          </cell>
          <cell r="M20">
            <v>20.584134235877201</v>
          </cell>
          <cell r="N20">
            <v>29.1981102696978</v>
          </cell>
          <cell r="O20">
            <v>14.2660607285474</v>
          </cell>
          <cell r="P20">
            <v>21.877435078829699</v>
          </cell>
          <cell r="Q20">
            <v>17.508269688688401</v>
          </cell>
          <cell r="R20">
            <v>13.9369709648588</v>
          </cell>
          <cell r="S20">
            <v>20.446440368268501</v>
          </cell>
          <cell r="T20">
            <v>2019</v>
          </cell>
          <cell r="U20" t="str">
            <v>121 REGIONAL DISPOSAL FACILITY</v>
          </cell>
          <cell r="V20">
            <v>33.298569999999998</v>
          </cell>
          <cell r="W20">
            <v>-96.53586</v>
          </cell>
          <cell r="X20" t="str">
            <v>MELISSA</v>
          </cell>
          <cell r="Y20" t="str">
            <v>COLLIN COUNTY</v>
          </cell>
          <cell r="Z20" t="str">
            <v>TX</v>
          </cell>
          <cell r="AA20" t="str">
            <v>NORTH TEXAS MUNICIPAL WATER DISTRICT (100%)</v>
          </cell>
          <cell r="AB20" t="str">
            <v>HH</v>
          </cell>
          <cell r="AC20">
            <v>-1.7251491698360399</v>
          </cell>
          <cell r="AD20">
            <v>-8.3150939395968598E-2</v>
          </cell>
        </row>
        <row r="21">
          <cell r="B21">
            <v>33.5</v>
          </cell>
          <cell r="C21">
            <v>-86.875</v>
          </cell>
          <cell r="D21">
            <v>5.5356800000000002</v>
          </cell>
          <cell r="E21">
            <v>1006028</v>
          </cell>
          <cell r="F21">
            <v>13.987042431658599</v>
          </cell>
          <cell r="G21">
            <v>18.5231479293303</v>
          </cell>
          <cell r="H21">
            <v>1.91086784328485</v>
          </cell>
          <cell r="I21">
            <v>2.38966575003721</v>
          </cell>
          <cell r="J21">
            <v>0.42673135939732298</v>
          </cell>
          <cell r="K21">
            <v>0.67747683777316603</v>
          </cell>
          <cell r="L21">
            <v>20.912813679367499</v>
          </cell>
          <cell r="M21">
            <v>20.8756493702674</v>
          </cell>
          <cell r="N21">
            <v>17.391404934410701</v>
          </cell>
          <cell r="O21">
            <v>18.4769672360658</v>
          </cell>
          <cell r="P21">
            <v>17.1762961808551</v>
          </cell>
          <cell r="Q21">
            <v>19.4107902464416</v>
          </cell>
          <cell r="R21">
            <v>17.3289817011885</v>
          </cell>
          <cell r="S21">
            <v>16.612280086045399</v>
          </cell>
          <cell r="T21">
            <v>2019</v>
          </cell>
          <cell r="U21" t="str">
            <v>NEW GEORGIA LANDFILL, BIRMINGHAM</v>
          </cell>
          <cell r="V21">
            <v>33.585000000000001</v>
          </cell>
          <cell r="W21">
            <v>-86.814999999999998</v>
          </cell>
          <cell r="X21" t="str">
            <v>BIRMINGHAM</v>
          </cell>
          <cell r="Y21" t="str">
            <v>JEFFERSON COUNTY</v>
          </cell>
          <cell r="Z21" t="str">
            <v>AL</v>
          </cell>
          <cell r="AA21" t="str">
            <v>CITY OF BIRMINGHAM (100%)</v>
          </cell>
          <cell r="AB21" t="str">
            <v>HH</v>
          </cell>
          <cell r="AC21">
            <v>12.9874679293303</v>
          </cell>
          <cell r="AD21">
            <v>2.3461377697645598</v>
          </cell>
        </row>
        <row r="22">
          <cell r="B22">
            <v>37</v>
          </cell>
          <cell r="C22">
            <v>-77.1875</v>
          </cell>
          <cell r="D22">
            <v>7.34816</v>
          </cell>
          <cell r="E22">
            <v>1003826</v>
          </cell>
          <cell r="F22">
            <v>6.8909052367499699</v>
          </cell>
          <cell r="G22">
            <v>17.1290688997662</v>
          </cell>
          <cell r="H22">
            <v>5.0291107739587098</v>
          </cell>
          <cell r="I22">
            <v>7.9404505611378102</v>
          </cell>
          <cell r="J22">
            <v>0.206970566003912</v>
          </cell>
          <cell r="K22">
            <v>0.94750541792085896</v>
          </cell>
          <cell r="L22">
            <v>14.0709989044735</v>
          </cell>
          <cell r="M22">
            <v>19.7799875738433</v>
          </cell>
          <cell r="N22">
            <v>25.069519460904001</v>
          </cell>
          <cell r="O22">
            <v>12.294188648306401</v>
          </cell>
          <cell r="P22">
            <v>17.5363255502605</v>
          </cell>
          <cell r="Q22">
            <v>18.808580309013202</v>
          </cell>
          <cell r="R22">
            <v>12.0999581258075</v>
          </cell>
          <cell r="S22">
            <v>17.372992625521501</v>
          </cell>
          <cell r="T22">
            <v>2019</v>
          </cell>
          <cell r="U22" t="str">
            <v>ATLANTIC WASTE DISPOSAL INC - SUSSEX COUNTY LAND</v>
          </cell>
          <cell r="V22">
            <v>37.061278999999999</v>
          </cell>
          <cell r="W22">
            <v>-77.177105999999995</v>
          </cell>
          <cell r="X22" t="str">
            <v>WAVERLY</v>
          </cell>
          <cell r="Y22" t="str">
            <v>SUSSEX COUNTY</v>
          </cell>
          <cell r="Z22" t="str">
            <v>VA</v>
          </cell>
          <cell r="AA22" t="str">
            <v>WASTE MANAGEMENT INC (100%)</v>
          </cell>
          <cell r="AB22" t="str">
            <v>C,HH</v>
          </cell>
          <cell r="AC22">
            <v>9.7809088997662705</v>
          </cell>
          <cell r="AD22">
            <v>1.3310691247558899</v>
          </cell>
        </row>
        <row r="23">
          <cell r="B23">
            <v>37.75</v>
          </cell>
          <cell r="C23">
            <v>-121.5625</v>
          </cell>
          <cell r="D23">
            <v>7.3316800000000004</v>
          </cell>
          <cell r="E23">
            <v>1007699</v>
          </cell>
          <cell r="F23">
            <v>9.2398245388531208</v>
          </cell>
          <cell r="G23">
            <v>16.974773180175301</v>
          </cell>
          <cell r="H23">
            <v>4.3923036031985596</v>
          </cell>
          <cell r="I23">
            <v>6.2863889772496702</v>
          </cell>
          <cell r="J23">
            <v>0.20885182343893999</v>
          </cell>
          <cell r="K23">
            <v>0.60006081937807598</v>
          </cell>
          <cell r="L23">
            <v>12.9252955493335</v>
          </cell>
          <cell r="M23">
            <v>18.241963580350401</v>
          </cell>
          <cell r="N23">
            <v>23.261162157425002</v>
          </cell>
          <cell r="O23">
            <v>13.9150723464563</v>
          </cell>
          <cell r="P23">
            <v>19.2750388990838</v>
          </cell>
          <cell r="Q23">
            <v>17.627480850246801</v>
          </cell>
          <cell r="R23">
            <v>12.582469576976701</v>
          </cell>
          <cell r="S23">
            <v>17.96970248153</v>
          </cell>
          <cell r="T23">
            <v>2019</v>
          </cell>
          <cell r="U23" t="str">
            <v>Altamont Landfill &amp; Resource Recovery Facility</v>
          </cell>
          <cell r="V23">
            <v>37.723115999999997</v>
          </cell>
          <cell r="W23">
            <v>-121.682053</v>
          </cell>
          <cell r="X23" t="str">
            <v>Livermore</v>
          </cell>
          <cell r="Y23" t="str">
            <v>ALAMEDA COUNTY</v>
          </cell>
          <cell r="Z23" t="str">
            <v>CA</v>
          </cell>
          <cell r="AA23" t="str">
            <v>WASTE MANAGEMENT INC (100%)</v>
          </cell>
          <cell r="AB23" t="str">
            <v>C,HH</v>
          </cell>
          <cell r="AC23">
            <v>9.6430931801753594</v>
          </cell>
          <cell r="AD23">
            <v>1.31526378404067</v>
          </cell>
        </row>
        <row r="24">
          <cell r="B24">
            <v>34.75</v>
          </cell>
          <cell r="C24">
            <v>-82.1875</v>
          </cell>
          <cell r="D24">
            <v>3.3557999999999999</v>
          </cell>
          <cell r="E24">
            <v>1004074</v>
          </cell>
          <cell r="F24">
            <v>6.7053112549896499</v>
          </cell>
          <cell r="G24">
            <v>16.969227749640002</v>
          </cell>
          <cell r="H24">
            <v>5.5555369377549901</v>
          </cell>
          <cell r="I24">
            <v>11.1145247758105</v>
          </cell>
          <cell r="J24">
            <v>0.29385209772920701</v>
          </cell>
          <cell r="K24">
            <v>0.763489368205162</v>
          </cell>
          <cell r="L24">
            <v>11.6516883167785</v>
          </cell>
          <cell r="M24">
            <v>18.309413730793</v>
          </cell>
          <cell r="N24">
            <v>28.0837525254505</v>
          </cell>
          <cell r="O24">
            <v>11.870287783490699</v>
          </cell>
          <cell r="P24">
            <v>19.829593167137599</v>
          </cell>
          <cell r="Q24">
            <v>15.5781909579699</v>
          </cell>
          <cell r="R24">
            <v>11.413690811884999</v>
          </cell>
          <cell r="S24">
            <v>19.017204703614599</v>
          </cell>
          <cell r="T24">
            <v>2019</v>
          </cell>
          <cell r="U24" t="str">
            <v>ENOREE LANDFILL</v>
          </cell>
          <cell r="V24">
            <v>34.807015</v>
          </cell>
          <cell r="W24">
            <v>-82.192093999999997</v>
          </cell>
          <cell r="X24" t="str">
            <v>GREER</v>
          </cell>
          <cell r="Y24" t="str">
            <v>GREENVILLE COUNTY</v>
          </cell>
          <cell r="Z24" t="str">
            <v>SC</v>
          </cell>
          <cell r="AA24" t="str">
            <v>COUNTY OF GREENVILLE (100%)</v>
          </cell>
          <cell r="AB24" t="str">
            <v>C,HH</v>
          </cell>
          <cell r="AC24">
            <v>13.61342774964</v>
          </cell>
          <cell r="AD24">
            <v>4.0566862595029498</v>
          </cell>
        </row>
        <row r="25">
          <cell r="B25">
            <v>43.25</v>
          </cell>
          <cell r="C25">
            <v>-83.75</v>
          </cell>
          <cell r="D25">
            <v>18.165959999999998</v>
          </cell>
          <cell r="E25">
            <v>1002489</v>
          </cell>
          <cell r="F25">
            <v>11.3121264270012</v>
          </cell>
          <cell r="G25">
            <v>16.855712369766799</v>
          </cell>
          <cell r="H25">
            <v>3.1067979982704599</v>
          </cell>
          <cell r="I25">
            <v>3.8568141917504599</v>
          </cell>
          <cell r="J25">
            <v>0.241586700325229</v>
          </cell>
          <cell r="K25">
            <v>0.92656226563705502</v>
          </cell>
          <cell r="L25">
            <v>15.7861617188462</v>
          </cell>
          <cell r="M25">
            <v>18.776527076776102</v>
          </cell>
          <cell r="N25">
            <v>20.712526561517301</v>
          </cell>
          <cell r="O25">
            <v>14.719228539478401</v>
          </cell>
          <cell r="P25">
            <v>17.054326725602198</v>
          </cell>
          <cell r="Q25">
            <v>17.5481277710958</v>
          </cell>
          <cell r="R25">
            <v>13.7489143714963</v>
          </cell>
          <cell r="S25">
            <v>16.499886193321998</v>
          </cell>
          <cell r="T25">
            <v>2019</v>
          </cell>
          <cell r="U25" t="str">
            <v>BRENT RUN LANDFILL</v>
          </cell>
          <cell r="V25">
            <v>43.173752</v>
          </cell>
          <cell r="W25">
            <v>-83.839145000000002</v>
          </cell>
          <cell r="X25" t="str">
            <v>MONTROSE</v>
          </cell>
          <cell r="Y25" t="str">
            <v>GENESEE COUNTY</v>
          </cell>
          <cell r="Z25" t="str">
            <v>MI</v>
          </cell>
          <cell r="AA25" t="str">
            <v>WASTE CONNECTIONS US INC (100%)</v>
          </cell>
          <cell r="AB25" t="str">
            <v>C,HH</v>
          </cell>
          <cell r="AC25">
            <v>-1.3102476302331501</v>
          </cell>
          <cell r="AD25">
            <v>-7.2126528420912106E-2</v>
          </cell>
        </row>
        <row r="26">
          <cell r="B26">
            <v>41</v>
          </cell>
          <cell r="C26">
            <v>-88.75</v>
          </cell>
          <cell r="D26">
            <v>4.8686800000000003</v>
          </cell>
          <cell r="E26">
            <v>1002249</v>
          </cell>
          <cell r="F26">
            <v>5.00697282862681</v>
          </cell>
          <cell r="G26">
            <v>16.808699691806101</v>
          </cell>
          <cell r="H26">
            <v>2.6233139622023098</v>
          </cell>
          <cell r="I26">
            <v>3.09550422000776</v>
          </cell>
          <cell r="J26">
            <v>0.31128020942414197</v>
          </cell>
          <cell r="K26">
            <v>0.58242222399787003</v>
          </cell>
          <cell r="L26">
            <v>14.1853857296038</v>
          </cell>
          <cell r="M26">
            <v>17.374448908798598</v>
          </cell>
          <cell r="N26">
            <v>18.882064779998501</v>
          </cell>
          <cell r="O26">
            <v>15.846009285044801</v>
          </cell>
          <cell r="P26">
            <v>19.904203911813799</v>
          </cell>
          <cell r="Q26">
            <v>14.765161963098</v>
          </cell>
          <cell r="R26">
            <v>14.851626068707599</v>
          </cell>
          <cell r="S26">
            <v>18.660696887383398</v>
          </cell>
          <cell r="T26">
            <v>2019</v>
          </cell>
          <cell r="U26" t="str">
            <v>LIVINGSTON LANDFILL</v>
          </cell>
          <cell r="V26">
            <v>40.931826999999998</v>
          </cell>
          <cell r="W26">
            <v>-88.658642</v>
          </cell>
          <cell r="X26" t="str">
            <v>PONTIAC</v>
          </cell>
          <cell r="Y26" t="str">
            <v>LIVINGSTON COUNTY</v>
          </cell>
          <cell r="Z26" t="str">
            <v>IL</v>
          </cell>
          <cell r="AA26" t="str">
            <v>REPUBLIC SERVICES INC (100%)</v>
          </cell>
          <cell r="AB26" t="str">
            <v>C,HH</v>
          </cell>
          <cell r="AC26">
            <v>11.9400196918061</v>
          </cell>
          <cell r="AD26">
            <v>2.45241414342411</v>
          </cell>
        </row>
        <row r="27">
          <cell r="B27">
            <v>33.5</v>
          </cell>
          <cell r="C27">
            <v>-90.9375</v>
          </cell>
          <cell r="D27">
            <v>5.9771599999999996</v>
          </cell>
          <cell r="E27">
            <v>1006223</v>
          </cell>
          <cell r="F27">
            <v>7.5230725657965101</v>
          </cell>
          <cell r="G27">
            <v>16.4071707836409</v>
          </cell>
          <cell r="H27">
            <v>3.2044158267715401</v>
          </cell>
          <cell r="I27">
            <v>4.6925385487112798</v>
          </cell>
          <cell r="J27">
            <v>0.229769248881876</v>
          </cell>
          <cell r="K27">
            <v>0.78052335655983895</v>
          </cell>
          <cell r="L27">
            <v>13.809979089926999</v>
          </cell>
          <cell r="M27">
            <v>16.023669063269601</v>
          </cell>
          <cell r="N27">
            <v>21.099709332352099</v>
          </cell>
          <cell r="O27">
            <v>13.202754956869301</v>
          </cell>
          <cell r="P27">
            <v>15.0532443747391</v>
          </cell>
          <cell r="Q27">
            <v>19.366438313389502</v>
          </cell>
          <cell r="R27">
            <v>14.4529308614577</v>
          </cell>
          <cell r="S27">
            <v>18.2486402771226</v>
          </cell>
          <cell r="T27">
            <v>2019</v>
          </cell>
          <cell r="U27" t="str">
            <v>BIG RIVER LANDFILL</v>
          </cell>
          <cell r="V27">
            <v>33.395499999999998</v>
          </cell>
          <cell r="W27">
            <v>-90.906649999999999</v>
          </cell>
          <cell r="X27" t="str">
            <v>LELAND</v>
          </cell>
          <cell r="Y27" t="str">
            <v>WASHINGTON COUNTY</v>
          </cell>
          <cell r="Z27" t="str">
            <v>MS</v>
          </cell>
          <cell r="AA27" t="str">
            <v>REPUBLIC SERVICES INC (100%)</v>
          </cell>
          <cell r="AB27" t="str">
            <v>HH</v>
          </cell>
          <cell r="AC27">
            <v>10.430010783640901</v>
          </cell>
          <cell r="AD27">
            <v>1.74497767897143</v>
          </cell>
        </row>
        <row r="28">
          <cell r="B28">
            <v>40</v>
          </cell>
          <cell r="C28">
            <v>-76.5625</v>
          </cell>
          <cell r="D28">
            <v>3.4153600000000002</v>
          </cell>
          <cell r="E28">
            <v>1003100</v>
          </cell>
          <cell r="F28">
            <v>5.6371212689487598</v>
          </cell>
          <cell r="G28">
            <v>15.2910458064146</v>
          </cell>
          <cell r="H28">
            <v>4.5977277607782696</v>
          </cell>
          <cell r="I28">
            <v>6.6048841400085996</v>
          </cell>
          <cell r="J28">
            <v>0.24679386969980099</v>
          </cell>
          <cell r="K28">
            <v>0.50059931742569896</v>
          </cell>
          <cell r="L28">
            <v>10.7453218811977</v>
          </cell>
          <cell r="M28">
            <v>16.8001370786351</v>
          </cell>
          <cell r="N28">
            <v>21.895929946423198</v>
          </cell>
          <cell r="O28">
            <v>12.0174636011572</v>
          </cell>
          <cell r="P28">
            <v>19.4460052172019</v>
          </cell>
          <cell r="Q28">
            <v>13.5472929041703</v>
          </cell>
          <cell r="R28">
            <v>10.6933180456363</v>
          </cell>
          <cell r="S28">
            <v>17.182897776894901</v>
          </cell>
          <cell r="T28">
            <v>2019</v>
          </cell>
          <cell r="U28" t="str">
            <v>MODERN LANDFILL</v>
          </cell>
          <cell r="V28">
            <v>39.960560999999998</v>
          </cell>
          <cell r="W28">
            <v>-76.592500000000001</v>
          </cell>
          <cell r="X28" t="str">
            <v>YORK</v>
          </cell>
          <cell r="Y28" t="str">
            <v>YORK COUNTY</v>
          </cell>
          <cell r="Z28" t="str">
            <v>PA</v>
          </cell>
          <cell r="AA28" t="str">
            <v>REPUBLIC SERVICES INC (100%)</v>
          </cell>
          <cell r="AB28" t="str">
            <v>C,HH</v>
          </cell>
          <cell r="AC28">
            <v>11.8756858064146</v>
          </cell>
          <cell r="AD28">
            <v>3.4771402740603099</v>
          </cell>
        </row>
        <row r="29">
          <cell r="B29">
            <v>37.5</v>
          </cell>
          <cell r="C29">
            <v>-121.875</v>
          </cell>
          <cell r="D29">
            <v>5.4924400000000002</v>
          </cell>
          <cell r="E29">
            <v>1006179</v>
          </cell>
          <cell r="F29">
            <v>11.0008031370062</v>
          </cell>
          <cell r="G29">
            <v>15.236594146423601</v>
          </cell>
          <cell r="H29">
            <v>2.5617563628756299</v>
          </cell>
          <cell r="I29">
            <v>6.0846641382899103</v>
          </cell>
          <cell r="J29">
            <v>0.39566065876331202</v>
          </cell>
          <cell r="K29">
            <v>0.56667941216531204</v>
          </cell>
          <cell r="L29">
            <v>12.9233364224333</v>
          </cell>
          <cell r="M29">
            <v>13.2011641318276</v>
          </cell>
          <cell r="N29">
            <v>13.3827393783078</v>
          </cell>
          <cell r="O29">
            <v>16.947381330618398</v>
          </cell>
          <cell r="P29">
            <v>21.321258284713501</v>
          </cell>
          <cell r="Q29">
            <v>12.674837783548</v>
          </cell>
          <cell r="R29">
            <v>14.1979522427566</v>
          </cell>
          <cell r="S29">
            <v>17.244083597183799</v>
          </cell>
          <cell r="T29">
            <v>2019</v>
          </cell>
          <cell r="U29" t="str">
            <v>NEWBY ISLAND LANDFILL</v>
          </cell>
          <cell r="V29">
            <v>37.45973</v>
          </cell>
          <cell r="W29">
            <v>-121.941639999999</v>
          </cell>
          <cell r="X29" t="str">
            <v>MILPITAS</v>
          </cell>
          <cell r="Y29" t="str">
            <v>SANTA CLARA COUNTY</v>
          </cell>
          <cell r="Z29" t="str">
            <v>CA</v>
          </cell>
          <cell r="AA29" t="str">
            <v>REPUBLIC SERVICES INC (100%)</v>
          </cell>
          <cell r="AB29" t="str">
            <v>HH</v>
          </cell>
          <cell r="AC29">
            <v>9.7441541464236696</v>
          </cell>
          <cell r="AD29">
            <v>1.77410297543963</v>
          </cell>
        </row>
        <row r="30">
          <cell r="B30">
            <v>43.25</v>
          </cell>
          <cell r="C30">
            <v>-93.4375</v>
          </cell>
          <cell r="D30">
            <v>2.8415599999999999</v>
          </cell>
          <cell r="E30">
            <v>1006749</v>
          </cell>
          <cell r="F30">
            <v>4.2358035859020902</v>
          </cell>
          <cell r="G30">
            <v>14.099931009083001</v>
          </cell>
          <cell r="H30">
            <v>3.2368117255201598</v>
          </cell>
          <cell r="I30">
            <v>3.92100509486268</v>
          </cell>
          <cell r="J30">
            <v>0.229127722341461</v>
          </cell>
          <cell r="K30">
            <v>0.52016996732020604</v>
          </cell>
          <cell r="L30">
            <v>11.577363564768801</v>
          </cell>
          <cell r="M30">
            <v>15.3135736195739</v>
          </cell>
          <cell r="N30">
            <v>18.020936103945701</v>
          </cell>
          <cell r="O30">
            <v>10.8631192835629</v>
          </cell>
          <cell r="P30">
            <v>14.041741316600801</v>
          </cell>
          <cell r="Q30">
            <v>16.662313840876902</v>
          </cell>
          <cell r="R30">
            <v>11.315048570203</v>
          </cell>
          <cell r="S30">
            <v>15.0053517731324</v>
          </cell>
          <cell r="T30">
            <v>2019</v>
          </cell>
          <cell r="U30" t="str">
            <v>LANDFILL OF NORTH IOWA</v>
          </cell>
          <cell r="V30">
            <v>43.12565</v>
          </cell>
          <cell r="W30">
            <v>-93.300409999999999</v>
          </cell>
          <cell r="X30" t="str">
            <v>CLEAR LAKE</v>
          </cell>
          <cell r="Y30" t="str">
            <v>CERRO GORDO COUNTY</v>
          </cell>
          <cell r="Z30" t="str">
            <v>IA</v>
          </cell>
          <cell r="AA30" t="str">
            <v>CERRO GORDO COUNTY OF (INC) (100%)</v>
          </cell>
          <cell r="AB30" t="str">
            <v>C,HH</v>
          </cell>
          <cell r="AC30">
            <v>11.258371009083</v>
          </cell>
          <cell r="AD30">
            <v>3.9620388128644399</v>
          </cell>
        </row>
        <row r="31">
          <cell r="B31">
            <v>39.25</v>
          </cell>
          <cell r="C31">
            <v>-82.5</v>
          </cell>
          <cell r="D31">
            <v>14.4598</v>
          </cell>
          <cell r="E31">
            <v>1004815</v>
          </cell>
          <cell r="F31">
            <v>7.8413116831380503</v>
          </cell>
          <cell r="G31">
            <v>13.0429365906953</v>
          </cell>
          <cell r="H31">
            <v>4.2656667365330598</v>
          </cell>
          <cell r="I31">
            <v>7.1989610149638699</v>
          </cell>
          <cell r="J31">
            <v>0.460489540731436</v>
          </cell>
          <cell r="K31">
            <v>0.71382222913996796</v>
          </cell>
          <cell r="L31">
            <v>10.4426768357913</v>
          </cell>
          <cell r="M31">
            <v>15.017207292199</v>
          </cell>
          <cell r="N31">
            <v>20.241897605659101</v>
          </cell>
          <cell r="O31">
            <v>9.3645202528659901</v>
          </cell>
          <cell r="P31">
            <v>13.645572672330999</v>
          </cell>
          <cell r="Q31">
            <v>13.3342733904325</v>
          </cell>
          <cell r="R31">
            <v>8.7772698541622507</v>
          </cell>
          <cell r="S31">
            <v>13.520074822121099</v>
          </cell>
          <cell r="T31">
            <v>2019</v>
          </cell>
          <cell r="U31" t="str">
            <v>BEECH HOLLOW SANITARY LANDFILL *</v>
          </cell>
          <cell r="V31">
            <v>39.129289999999997</v>
          </cell>
          <cell r="W31">
            <v>-82.465677999999997</v>
          </cell>
          <cell r="X31" t="str">
            <v>WELLSTON</v>
          </cell>
          <cell r="Y31" t="str">
            <v>JACKSON COUNTY</v>
          </cell>
          <cell r="Z31" t="str">
            <v>OH</v>
          </cell>
          <cell r="AA31" t="str">
            <v>RUMPKE CONSOLIDATED COS INC (100%)</v>
          </cell>
          <cell r="AB31" t="str">
            <v>C,HH</v>
          </cell>
          <cell r="AC31">
            <v>-1.4168634093046699</v>
          </cell>
          <cell r="AD31">
            <v>-9.7986376665284203E-2</v>
          </cell>
        </row>
        <row r="32">
          <cell r="B32">
            <v>36.5</v>
          </cell>
          <cell r="C32">
            <v>-82.5</v>
          </cell>
          <cell r="D32">
            <v>9.3206799999999994</v>
          </cell>
          <cell r="E32">
            <v>1000232</v>
          </cell>
          <cell r="F32">
            <v>22.266553832890501</v>
          </cell>
          <cell r="G32">
            <v>12.125014192745301</v>
          </cell>
          <cell r="H32">
            <v>2.2003809883563199</v>
          </cell>
          <cell r="I32">
            <v>3.7485275505903002</v>
          </cell>
          <cell r="J32">
            <v>0.54379743313721496</v>
          </cell>
          <cell r="K32">
            <v>0.826138542534957</v>
          </cell>
          <cell r="L32">
            <v>13.347889966150801</v>
          </cell>
          <cell r="M32">
            <v>11.925485199131201</v>
          </cell>
          <cell r="N32">
            <v>11.030509474487699</v>
          </cell>
          <cell r="O32">
            <v>12.460973190010399</v>
          </cell>
          <cell r="P32">
            <v>9.924633204389</v>
          </cell>
          <cell r="Q32">
            <v>15.873541743335601</v>
          </cell>
          <cell r="R32">
            <v>11.8992734991799</v>
          </cell>
          <cell r="S32">
            <v>10.5378072652776</v>
          </cell>
          <cell r="T32">
            <v>2019</v>
          </cell>
          <cell r="U32" t="str">
            <v>Eastman Chemical Company</v>
          </cell>
          <cell r="V32">
            <v>36.519199999999998</v>
          </cell>
          <cell r="W32">
            <v>-82.534999999999997</v>
          </cell>
          <cell r="X32" t="str">
            <v>KINGSPORT</v>
          </cell>
          <cell r="Y32" t="str">
            <v>Sullivan</v>
          </cell>
          <cell r="Z32" t="str">
            <v>TN</v>
          </cell>
          <cell r="AA32" t="str">
            <v>Eastman Chemical Co (100%)</v>
          </cell>
          <cell r="AB32" t="str">
            <v>C,TT,X</v>
          </cell>
          <cell r="AC32">
            <v>2.80433419274532</v>
          </cell>
          <cell r="AD32">
            <v>0.30087227463503902</v>
          </cell>
        </row>
        <row r="33">
          <cell r="B33">
            <v>38</v>
          </cell>
          <cell r="C33">
            <v>-84.0625</v>
          </cell>
          <cell r="D33">
            <v>9.1713199999999997</v>
          </cell>
          <cell r="E33">
            <v>1005270</v>
          </cell>
          <cell r="F33">
            <v>6.96478114608413</v>
          </cell>
          <cell r="G33">
            <v>11.991326246091001</v>
          </cell>
          <cell r="H33">
            <v>3.2719584967497402</v>
          </cell>
          <cell r="I33">
            <v>2.5690161785318999</v>
          </cell>
          <cell r="J33">
            <v>0.31870650558512098</v>
          </cell>
          <cell r="K33">
            <v>0.57672664588723099</v>
          </cell>
          <cell r="L33">
            <v>11.2533047102491</v>
          </cell>
          <cell r="M33">
            <v>14.2009926188029</v>
          </cell>
          <cell r="N33">
            <v>14.560342424622901</v>
          </cell>
          <cell r="O33">
            <v>10.114784042230999</v>
          </cell>
          <cell r="P33">
            <v>13.9599173652043</v>
          </cell>
          <cell r="Q33">
            <v>11.1027890613595</v>
          </cell>
          <cell r="R33">
            <v>8.7193677493412896</v>
          </cell>
          <cell r="S33">
            <v>12.0191119969169</v>
          </cell>
          <cell r="T33">
            <v>2019</v>
          </cell>
          <cell r="U33" t="str">
            <v>RUMPKE OF KENTUCKY INC</v>
          </cell>
          <cell r="V33">
            <v>37.953400000000002</v>
          </cell>
          <cell r="W33">
            <v>-83.952539999999999</v>
          </cell>
          <cell r="X33" t="str">
            <v>JEFFERSONVILLE</v>
          </cell>
          <cell r="Y33" t="str">
            <v>MONTGOMERY COUNTY</v>
          </cell>
          <cell r="Z33" t="str">
            <v>KY</v>
          </cell>
          <cell r="AA33" t="str">
            <v>RUMPKE CONSOLIDATED COS INC (100%)</v>
          </cell>
          <cell r="AB33" t="str">
            <v>C,HH</v>
          </cell>
          <cell r="AC33">
            <v>2.8200062460910398</v>
          </cell>
          <cell r="AD33">
            <v>0.30748095651346102</v>
          </cell>
        </row>
        <row r="34">
          <cell r="B34">
            <v>33.75</v>
          </cell>
          <cell r="C34">
            <v>-86.875</v>
          </cell>
          <cell r="D34">
            <v>8.7916799999999995</v>
          </cell>
          <cell r="E34">
            <v>1004014</v>
          </cell>
          <cell r="F34">
            <v>11.226716464388099</v>
          </cell>
          <cell r="G34">
            <v>11.3949378041175</v>
          </cell>
          <cell r="H34">
            <v>1.87321700485009</v>
          </cell>
          <cell r="I34">
            <v>2.5984387262935602</v>
          </cell>
          <cell r="J34">
            <v>0.54772178598208998</v>
          </cell>
          <cell r="K34">
            <v>0.83358311786946804</v>
          </cell>
          <cell r="L34">
            <v>13.9933765304111</v>
          </cell>
          <cell r="M34">
            <v>12.0812088066656</v>
          </cell>
          <cell r="N34">
            <v>10.421431982432599</v>
          </cell>
          <cell r="O34">
            <v>12.229652313574899</v>
          </cell>
          <cell r="P34">
            <v>11.8463199553496</v>
          </cell>
          <cell r="Q34">
            <v>9.9010778713527099</v>
          </cell>
          <cell r="R34">
            <v>11.1647141738865</v>
          </cell>
          <cell r="S34">
            <v>9.5217207992675004</v>
          </cell>
          <cell r="T34">
            <v>2019</v>
          </cell>
          <cell r="U34" t="str">
            <v>Jefferson County Landfill No.1</v>
          </cell>
          <cell r="V34">
            <v>33.708480000000002</v>
          </cell>
          <cell r="W34">
            <v>-86.864620000000002</v>
          </cell>
          <cell r="X34" t="str">
            <v>Gardendale</v>
          </cell>
          <cell r="Y34" t="str">
            <v>JEFFERSON COUNTY</v>
          </cell>
          <cell r="Z34" t="str">
            <v>AL</v>
          </cell>
          <cell r="AA34" t="str">
            <v>JEFFERSON COUNTY ALABAMA (100%)</v>
          </cell>
          <cell r="AB34" t="str">
            <v>C,HH</v>
          </cell>
          <cell r="AC34">
            <v>2.60325780411759</v>
          </cell>
          <cell r="AD34">
            <v>0.296104704006242</v>
          </cell>
        </row>
        <row r="35">
          <cell r="B35">
            <v>38</v>
          </cell>
          <cell r="C35">
            <v>-121.875</v>
          </cell>
          <cell r="D35">
            <v>5.6122800000000002</v>
          </cell>
          <cell r="E35">
            <v>1004011</v>
          </cell>
          <cell r="F35">
            <v>8.8954083444966106</v>
          </cell>
          <cell r="G35">
            <v>10.3817908370618</v>
          </cell>
          <cell r="H35">
            <v>2.74358478806997</v>
          </cell>
          <cell r="I35">
            <v>2.29855617868607</v>
          </cell>
          <cell r="J35">
            <v>0.22837264312293901</v>
          </cell>
          <cell r="K35">
            <v>0.75598757610607903</v>
          </cell>
          <cell r="L35">
            <v>9.66477142681663</v>
          </cell>
          <cell r="M35">
            <v>8.6252036351934809</v>
          </cell>
          <cell r="N35">
            <v>7.6382060489918402</v>
          </cell>
          <cell r="O35">
            <v>12.680347015747801</v>
          </cell>
          <cell r="P35">
            <v>11.693288673311701</v>
          </cell>
          <cell r="Q35">
            <v>10.059013271979699</v>
          </cell>
          <cell r="R35">
            <v>11.869372660912299</v>
          </cell>
          <cell r="S35">
            <v>10.824123963540799</v>
          </cell>
          <cell r="T35">
            <v>2019</v>
          </cell>
          <cell r="U35" t="str">
            <v>KELLER CANYON LANDFILL</v>
          </cell>
          <cell r="V35">
            <v>38.006583999999997</v>
          </cell>
          <cell r="W35">
            <v>-121.941018</v>
          </cell>
          <cell r="X35" t="str">
            <v>PITTSBURG</v>
          </cell>
          <cell r="Y35" t="str">
            <v>CONTRA COSTA COUNTY</v>
          </cell>
          <cell r="Z35" t="str">
            <v>CA</v>
          </cell>
          <cell r="AA35" t="str">
            <v>REPUBLIC SERVICES INC (100%)</v>
          </cell>
          <cell r="AB35" t="str">
            <v>HH</v>
          </cell>
          <cell r="AC35">
            <v>4.7695108370618202</v>
          </cell>
          <cell r="AD35">
            <v>0.84983479745519097</v>
          </cell>
        </row>
        <row r="36">
          <cell r="B36">
            <v>38.25</v>
          </cell>
          <cell r="C36">
            <v>-82.8125</v>
          </cell>
          <cell r="D36">
            <v>20.906400000000001</v>
          </cell>
          <cell r="E36">
            <v>1007094</v>
          </cell>
          <cell r="F36">
            <v>13.204913755179399</v>
          </cell>
          <cell r="G36">
            <v>10.378411938563399</v>
          </cell>
          <cell r="H36">
            <v>1.3591974909914499</v>
          </cell>
          <cell r="I36">
            <v>1.2828194552630401</v>
          </cell>
          <cell r="J36">
            <v>0.54849917272052695</v>
          </cell>
          <cell r="K36">
            <v>0.92585671623477706</v>
          </cell>
          <cell r="L36">
            <v>11.6612313938264</v>
          </cell>
          <cell r="M36">
            <v>11.2145386343227</v>
          </cell>
          <cell r="N36">
            <v>10.7768053564785</v>
          </cell>
          <cell r="O36">
            <v>10.8152297203507</v>
          </cell>
          <cell r="P36">
            <v>9.6813013503284893</v>
          </cell>
          <cell r="Q36">
            <v>9.0192144475719491</v>
          </cell>
          <cell r="R36">
            <v>10.165835792316599</v>
          </cell>
          <cell r="S36">
            <v>9.6931388133116307</v>
          </cell>
          <cell r="T36">
            <v>2019</v>
          </cell>
          <cell r="U36" t="str">
            <v>BIG RUN LANDFILL</v>
          </cell>
          <cell r="V36">
            <v>38.373269999999998</v>
          </cell>
          <cell r="W36">
            <v>-82.758610000000004</v>
          </cell>
          <cell r="X36" t="str">
            <v>ASHLAND</v>
          </cell>
          <cell r="Y36" t="str">
            <v>BOYD COUNTY</v>
          </cell>
          <cell r="Z36" t="str">
            <v>KY</v>
          </cell>
          <cell r="AA36" t="str">
            <v>BOYD COUNTY SANITARY LANDFILL INC (100%)</v>
          </cell>
          <cell r="AB36" t="str">
            <v>HH</v>
          </cell>
          <cell r="AC36">
            <v>-10.527988061436499</v>
          </cell>
          <cell r="AD36">
            <v>-0.50357728071005003</v>
          </cell>
        </row>
        <row r="37">
          <cell r="B37">
            <v>36.25</v>
          </cell>
          <cell r="C37">
            <v>-79.6875</v>
          </cell>
          <cell r="D37">
            <v>3.4118400000000002</v>
          </cell>
          <cell r="E37">
            <v>1004501</v>
          </cell>
          <cell r="F37">
            <v>10.364263935836499</v>
          </cell>
          <cell r="G37">
            <v>9.9245625168632596</v>
          </cell>
          <cell r="H37">
            <v>3.8644569230771899</v>
          </cell>
          <cell r="I37">
            <v>3.5303702904845502</v>
          </cell>
          <cell r="J37">
            <v>0.46970182407197197</v>
          </cell>
          <cell r="K37">
            <v>0.89327929009204199</v>
          </cell>
          <cell r="L37">
            <v>11.797923332129701</v>
          </cell>
          <cell r="M37">
            <v>11.8998202827127</v>
          </cell>
          <cell r="N37">
            <v>12.5762344767386</v>
          </cell>
          <cell r="O37">
            <v>8.3217986118754599</v>
          </cell>
          <cell r="P37">
            <v>6.0601055937860702</v>
          </cell>
          <cell r="Q37">
            <v>13.454932807347801</v>
          </cell>
          <cell r="R37">
            <v>8.2245470441460498</v>
          </cell>
          <cell r="S37">
            <v>7.0611379861695696</v>
          </cell>
          <cell r="T37">
            <v>2019</v>
          </cell>
          <cell r="U37" t="str">
            <v>ROCKINGHAM COUNTY LANDFILL</v>
          </cell>
          <cell r="V37">
            <v>36.364699999999999</v>
          </cell>
          <cell r="W37">
            <v>-79.842200000000005</v>
          </cell>
          <cell r="X37" t="str">
            <v>MADISON</v>
          </cell>
          <cell r="Y37" t="str">
            <v>ROCKINGHAM COUNTY</v>
          </cell>
          <cell r="Z37" t="str">
            <v>NC</v>
          </cell>
          <cell r="AA37" t="str">
            <v>ROCKINGHAM COUNTY NC (100%)</v>
          </cell>
          <cell r="AB37" t="str">
            <v>HH</v>
          </cell>
          <cell r="AC37">
            <v>6.5127225168632599</v>
          </cell>
          <cell r="AD37">
            <v>1.9088593008063801</v>
          </cell>
        </row>
        <row r="38">
          <cell r="B38">
            <v>42.75</v>
          </cell>
          <cell r="C38">
            <v>-84.6875</v>
          </cell>
          <cell r="D38">
            <v>4.3039199999999997</v>
          </cell>
          <cell r="E38">
            <v>1002720</v>
          </cell>
          <cell r="F38">
            <v>10.2543576659181</v>
          </cell>
          <cell r="G38">
            <v>9.5599594623009505</v>
          </cell>
          <cell r="H38">
            <v>7.2117848899778201</v>
          </cell>
          <cell r="I38">
            <v>4.2433342673966097</v>
          </cell>
          <cell r="J38">
            <v>0.29991614454455201</v>
          </cell>
          <cell r="K38">
            <v>0.78187827377274</v>
          </cell>
          <cell r="L38">
            <v>13.0133405056245</v>
          </cell>
          <cell r="M38">
            <v>8.7637218485910804</v>
          </cell>
          <cell r="N38">
            <v>2.3481745723231202</v>
          </cell>
          <cell r="O38">
            <v>13.803293729697501</v>
          </cell>
          <cell r="P38">
            <v>9.0085883870484906</v>
          </cell>
          <cell r="Q38">
            <v>8.4101622930105204</v>
          </cell>
          <cell r="R38">
            <v>12.770121847270101</v>
          </cell>
          <cell r="S38">
            <v>8.3622725148421306</v>
          </cell>
          <cell r="T38">
            <v>2019</v>
          </cell>
          <cell r="U38" t="str">
            <v>GRANGER Grand River Avenue Landfill</v>
          </cell>
          <cell r="V38">
            <v>42.789248000000001</v>
          </cell>
          <cell r="W38">
            <v>-84.691393000000005</v>
          </cell>
          <cell r="X38" t="str">
            <v>GRAND LEDGE</v>
          </cell>
          <cell r="Y38" t="str">
            <v>CLINTON COUNTY</v>
          </cell>
          <cell r="Z38" t="str">
            <v>MI</v>
          </cell>
          <cell r="AA38" t="str">
            <v>GRANGER ASSOCIATES INC (100%)</v>
          </cell>
          <cell r="AB38" t="str">
            <v>C,HH</v>
          </cell>
          <cell r="AC38">
            <v>5.2560394623009499</v>
          </cell>
          <cell r="AD38">
            <v>1.2212214591119099</v>
          </cell>
        </row>
        <row r="39">
          <cell r="B39">
            <v>30.5</v>
          </cell>
          <cell r="C39">
            <v>-84.0625</v>
          </cell>
          <cell r="D39">
            <v>3.2170000000000001</v>
          </cell>
          <cell r="E39">
            <v>1006816</v>
          </cell>
          <cell r="F39">
            <v>3.6573041252318799</v>
          </cell>
          <cell r="G39">
            <v>9.4836218193882598</v>
          </cell>
          <cell r="H39">
            <v>1.7981296052787099</v>
          </cell>
          <cell r="I39">
            <v>1.8282087519021599</v>
          </cell>
          <cell r="J39">
            <v>0.25400690639376999</v>
          </cell>
          <cell r="K39">
            <v>0.73747265258377803</v>
          </cell>
          <cell r="L39">
            <v>8.7256310900341205</v>
          </cell>
          <cell r="M39">
            <v>10.1385407751625</v>
          </cell>
          <cell r="N39">
            <v>11.3118305712904</v>
          </cell>
          <cell r="O39">
            <v>8.5111764625223394</v>
          </cell>
          <cell r="P39">
            <v>10.910476797718999</v>
          </cell>
          <cell r="Q39">
            <v>8.8952111449207401</v>
          </cell>
          <cell r="R39">
            <v>7.6854922141095496</v>
          </cell>
          <cell r="S39">
            <v>9.6906154993472899</v>
          </cell>
          <cell r="T39">
            <v>2019</v>
          </cell>
          <cell r="U39" t="str">
            <v>Leon County Landfill</v>
          </cell>
          <cell r="V39">
            <v>30.422633999999999</v>
          </cell>
          <cell r="W39">
            <v>-84.149884</v>
          </cell>
          <cell r="X39" t="str">
            <v>Tallahassee</v>
          </cell>
          <cell r="Y39" t="str">
            <v>LEON COUNTY</v>
          </cell>
          <cell r="Z39" t="str">
            <v>FL</v>
          </cell>
          <cell r="AA39" t="str">
            <v>LEON COUNTY FL (100%)</v>
          </cell>
          <cell r="AB39" t="str">
            <v>HH</v>
          </cell>
          <cell r="AC39">
            <v>6.2666218193882601</v>
          </cell>
          <cell r="AD39">
            <v>1.94797072408712</v>
          </cell>
        </row>
        <row r="40">
          <cell r="B40">
            <v>27.5</v>
          </cell>
          <cell r="C40">
            <v>-99.375</v>
          </cell>
          <cell r="D40">
            <v>6.5822000000000003</v>
          </cell>
          <cell r="E40">
            <v>1004460</v>
          </cell>
          <cell r="F40">
            <v>9.82465328397784</v>
          </cell>
          <cell r="G40">
            <v>9.2854358655798706</v>
          </cell>
          <cell r="H40">
            <v>5.1589976608604999</v>
          </cell>
          <cell r="I40">
            <v>2.6346152435125898</v>
          </cell>
          <cell r="J40">
            <v>0.33911316335232999</v>
          </cell>
          <cell r="K40">
            <v>0.57674511050563804</v>
          </cell>
          <cell r="L40">
            <v>11.5126465404858</v>
          </cell>
          <cell r="M40">
            <v>8.9695432521749794</v>
          </cell>
          <cell r="N40">
            <v>4.12643820471936</v>
          </cell>
          <cell r="O40">
            <v>11.9200511090924</v>
          </cell>
          <cell r="P40">
            <v>9.7321996293326496</v>
          </cell>
          <cell r="Q40">
            <v>7.7281096055906602</v>
          </cell>
          <cell r="R40">
            <v>11.1886874999163</v>
          </cell>
          <cell r="S40">
            <v>9.1058110833267296</v>
          </cell>
          <cell r="T40">
            <v>2019</v>
          </cell>
          <cell r="U40" t="str">
            <v>City of Laredo Landfill</v>
          </cell>
          <cell r="V40">
            <v>27.496939999999999</v>
          </cell>
          <cell r="W40">
            <v>-99.404439999999994</v>
          </cell>
          <cell r="X40" t="str">
            <v>Laredo</v>
          </cell>
          <cell r="Y40" t="str">
            <v>WEBB COUNTY</v>
          </cell>
          <cell r="Z40" t="str">
            <v>TX</v>
          </cell>
          <cell r="AA40" t="str">
            <v>CITY OF LAREDO (100%)</v>
          </cell>
          <cell r="AB40" t="str">
            <v>HH</v>
          </cell>
          <cell r="AC40">
            <v>2.7032358655798698</v>
          </cell>
          <cell r="AD40">
            <v>0.41068880702194899</v>
          </cell>
        </row>
        <row r="41">
          <cell r="B41">
            <v>34.75</v>
          </cell>
          <cell r="C41">
            <v>-77.5</v>
          </cell>
          <cell r="D41">
            <v>3.09192</v>
          </cell>
          <cell r="E41">
            <v>1001953</v>
          </cell>
          <cell r="F41">
            <v>5.40220347744153</v>
          </cell>
          <cell r="G41">
            <v>9.1860957868753292</v>
          </cell>
          <cell r="H41">
            <v>0.99797107284588704</v>
          </cell>
          <cell r="I41">
            <v>1.2153518249411699</v>
          </cell>
          <cell r="J41">
            <v>0.28077100469355198</v>
          </cell>
          <cell r="K41">
            <v>0.63960720629461498</v>
          </cell>
          <cell r="L41">
            <v>8.9431984336872699</v>
          </cell>
          <cell r="M41">
            <v>9.9660467446647694</v>
          </cell>
          <cell r="N41">
            <v>10.401447611816501</v>
          </cell>
          <cell r="O41">
            <v>8.5949072589956206</v>
          </cell>
          <cell r="P41">
            <v>8.8151841295130797</v>
          </cell>
          <cell r="Q41">
            <v>10.000885597626301</v>
          </cell>
          <cell r="R41">
            <v>8.1881247140294509</v>
          </cell>
          <cell r="S41">
            <v>8.5789718046696297</v>
          </cell>
          <cell r="T41">
            <v>2019</v>
          </cell>
          <cell r="U41" t="str">
            <v>ONSLOW COUNTY LANDFILL</v>
          </cell>
          <cell r="V41">
            <v>34.79804</v>
          </cell>
          <cell r="W41">
            <v>-77.537809999999993</v>
          </cell>
          <cell r="X41" t="str">
            <v>JACKSONVILLE</v>
          </cell>
          <cell r="Y41" t="str">
            <v>ONSLOW COUNTY</v>
          </cell>
          <cell r="Z41" t="str">
            <v>NC</v>
          </cell>
          <cell r="AA41" t="str">
            <v>COUNTY OF ONSLOW (100%)</v>
          </cell>
          <cell r="AB41" t="str">
            <v>HH</v>
          </cell>
          <cell r="AC41">
            <v>6.0941757868753301</v>
          </cell>
          <cell r="AD41">
            <v>1.9710004744221501</v>
          </cell>
        </row>
        <row r="42">
          <cell r="B42">
            <v>32.5</v>
          </cell>
          <cell r="C42">
            <v>-96.5625</v>
          </cell>
          <cell r="D42">
            <v>13.763479999999999</v>
          </cell>
          <cell r="E42">
            <v>1007852</v>
          </cell>
          <cell r="F42">
            <v>11.880435049939701</v>
          </cell>
          <cell r="G42">
            <v>9.1362303287587494</v>
          </cell>
          <cell r="H42">
            <v>3.21751436490832</v>
          </cell>
          <cell r="I42">
            <v>2.6813167240262801</v>
          </cell>
          <cell r="J42">
            <v>0.47675709787827902</v>
          </cell>
          <cell r="K42">
            <v>0.90674832972473096</v>
          </cell>
          <cell r="L42">
            <v>11.817547052785001</v>
          </cell>
          <cell r="M42">
            <v>9.2252706076806508</v>
          </cell>
          <cell r="N42">
            <v>8.7596930628970302</v>
          </cell>
          <cell r="O42">
            <v>9.9172416704052395</v>
          </cell>
          <cell r="P42">
            <v>6.1412877214353303</v>
          </cell>
          <cell r="Q42">
            <v>11.249051570334901</v>
          </cell>
          <cell r="R42">
            <v>10.061034980681301</v>
          </cell>
          <cell r="S42">
            <v>5.9187159638504303</v>
          </cell>
          <cell r="T42">
            <v>2019</v>
          </cell>
          <cell r="U42" t="str">
            <v>WASTE MANAGEMENT SKYLINE LANDFILL</v>
          </cell>
          <cell r="V42">
            <v>32.54992</v>
          </cell>
          <cell r="W42">
            <v>-96.665610000000001</v>
          </cell>
          <cell r="X42" t="str">
            <v>FERRIS</v>
          </cell>
          <cell r="Y42" t="str">
            <v>DALLAS COUNTY</v>
          </cell>
          <cell r="Z42" t="str">
            <v>TX</v>
          </cell>
          <cell r="AA42" t="str">
            <v>WASTE MANAGEMENT INC (100%)</v>
          </cell>
          <cell r="AB42" t="str">
            <v>C,HH</v>
          </cell>
          <cell r="AC42">
            <v>-4.6272496712412403</v>
          </cell>
          <cell r="AD42">
            <v>-0.33619765286404601</v>
          </cell>
        </row>
        <row r="43">
          <cell r="B43">
            <v>35.75</v>
          </cell>
          <cell r="C43">
            <v>-84.375</v>
          </cell>
          <cell r="D43">
            <v>6.1848000000000001</v>
          </cell>
          <cell r="E43">
            <v>1007440</v>
          </cell>
          <cell r="F43">
            <v>4.34537285497019</v>
          </cell>
          <cell r="G43">
            <v>8.4452599513304598</v>
          </cell>
          <cell r="H43">
            <v>2.8948986873077098</v>
          </cell>
          <cell r="I43">
            <v>5.1511363595289801</v>
          </cell>
          <cell r="J43">
            <v>0.22253515888492301</v>
          </cell>
          <cell r="K43">
            <v>0.67260382446206801</v>
          </cell>
          <cell r="L43">
            <v>6.0400849981781501</v>
          </cell>
          <cell r="M43">
            <v>9.5236738306876703</v>
          </cell>
          <cell r="N43">
            <v>13.596396310859401</v>
          </cell>
          <cell r="O43">
            <v>5.7089980334658703</v>
          </cell>
          <cell r="P43">
            <v>9.4599343101338</v>
          </cell>
          <cell r="Q43">
            <v>8.6559398350515195</v>
          </cell>
          <cell r="R43">
            <v>5.5503612640227402</v>
          </cell>
          <cell r="S43">
            <v>9.0266910282444606</v>
          </cell>
          <cell r="T43">
            <v>2019</v>
          </cell>
          <cell r="U43" t="str">
            <v>Matlock Bend Landfill</v>
          </cell>
          <cell r="V43">
            <v>35.740685999999997</v>
          </cell>
          <cell r="W43">
            <v>-84.419177000000005</v>
          </cell>
          <cell r="X43" t="str">
            <v>Loudon</v>
          </cell>
          <cell r="Y43" t="str">
            <v>LOUDON COUNTY</v>
          </cell>
          <cell r="Z43" t="str">
            <v>TN</v>
          </cell>
          <cell r="AA43" t="str">
            <v>COUNTY OF LOUDON (100%)</v>
          </cell>
          <cell r="AB43" t="str">
            <v>HH</v>
          </cell>
          <cell r="AC43">
            <v>2.26045995133045</v>
          </cell>
          <cell r="AD43">
            <v>0.36548634577196598</v>
          </cell>
        </row>
        <row r="44">
          <cell r="B44">
            <v>36.25</v>
          </cell>
          <cell r="C44">
            <v>-95.9375</v>
          </cell>
          <cell r="D44">
            <v>6.21692</v>
          </cell>
          <cell r="E44">
            <v>1007851</v>
          </cell>
          <cell r="F44">
            <v>5.7510396194981697</v>
          </cell>
          <cell r="G44">
            <v>8.4306275254970604</v>
          </cell>
          <cell r="H44">
            <v>2.1089950501414401</v>
          </cell>
          <cell r="I44">
            <v>4.2802463704856502</v>
          </cell>
          <cell r="J44">
            <v>0.31186663620287602</v>
          </cell>
          <cell r="K44">
            <v>0.61355892009075397</v>
          </cell>
          <cell r="L44">
            <v>6.6619094460186696</v>
          </cell>
          <cell r="M44">
            <v>8.9408600413417396</v>
          </cell>
          <cell r="N44">
            <v>12.710873895982701</v>
          </cell>
          <cell r="O44">
            <v>6.7349036025532296</v>
          </cell>
          <cell r="P44">
            <v>10.0748154450573</v>
          </cell>
          <cell r="Q44">
            <v>7.1175131842381196</v>
          </cell>
          <cell r="R44">
            <v>6.3216324753556199</v>
          </cell>
          <cell r="S44">
            <v>8.8825121134290193</v>
          </cell>
          <cell r="T44">
            <v>2019</v>
          </cell>
          <cell r="U44" t="str">
            <v>WASTE MGMT OF OK</v>
          </cell>
          <cell r="V44">
            <v>36.197893999999998</v>
          </cell>
          <cell r="W44">
            <v>-95.819884999999999</v>
          </cell>
          <cell r="X44" t="str">
            <v>TULSA</v>
          </cell>
          <cell r="Y44" t="str">
            <v>TULSA COUNTY</v>
          </cell>
          <cell r="Z44" t="str">
            <v>OK</v>
          </cell>
          <cell r="AA44" t="str">
            <v>WASTE MANAGEMENT INC (100%)</v>
          </cell>
          <cell r="AB44" t="str">
            <v>C,HH</v>
          </cell>
          <cell r="AC44">
            <v>2.21370752549706</v>
          </cell>
          <cell r="AD44">
            <v>0.35607785293956901</v>
          </cell>
        </row>
        <row r="45">
          <cell r="B45">
            <v>35</v>
          </cell>
          <cell r="C45">
            <v>-85</v>
          </cell>
          <cell r="D45">
            <v>3.0861999999999998</v>
          </cell>
          <cell r="E45">
            <v>1006286</v>
          </cell>
          <cell r="F45">
            <v>9.2572567107727899</v>
          </cell>
          <cell r="G45">
            <v>8.0283775239970794</v>
          </cell>
          <cell r="H45">
            <v>6.4292167444843402</v>
          </cell>
          <cell r="I45">
            <v>6.3970117691514297</v>
          </cell>
          <cell r="J45">
            <v>0.278622736978001</v>
          </cell>
          <cell r="K45">
            <v>0.87444372298255502</v>
          </cell>
          <cell r="L45">
            <v>7.4704584883606397</v>
          </cell>
          <cell r="M45">
            <v>6.6620737510705901</v>
          </cell>
          <cell r="N45">
            <v>6.9063848898572404</v>
          </cell>
          <cell r="O45">
            <v>9.7169850180888204</v>
          </cell>
          <cell r="P45">
            <v>14.4253892931485</v>
          </cell>
          <cell r="Q45">
            <v>1.59916077951274</v>
          </cell>
          <cell r="R45">
            <v>7.8076773295170101</v>
          </cell>
          <cell r="S45">
            <v>9.63889064242111</v>
          </cell>
          <cell r="T45">
            <v>2019</v>
          </cell>
          <cell r="U45" t="str">
            <v>CITY OF CHATTANOOGA SUMMIT LANDFILL</v>
          </cell>
          <cell r="V45">
            <v>35.052259999999997</v>
          </cell>
          <cell r="W45">
            <v>-85.090199999999996</v>
          </cell>
          <cell r="X45" t="str">
            <v>OOLTEWAH</v>
          </cell>
          <cell r="Y45" t="str">
            <v>HAMILTON COUNTY</v>
          </cell>
          <cell r="Z45" t="str">
            <v>TN</v>
          </cell>
          <cell r="AA45" t="str">
            <v>CITY OF CHATTANOOGA (100%)</v>
          </cell>
          <cell r="AB45" t="str">
            <v>HH</v>
          </cell>
          <cell r="AC45">
            <v>4.9421775239970804</v>
          </cell>
          <cell r="AD45">
            <v>1.6013795359980101</v>
          </cell>
        </row>
        <row r="46">
          <cell r="B46">
            <v>35.25</v>
          </cell>
          <cell r="C46">
            <v>-84.6875</v>
          </cell>
          <cell r="D46">
            <v>5.5535600000000001</v>
          </cell>
          <cell r="E46">
            <v>1000311</v>
          </cell>
          <cell r="F46">
            <v>6.8624195208846004</v>
          </cell>
          <cell r="G46">
            <v>7.8708797961741697</v>
          </cell>
          <cell r="H46">
            <v>3.2968500081352099</v>
          </cell>
          <cell r="I46">
            <v>4.5774100668603097</v>
          </cell>
          <cell r="J46">
            <v>0.246603804805238</v>
          </cell>
          <cell r="K46">
            <v>0.77692213152702405</v>
          </cell>
          <cell r="L46">
            <v>7.0256745974856702</v>
          </cell>
          <cell r="M46">
            <v>9.4950861768591803</v>
          </cell>
          <cell r="N46">
            <v>12.4482898630344</v>
          </cell>
          <cell r="O46">
            <v>4.57402978803895</v>
          </cell>
          <cell r="P46">
            <v>5.0091763988463001</v>
          </cell>
          <cell r="Q46">
            <v>12.139859708462801</v>
          </cell>
          <cell r="R46">
            <v>5.2395808563761204</v>
          </cell>
          <cell r="S46">
            <v>7.0353409802897797</v>
          </cell>
          <cell r="T46">
            <v>2019</v>
          </cell>
          <cell r="U46" t="str">
            <v>Resolute Forest Products Calhoun Operation</v>
          </cell>
          <cell r="V46">
            <v>35.296399999999998</v>
          </cell>
          <cell r="W46">
            <v>-84.756900000000002</v>
          </cell>
          <cell r="X46" t="str">
            <v>CALHOUN</v>
          </cell>
          <cell r="Y46" t="str">
            <v>Mcminn</v>
          </cell>
          <cell r="Z46" t="str">
            <v>TN</v>
          </cell>
          <cell r="AA46" t="str">
            <v>RESOLUTE FP US INC (100%)</v>
          </cell>
          <cell r="AB46" t="str">
            <v>AA,C,TT</v>
          </cell>
          <cell r="AC46">
            <v>2.3173197961741701</v>
          </cell>
          <cell r="AD46">
            <v>0.417267445777874</v>
          </cell>
        </row>
        <row r="47">
          <cell r="B47">
            <v>31.75</v>
          </cell>
          <cell r="C47">
            <v>-92.1875</v>
          </cell>
          <cell r="D47">
            <v>5.2620800000000001</v>
          </cell>
          <cell r="E47">
            <v>1002132</v>
          </cell>
          <cell r="F47">
            <v>5.3904860293302503</v>
          </cell>
          <cell r="G47">
            <v>7.1771792963616301</v>
          </cell>
          <cell r="H47">
            <v>1.73389234389949</v>
          </cell>
          <cell r="I47">
            <v>1.1786462924091401</v>
          </cell>
          <cell r="J47">
            <v>0.32181853223708101</v>
          </cell>
          <cell r="K47">
            <v>0.526094158095743</v>
          </cell>
          <cell r="L47">
            <v>8.3558255887707809</v>
          </cell>
          <cell r="M47">
            <v>7.5811575299138898</v>
          </cell>
          <cell r="N47">
            <v>5.4432869524621399</v>
          </cell>
          <cell r="O47">
            <v>7.46562996641235</v>
          </cell>
          <cell r="P47">
            <v>6.2456279182438204</v>
          </cell>
          <cell r="Q47">
            <v>8.2610727001073094</v>
          </cell>
          <cell r="R47">
            <v>7.6098046297827997</v>
          </cell>
          <cell r="S47">
            <v>6.4550290851999401</v>
          </cell>
          <cell r="T47">
            <v>2019</v>
          </cell>
          <cell r="U47" t="str">
            <v>LA SALLE/GRANT PARISH SANITARY LANDFILL</v>
          </cell>
          <cell r="V47">
            <v>31.798037000000001</v>
          </cell>
          <cell r="W47">
            <v>-92.177289000000002</v>
          </cell>
          <cell r="X47" t="str">
            <v>JENA</v>
          </cell>
          <cell r="Y47" t="str">
            <v>LA SALLE PARISH</v>
          </cell>
          <cell r="Z47" t="str">
            <v>LA</v>
          </cell>
          <cell r="AA47" t="str">
            <v>WASTE CONNECTIONS US INC (100%)</v>
          </cell>
          <cell r="AB47" t="str">
            <v>HH</v>
          </cell>
          <cell r="AC47">
            <v>1.91509929636163</v>
          </cell>
          <cell r="AD47">
            <v>0.36394340191742203</v>
          </cell>
        </row>
        <row r="48">
          <cell r="B48">
            <v>34</v>
          </cell>
          <cell r="C48">
            <v>-117.1875</v>
          </cell>
          <cell r="D48">
            <v>3.1840799999999998</v>
          </cell>
          <cell r="E48">
            <v>1000046</v>
          </cell>
          <cell r="F48">
            <v>6.9714916007475702</v>
          </cell>
          <cell r="G48">
            <v>6.7410186976779602</v>
          </cell>
          <cell r="H48">
            <v>1.3311682754452301</v>
          </cell>
          <cell r="I48">
            <v>0.96863503660560502</v>
          </cell>
          <cell r="J48">
            <v>0.26990862052021503</v>
          </cell>
          <cell r="K48">
            <v>0.56833160849262299</v>
          </cell>
          <cell r="L48">
            <v>7.3613609341408699</v>
          </cell>
          <cell r="M48">
            <v>6.5893012745665702</v>
          </cell>
          <cell r="N48">
            <v>5.88600191358017</v>
          </cell>
          <cell r="O48">
            <v>7.7096537342835703</v>
          </cell>
          <cell r="P48">
            <v>7.6171180222969301</v>
          </cell>
          <cell r="Q48">
            <v>5.4098504222327302</v>
          </cell>
          <cell r="R48">
            <v>7.0577610483077802</v>
          </cell>
          <cell r="S48">
            <v>6.2971022320150798</v>
          </cell>
          <cell r="T48">
            <v>2019</v>
          </cell>
          <cell r="U48" t="str">
            <v>BADLANDS SANITARY LANDFILL</v>
          </cell>
          <cell r="V48">
            <v>33.954099999999997</v>
          </cell>
          <cell r="W48">
            <v>-117.1168</v>
          </cell>
          <cell r="X48" t="str">
            <v>MORENO VALLEY</v>
          </cell>
          <cell r="Y48" t="str">
            <v>RIVERSIDE COUNTY</v>
          </cell>
          <cell r="Z48" t="str">
            <v>CA</v>
          </cell>
          <cell r="AA48" t="str">
            <v>COUNTY OF RIVERSIDE (100%)</v>
          </cell>
          <cell r="AB48" t="str">
            <v>HH</v>
          </cell>
          <cell r="AC48">
            <v>3.55693869767796</v>
          </cell>
          <cell r="AD48">
            <v>1.11710092010187</v>
          </cell>
        </row>
        <row r="49">
          <cell r="B49">
            <v>41</v>
          </cell>
          <cell r="C49">
            <v>-96.5625</v>
          </cell>
          <cell r="D49">
            <v>2.9152</v>
          </cell>
          <cell r="E49">
            <v>1002158</v>
          </cell>
          <cell r="F49">
            <v>5.22314991865625</v>
          </cell>
          <cell r="G49">
            <v>6.5807033751784196</v>
          </cell>
          <cell r="H49">
            <v>1.5774852675050499</v>
          </cell>
          <cell r="I49">
            <v>3.1039585199091499</v>
          </cell>
          <cell r="J49">
            <v>0.228760219588071</v>
          </cell>
          <cell r="K49">
            <v>0.83375274612168604</v>
          </cell>
          <cell r="L49">
            <v>5.7156245992691499</v>
          </cell>
          <cell r="M49">
            <v>7.16689044294366</v>
          </cell>
          <cell r="N49">
            <v>9.6846618950875794</v>
          </cell>
          <cell r="O49">
            <v>5.34513004091834</v>
          </cell>
          <cell r="P49">
            <v>5.0032181076733604</v>
          </cell>
          <cell r="Q49">
            <v>8.1584299125717497</v>
          </cell>
          <cell r="R49">
            <v>5.4485113111130996</v>
          </cell>
          <cell r="S49">
            <v>6.12316069185038</v>
          </cell>
          <cell r="T49">
            <v>2019</v>
          </cell>
          <cell r="U49" t="str">
            <v>BLUFF ROAD LANDFILL</v>
          </cell>
          <cell r="V49">
            <v>40.914700000000003</v>
          </cell>
          <cell r="W49">
            <v>-96.640799999999999</v>
          </cell>
          <cell r="X49" t="str">
            <v>LINCOLN</v>
          </cell>
          <cell r="Y49" t="str">
            <v>LANCASTER COUNTY</v>
          </cell>
          <cell r="Z49" t="str">
            <v>NE</v>
          </cell>
          <cell r="AA49" t="str">
            <v>CITY OF LINCOLN (100%)</v>
          </cell>
          <cell r="AB49" t="str">
            <v>C,HH</v>
          </cell>
          <cell r="AC49">
            <v>3.6655033751784099</v>
          </cell>
          <cell r="AD49">
            <v>1.25737629499808</v>
          </cell>
        </row>
        <row r="50">
          <cell r="B50">
            <v>35.25</v>
          </cell>
          <cell r="C50">
            <v>-85</v>
          </cell>
          <cell r="D50">
            <v>10.18632</v>
          </cell>
          <cell r="E50">
            <v>1003356</v>
          </cell>
          <cell r="F50">
            <v>6.5871507620256997</v>
          </cell>
          <cell r="G50">
            <v>6.5524602556936804</v>
          </cell>
          <cell r="H50">
            <v>2.7195006859866999</v>
          </cell>
          <cell r="I50">
            <v>2.3876679247042301</v>
          </cell>
          <cell r="J50">
            <v>0.224366022064518</v>
          </cell>
          <cell r="K50">
            <v>0.83000794304370995</v>
          </cell>
          <cell r="L50">
            <v>5.9975250544350702</v>
          </cell>
          <cell r="M50">
            <v>5.9657667976252098</v>
          </cell>
          <cell r="N50">
            <v>6.98572317536249</v>
          </cell>
          <cell r="O50">
            <v>7.1254701869078199</v>
          </cell>
          <cell r="P50">
            <v>8.9401281803979096</v>
          </cell>
          <cell r="Q50">
            <v>3.8329595697069698</v>
          </cell>
          <cell r="R50">
            <v>6.1140674929474503</v>
          </cell>
          <cell r="S50">
            <v>7.4580415881664903</v>
          </cell>
          <cell r="T50">
            <v>2019</v>
          </cell>
          <cell r="U50" t="str">
            <v>BRADLEY COUNTY LANDFILL</v>
          </cell>
          <cell r="V50">
            <v>35.156568</v>
          </cell>
          <cell r="W50">
            <v>-84.958905000000001</v>
          </cell>
          <cell r="X50" t="str">
            <v>MCDONALD</v>
          </cell>
          <cell r="Y50" t="str">
            <v>BRADLEY COUNTY</v>
          </cell>
          <cell r="Z50" t="str">
            <v>TN</v>
          </cell>
          <cell r="AA50" t="str">
            <v>COUNTY OF BRADLEY TN (100%)</v>
          </cell>
          <cell r="AB50" t="str">
            <v>HH</v>
          </cell>
          <cell r="AC50">
            <v>-3.6338597443063199</v>
          </cell>
          <cell r="AD50">
            <v>-0.35673920947960702</v>
          </cell>
        </row>
        <row r="51">
          <cell r="B51">
            <v>32</v>
          </cell>
          <cell r="C51">
            <v>-106.5625</v>
          </cell>
          <cell r="D51">
            <v>11.471159999999999</v>
          </cell>
          <cell r="E51">
            <v>1007154</v>
          </cell>
          <cell r="F51">
            <v>7.9648484566476503</v>
          </cell>
          <cell r="G51">
            <v>6.0788696148125299</v>
          </cell>
          <cell r="H51">
            <v>0.82374637201691803</v>
          </cell>
          <cell r="I51">
            <v>1.6547824251466301</v>
          </cell>
          <cell r="J51">
            <v>0.77383765477894695</v>
          </cell>
          <cell r="K51">
            <v>0.65412731153385295</v>
          </cell>
          <cell r="L51">
            <v>7.0292001739585404</v>
          </cell>
          <cell r="M51">
            <v>5.9413422320812499</v>
          </cell>
          <cell r="N51">
            <v>6.0495713404063798</v>
          </cell>
          <cell r="O51">
            <v>5.2551232427956096</v>
          </cell>
          <cell r="P51">
            <v>5.4075008359037096</v>
          </cell>
          <cell r="Q51">
            <v>7.7336520399591597</v>
          </cell>
          <cell r="R51">
            <v>5.3923228470496101</v>
          </cell>
          <cell r="S51">
            <v>5.8222442063459701</v>
          </cell>
          <cell r="T51">
            <v>2019</v>
          </cell>
          <cell r="U51" t="str">
            <v>McCOMBS LANDFILL</v>
          </cell>
          <cell r="V51">
            <v>31.975476</v>
          </cell>
          <cell r="W51">
            <v>-106.41703099999999</v>
          </cell>
          <cell r="X51" t="str">
            <v>El Paso</v>
          </cell>
          <cell r="Y51" t="str">
            <v>EL PASO COUNTY</v>
          </cell>
          <cell r="Z51" t="str">
            <v>TX</v>
          </cell>
          <cell r="AA51" t="str">
            <v>CITY OF EL PASO (100%)</v>
          </cell>
          <cell r="AB51" t="str">
            <v>HH</v>
          </cell>
          <cell r="AC51">
            <v>-5.3922903851874597</v>
          </cell>
          <cell r="AD51">
            <v>-0.47007367913859299</v>
          </cell>
        </row>
        <row r="52">
          <cell r="B52">
            <v>40.75</v>
          </cell>
          <cell r="C52">
            <v>-81.25</v>
          </cell>
          <cell r="D52">
            <v>2.6699199999999998</v>
          </cell>
          <cell r="E52">
            <v>1007722</v>
          </cell>
          <cell r="F52">
            <v>6.7591572211644602</v>
          </cell>
          <cell r="G52">
            <v>6.0114668008060601</v>
          </cell>
          <cell r="H52">
            <v>5.0001928300279701</v>
          </cell>
          <cell r="I52">
            <v>4.3842804088057603</v>
          </cell>
          <cell r="J52">
            <v>0.28972823436449602</v>
          </cell>
          <cell r="K52">
            <v>0.56776781846862001</v>
          </cell>
          <cell r="L52">
            <v>4.8884061762908697</v>
          </cell>
          <cell r="M52">
            <v>6.1631623218564604</v>
          </cell>
          <cell r="N52">
            <v>8.0816968756422405</v>
          </cell>
          <cell r="O52">
            <v>5.66257162899407</v>
          </cell>
          <cell r="P52">
            <v>10.3957472096118</v>
          </cell>
          <cell r="Q52">
            <v>1.01127397077808</v>
          </cell>
          <cell r="R52">
            <v>4.8264198747246603</v>
          </cell>
          <cell r="S52">
            <v>7.0624563485502403</v>
          </cell>
          <cell r="T52">
            <v>2019</v>
          </cell>
          <cell r="U52" t="str">
            <v>TORO ENERGY OF OHIO - AMERICA S LANDFILL GAS</v>
          </cell>
          <cell r="V52">
            <v>40.707476</v>
          </cell>
          <cell r="W52">
            <v>-81.259878999999998</v>
          </cell>
          <cell r="X52" t="str">
            <v>WAYNESBURG</v>
          </cell>
          <cell r="Y52" t="str">
            <v>STARK COUNTY</v>
          </cell>
          <cell r="Z52" t="str">
            <v>OH</v>
          </cell>
          <cell r="AA52" t="str">
            <v>WASTE MANAGEMENT INC (100%)</v>
          </cell>
          <cell r="AB52" t="str">
            <v>C,HH</v>
          </cell>
          <cell r="AC52">
            <v>3.3415468008060598</v>
          </cell>
          <cell r="AD52">
            <v>1.25155315545262</v>
          </cell>
        </row>
        <row r="53">
          <cell r="B53">
            <v>41</v>
          </cell>
          <cell r="C53">
            <v>-80.625</v>
          </cell>
          <cell r="D53">
            <v>3.5807600000000002</v>
          </cell>
          <cell r="E53">
            <v>1003102</v>
          </cell>
          <cell r="F53">
            <v>9.5306637771998801</v>
          </cell>
          <cell r="G53">
            <v>5.8310446965405003</v>
          </cell>
          <cell r="H53">
            <v>2.4107578346612799</v>
          </cell>
          <cell r="I53">
            <v>1.67381622797578</v>
          </cell>
          <cell r="J53">
            <v>0.333635457946095</v>
          </cell>
          <cell r="K53">
            <v>0.65233944044902903</v>
          </cell>
          <cell r="L53">
            <v>6.0448132179746796</v>
          </cell>
          <cell r="M53">
            <v>5.9546466052909901</v>
          </cell>
          <cell r="N53">
            <v>7.5048609245162901</v>
          </cell>
          <cell r="O53">
            <v>6.0584387506239503</v>
          </cell>
          <cell r="P53">
            <v>7.2178855118560801</v>
          </cell>
          <cell r="Q53">
            <v>3.4202868618792199</v>
          </cell>
          <cell r="R53">
            <v>4.92853507868886</v>
          </cell>
          <cell r="S53">
            <v>5.5188906214939397</v>
          </cell>
          <cell r="T53">
            <v>2019</v>
          </cell>
          <cell r="U53" t="str">
            <v>CARBON LIMESTONE LANDFILL</v>
          </cell>
          <cell r="V53">
            <v>41</v>
          </cell>
          <cell r="W53">
            <v>-80.525000000000006</v>
          </cell>
          <cell r="X53" t="str">
            <v>LOWELLVILLE</v>
          </cell>
          <cell r="Y53" t="str">
            <v>MAHONING COUNTY</v>
          </cell>
          <cell r="Z53" t="str">
            <v>OH</v>
          </cell>
          <cell r="AA53" t="str">
            <v>REPUBLIC SERVICES INC (100%)</v>
          </cell>
          <cell r="AB53" t="str">
            <v>C,HH</v>
          </cell>
          <cell r="AC53">
            <v>2.2502846965405001</v>
          </cell>
          <cell r="AD53">
            <v>0.62843773292275995</v>
          </cell>
        </row>
        <row r="54">
          <cell r="B54">
            <v>33.5</v>
          </cell>
          <cell r="C54">
            <v>-112.1875</v>
          </cell>
          <cell r="D54">
            <v>5.0463199999999997</v>
          </cell>
          <cell r="E54">
            <v>1003683</v>
          </cell>
          <cell r="F54">
            <v>4.1453847075072403</v>
          </cell>
          <cell r="G54">
            <v>5.21224569994971</v>
          </cell>
          <cell r="H54">
            <v>0.58345364335752903</v>
          </cell>
          <cell r="I54">
            <v>1.257698844661</v>
          </cell>
          <cell r="J54">
            <v>0.40599574221429402</v>
          </cell>
          <cell r="K54">
            <v>0.50344356371793897</v>
          </cell>
          <cell r="L54">
            <v>4.75709408781956</v>
          </cell>
          <cell r="M54">
            <v>5.4232463555538901</v>
          </cell>
          <cell r="N54">
            <v>6.4699445446107102</v>
          </cell>
          <cell r="O54">
            <v>4.8135317655288503</v>
          </cell>
          <cell r="P54">
            <v>4.7395611335347096</v>
          </cell>
          <cell r="Q54">
            <v>5.72924547587471</v>
          </cell>
          <cell r="R54">
            <v>4.6287920565921796</v>
          </cell>
          <cell r="S54">
            <v>5.1365501800830504</v>
          </cell>
          <cell r="T54">
            <v>2019</v>
          </cell>
          <cell r="U54" t="str">
            <v>CITY OF GLENDALE - LANDFILL</v>
          </cell>
          <cell r="V54">
            <v>33.536450000000002</v>
          </cell>
          <cell r="W54">
            <v>-112.302669999999</v>
          </cell>
          <cell r="X54" t="str">
            <v>GLENDALE</v>
          </cell>
          <cell r="Y54" t="str">
            <v>MARICOPA COUNTY</v>
          </cell>
          <cell r="Z54" t="str">
            <v>AZ</v>
          </cell>
          <cell r="AA54" t="str">
            <v>CITY OF GLENDALE (100%)</v>
          </cell>
          <cell r="AB54" t="str">
            <v>C,HH</v>
          </cell>
          <cell r="AC54">
            <v>0.16592569994971301</v>
          </cell>
          <cell r="AD54">
            <v>3.2880534716330602E-2</v>
          </cell>
        </row>
        <row r="55">
          <cell r="B55">
            <v>33.75</v>
          </cell>
          <cell r="C55">
            <v>-112.1875</v>
          </cell>
          <cell r="D55">
            <v>2.70364</v>
          </cell>
          <cell r="E55">
            <v>1007543</v>
          </cell>
          <cell r="F55">
            <v>5.6560037636817997</v>
          </cell>
          <cell r="G55">
            <v>5.1924730077071803</v>
          </cell>
          <cell r="H55">
            <v>1.4763127297422101</v>
          </cell>
          <cell r="I55">
            <v>1.6896046519868799</v>
          </cell>
          <cell r="J55">
            <v>0.54324557535764595</v>
          </cell>
          <cell r="K55">
            <v>0.86654139365235505</v>
          </cell>
          <cell r="L55">
            <v>3.7161602779649701</v>
          </cell>
          <cell r="M55">
            <v>5.2714735620345303</v>
          </cell>
          <cell r="N55">
            <v>5.7649424365289503</v>
          </cell>
          <cell r="O55">
            <v>3.7617682067750802</v>
          </cell>
          <cell r="P55">
            <v>4.9648617478104198</v>
          </cell>
          <cell r="Q55">
            <v>6.8820776596940698</v>
          </cell>
          <cell r="R55">
            <v>4.5508507860559204</v>
          </cell>
          <cell r="S55">
            <v>6.6276493847935498</v>
          </cell>
          <cell r="T55">
            <v>2019</v>
          </cell>
          <cell r="U55" t="str">
            <v>Lone Cactus Landfill</v>
          </cell>
          <cell r="V55">
            <v>33.681984</v>
          </cell>
          <cell r="W55">
            <v>-112.06563999999899</v>
          </cell>
          <cell r="X55" t="str">
            <v>Phoenix</v>
          </cell>
          <cell r="Y55" t="str">
            <v>MARICOPA COUNTY</v>
          </cell>
          <cell r="Z55" t="str">
            <v>AZ</v>
          </cell>
          <cell r="AA55" t="str">
            <v>STATE OF ARIZONA LAND DEPARTME (100%)</v>
          </cell>
          <cell r="AB55" t="str">
            <v>HH</v>
          </cell>
          <cell r="AC55">
            <v>2.4888330077071799</v>
          </cell>
          <cell r="AD55">
            <v>0.92054896647008699</v>
          </cell>
        </row>
        <row r="56">
          <cell r="B56">
            <v>32.5</v>
          </cell>
          <cell r="C56">
            <v>-111.25</v>
          </cell>
          <cell r="D56">
            <v>2.6208399999999998</v>
          </cell>
          <cell r="E56">
            <v>1004876</v>
          </cell>
          <cell r="F56">
            <v>2.8137517675135202</v>
          </cell>
          <cell r="G56">
            <v>4.8507649900830296</v>
          </cell>
          <cell r="H56">
            <v>1.65924015524393</v>
          </cell>
          <cell r="I56">
            <v>2.1884840101003298</v>
          </cell>
          <cell r="J56">
            <v>0.30616981699557599</v>
          </cell>
          <cell r="K56">
            <v>0.528645671542884</v>
          </cell>
          <cell r="L56">
            <v>3.6483665017711502</v>
          </cell>
          <cell r="M56">
            <v>5.1587872048786902</v>
          </cell>
          <cell r="N56">
            <v>7.0392490001833696</v>
          </cell>
          <cell r="O56">
            <v>3.1915248348390999</v>
          </cell>
          <cell r="P56">
            <v>4.6584939968329797</v>
          </cell>
          <cell r="Q56">
            <v>6.20255264164377</v>
          </cell>
          <cell r="R56">
            <v>3.53150737175728</v>
          </cell>
          <cell r="S56">
            <v>5.3756383687579099</v>
          </cell>
          <cell r="T56">
            <v>2019</v>
          </cell>
          <cell r="U56" t="str">
            <v>Tangerine Landfill</v>
          </cell>
          <cell r="V56">
            <v>32.422519999999999</v>
          </cell>
          <cell r="W56">
            <v>-111.1661</v>
          </cell>
          <cell r="X56" t="str">
            <v>Marana</v>
          </cell>
          <cell r="Y56" t="str">
            <v>PIMA COUNTY</v>
          </cell>
          <cell r="Z56" t="str">
            <v>AZ</v>
          </cell>
          <cell r="AA56" t="str">
            <v>PIMA COUNTY (100%)</v>
          </cell>
          <cell r="AB56" t="str">
            <v>HH</v>
          </cell>
          <cell r="AC56">
            <v>2.2299249900830298</v>
          </cell>
          <cell r="AD56">
            <v>0.850843618871444</v>
          </cell>
        </row>
        <row r="57">
          <cell r="B57">
            <v>44.25</v>
          </cell>
          <cell r="C57">
            <v>-88.4375</v>
          </cell>
          <cell r="D57">
            <v>2.81724</v>
          </cell>
          <cell r="E57">
            <v>1007075</v>
          </cell>
          <cell r="F57">
            <v>3.7419896892284101</v>
          </cell>
          <cell r="G57">
            <v>4.7933663063027696</v>
          </cell>
          <cell r="H57">
            <v>1.4905324839326299</v>
          </cell>
          <cell r="I57">
            <v>2.4190680378725098</v>
          </cell>
          <cell r="J57">
            <v>0.22069947008719901</v>
          </cell>
          <cell r="K57">
            <v>0.52000705779273104</v>
          </cell>
          <cell r="L57">
            <v>4.0969966288494302</v>
          </cell>
          <cell r="M57">
            <v>6.0660715106590004</v>
          </cell>
          <cell r="N57">
            <v>7.2124343441752803</v>
          </cell>
          <cell r="O57">
            <v>3.87429321184552</v>
          </cell>
          <cell r="P57">
            <v>4.9836229766452202</v>
          </cell>
          <cell r="Q57">
            <v>4.3876685201404202</v>
          </cell>
          <cell r="R57">
            <v>3.3028338223701401</v>
          </cell>
          <cell r="S57">
            <v>4.4230094357371401</v>
          </cell>
          <cell r="T57">
            <v>2019</v>
          </cell>
          <cell r="U57" t="str">
            <v>OUTAGAMIE COUNTY LANDFILL</v>
          </cell>
          <cell r="V57">
            <v>44.292497999999902</v>
          </cell>
          <cell r="W57">
            <v>-88.340023000000002</v>
          </cell>
          <cell r="X57" t="str">
            <v>APPLETON</v>
          </cell>
          <cell r="Y57" t="str">
            <v>OUTAGAMIE COUNTY</v>
          </cell>
          <cell r="Z57" t="str">
            <v>WI</v>
          </cell>
          <cell r="AA57" t="str">
            <v>COUNTY OF OUTAGAMIE (100%)</v>
          </cell>
          <cell r="AB57" t="str">
            <v>C,HH</v>
          </cell>
          <cell r="AC57">
            <v>1.9761263063027701</v>
          </cell>
          <cell r="AD57">
            <v>0.70144052558630798</v>
          </cell>
        </row>
        <row r="58">
          <cell r="B58">
            <v>38.75</v>
          </cell>
          <cell r="C58">
            <v>-90.3125</v>
          </cell>
          <cell r="D58">
            <v>9.7861200000000004</v>
          </cell>
          <cell r="E58">
            <v>1008252</v>
          </cell>
          <cell r="F58">
            <v>6.48293828928648</v>
          </cell>
          <cell r="G58">
            <v>4.4512390181906101</v>
          </cell>
          <cell r="H58">
            <v>3.5345301845847898</v>
          </cell>
          <cell r="I58">
            <v>3.3477149050751498</v>
          </cell>
          <cell r="J58">
            <v>0.36955181603777398</v>
          </cell>
          <cell r="K58">
            <v>0.59034104414022803</v>
          </cell>
          <cell r="L58">
            <v>5.8857364451142997</v>
          </cell>
          <cell r="M58">
            <v>6.1057346475638701</v>
          </cell>
          <cell r="N58">
            <v>6.3963736689758903</v>
          </cell>
          <cell r="O58">
            <v>3.3700783259682598</v>
          </cell>
          <cell r="P58">
            <v>0.91670883360581901</v>
          </cell>
          <cell r="Q58">
            <v>7.7989539232657696</v>
          </cell>
          <cell r="R58">
            <v>3.2399903728541299</v>
          </cell>
          <cell r="S58">
            <v>1.8963359281768499</v>
          </cell>
          <cell r="T58">
            <v>2019</v>
          </cell>
          <cell r="U58" t="str">
            <v>Champ Landfill</v>
          </cell>
          <cell r="V58">
            <v>38.737417000000001</v>
          </cell>
          <cell r="W58">
            <v>-90.461031999999904</v>
          </cell>
          <cell r="X58" t="str">
            <v>Maryland Heights</v>
          </cell>
          <cell r="Y58" t="str">
            <v>ST. LOUIS COUNTY</v>
          </cell>
          <cell r="Z58" t="str">
            <v>MO</v>
          </cell>
          <cell r="AA58" t="str">
            <v>CHAMP LANDFILL CO LLC (100%)</v>
          </cell>
          <cell r="AB58" t="str">
            <v>HH</v>
          </cell>
          <cell r="AC58">
            <v>-5.3348809818093796</v>
          </cell>
          <cell r="AD58">
            <v>-0.545147717564201</v>
          </cell>
        </row>
        <row r="59">
          <cell r="B59">
            <v>35.5</v>
          </cell>
          <cell r="C59">
            <v>-85</v>
          </cell>
          <cell r="D59">
            <v>8.3366799999999994</v>
          </cell>
          <cell r="E59">
            <v>1002730</v>
          </cell>
          <cell r="F59">
            <v>5.9453134799688696</v>
          </cell>
          <cell r="G59">
            <v>4.3279993936463104</v>
          </cell>
          <cell r="H59">
            <v>0.76285700706160398</v>
          </cell>
          <cell r="I59">
            <v>0.59973112614644097</v>
          </cell>
          <cell r="J59">
            <v>0.22041120013958901</v>
          </cell>
          <cell r="K59">
            <v>0.84162890367221199</v>
          </cell>
          <cell r="L59">
            <v>4.6369673833361</v>
          </cell>
          <cell r="M59">
            <v>4.8428134175135096</v>
          </cell>
          <cell r="N59">
            <v>4.84221971581802</v>
          </cell>
          <cell r="O59">
            <v>4.0347308970500801</v>
          </cell>
          <cell r="P59">
            <v>4.9277305197927497</v>
          </cell>
          <cell r="Q59">
            <v>3.8105076552569099</v>
          </cell>
          <cell r="R59">
            <v>3.5651423865847001</v>
          </cell>
          <cell r="S59">
            <v>3.9638831738184002</v>
          </cell>
          <cell r="T59">
            <v>2019</v>
          </cell>
          <cell r="U59" t="str">
            <v>Rhea County Landfill</v>
          </cell>
          <cell r="V59">
            <v>35.561540000000001</v>
          </cell>
          <cell r="W59">
            <v>-84.910110000000003</v>
          </cell>
          <cell r="X59" t="str">
            <v>Dayton</v>
          </cell>
          <cell r="Y59" t="str">
            <v>RHEA COUNTY</v>
          </cell>
          <cell r="Z59" t="str">
            <v>TN</v>
          </cell>
          <cell r="AA59" t="str">
            <v>RHEA COUNTY TN (100%)</v>
          </cell>
          <cell r="AB59" t="str">
            <v>HH</v>
          </cell>
          <cell r="AC59">
            <v>-4.0086806063536802</v>
          </cell>
          <cell r="AD59">
            <v>-0.48084856397914799</v>
          </cell>
        </row>
        <row r="60">
          <cell r="B60">
            <v>41</v>
          </cell>
          <cell r="C60">
            <v>-82.5</v>
          </cell>
          <cell r="D60">
            <v>16.157720000000001</v>
          </cell>
          <cell r="E60">
            <v>1004850</v>
          </cell>
          <cell r="F60">
            <v>7.9343010182524401</v>
          </cell>
          <cell r="G60">
            <v>4.1170044924148197</v>
          </cell>
          <cell r="H60">
            <v>3.22055947274161</v>
          </cell>
          <cell r="I60">
            <v>2.5836849803602799</v>
          </cell>
          <cell r="J60">
            <v>0.203615543294693</v>
          </cell>
          <cell r="K60">
            <v>0.81770697506607204</v>
          </cell>
          <cell r="L60">
            <v>6.7006894727750996</v>
          </cell>
          <cell r="M60">
            <v>4.7383761307713996</v>
          </cell>
          <cell r="N60">
            <v>0.896445019673206</v>
          </cell>
          <cell r="O60">
            <v>5.1266617198810298</v>
          </cell>
          <cell r="P60">
            <v>1.87068812921521</v>
          </cell>
          <cell r="Q60">
            <v>5.8354575754930398</v>
          </cell>
          <cell r="R60">
            <v>5.2858071891010301</v>
          </cell>
          <cell r="S60">
            <v>2.4819107024085501</v>
          </cell>
          <cell r="T60">
            <v>2019</v>
          </cell>
          <cell r="U60" t="str">
            <v>NOBLE ROAD LANDFILL (0370000134)</v>
          </cell>
          <cell r="V60">
            <v>40.971102000000002</v>
          </cell>
          <cell r="W60">
            <v>-82.485169999999997</v>
          </cell>
          <cell r="X60" t="str">
            <v>SHILOH</v>
          </cell>
          <cell r="Y60" t="str">
            <v>RICHLAND COUNTY</v>
          </cell>
          <cell r="Z60" t="str">
            <v>OH</v>
          </cell>
          <cell r="AA60" t="str">
            <v>RUMPKE CONSOLIDATED COS INC (100%)</v>
          </cell>
          <cell r="AB60" t="str">
            <v>HH</v>
          </cell>
          <cell r="AC60">
            <v>-12.0407155075851</v>
          </cell>
          <cell r="AD60">
            <v>-0.74519892086167905</v>
          </cell>
        </row>
        <row r="61">
          <cell r="B61">
            <v>32.75</v>
          </cell>
          <cell r="C61">
            <v>-114.0625</v>
          </cell>
          <cell r="D61">
            <v>4.6625199999999998</v>
          </cell>
          <cell r="E61">
            <v>1007963</v>
          </cell>
          <cell r="F61">
            <v>3.2840635231664899</v>
          </cell>
          <cell r="G61">
            <v>4.0609522212001599</v>
          </cell>
          <cell r="H61">
            <v>0.49669151537192402</v>
          </cell>
          <cell r="I61">
            <v>0.431525401095045</v>
          </cell>
          <cell r="J61">
            <v>0.28634803635106199</v>
          </cell>
          <cell r="K61">
            <v>0.92094900927712797</v>
          </cell>
          <cell r="L61">
            <v>4.25313720440829</v>
          </cell>
          <cell r="M61">
            <v>4.2154326136484297</v>
          </cell>
          <cell r="N61">
            <v>4.1398099277774998</v>
          </cell>
          <cell r="O61">
            <v>3.8956226152257001</v>
          </cell>
          <cell r="P61">
            <v>4.4924776222952101</v>
          </cell>
          <cell r="Q61">
            <v>3.84522314715664</v>
          </cell>
          <cell r="R61">
            <v>3.5642607058282398</v>
          </cell>
          <cell r="S61">
            <v>4.0816539332612898</v>
          </cell>
          <cell r="T61">
            <v>2019</v>
          </cell>
          <cell r="U61" t="str">
            <v>COPPER MOUNTAIN LANDFILL</v>
          </cell>
          <cell r="V61">
            <v>32.649535</v>
          </cell>
          <cell r="W61">
            <v>-114.039174</v>
          </cell>
          <cell r="X61" t="str">
            <v>WELLTON</v>
          </cell>
          <cell r="Y61" t="str">
            <v>YUMA COUNTY</v>
          </cell>
          <cell r="Z61" t="str">
            <v>AZ</v>
          </cell>
          <cell r="AA61" t="str">
            <v>REPUBLIC SERVICES INC (100%)</v>
          </cell>
          <cell r="AB61" t="str">
            <v>HH</v>
          </cell>
          <cell r="AC61">
            <v>-0.60156777879983203</v>
          </cell>
          <cell r="AD61">
            <v>-0.12902202645775901</v>
          </cell>
        </row>
        <row r="62">
          <cell r="B62">
            <v>37.25</v>
          </cell>
          <cell r="C62">
            <v>-92.5</v>
          </cell>
          <cell r="D62">
            <v>3.8260800000000001</v>
          </cell>
          <cell r="E62">
            <v>1005518</v>
          </cell>
          <cell r="F62">
            <v>5.0430037279521303</v>
          </cell>
          <cell r="G62">
            <v>3.9056588185401599</v>
          </cell>
          <cell r="H62">
            <v>1.9466367707466199</v>
          </cell>
          <cell r="I62">
            <v>2.49533828378362</v>
          </cell>
          <cell r="J62">
            <v>0.38561893790829799</v>
          </cell>
          <cell r="K62">
            <v>0.70755833009964897</v>
          </cell>
          <cell r="L62">
            <v>4.1488838105609496</v>
          </cell>
          <cell r="M62">
            <v>5.2074298732858297</v>
          </cell>
          <cell r="N62">
            <v>6.4009971023237897</v>
          </cell>
          <cell r="O62">
            <v>2.3579478269966199</v>
          </cell>
          <cell r="P62">
            <v>3.4204833593373198</v>
          </cell>
          <cell r="Q62">
            <v>4.8197470201526302</v>
          </cell>
          <cell r="R62">
            <v>1.9590220477935401</v>
          </cell>
          <cell r="S62">
            <v>2.9307595078706199</v>
          </cell>
          <cell r="T62">
            <v>2019</v>
          </cell>
          <cell r="U62" t="str">
            <v>BLACK OAK LANDFILL</v>
          </cell>
          <cell r="V62">
            <v>37.241300000000003</v>
          </cell>
          <cell r="W62">
            <v>-92.458399999999997</v>
          </cell>
          <cell r="X62" t="str">
            <v>HARTVILLE</v>
          </cell>
          <cell r="Y62" t="str">
            <v>WRIGHT COUNTY</v>
          </cell>
          <cell r="Z62" t="str">
            <v>MO</v>
          </cell>
          <cell r="AA62" t="str">
            <v>WCA WASTE CORP (100%)</v>
          </cell>
          <cell r="AB62" t="str">
            <v>HH</v>
          </cell>
          <cell r="AC62">
            <v>7.9578818540167295E-2</v>
          </cell>
          <cell r="AD62">
            <v>2.0799047207629501E-2</v>
          </cell>
        </row>
        <row r="63">
          <cell r="B63">
            <v>37.75</v>
          </cell>
          <cell r="C63">
            <v>-97.5</v>
          </cell>
          <cell r="D63">
            <v>8.3464799999999997</v>
          </cell>
          <cell r="E63">
            <v>1007605</v>
          </cell>
          <cell r="F63">
            <v>4.2812260924465297</v>
          </cell>
          <cell r="G63">
            <v>3.3093923011485602</v>
          </cell>
          <cell r="H63">
            <v>1.66394712192468</v>
          </cell>
          <cell r="I63">
            <v>1.0353877515702199</v>
          </cell>
          <cell r="J63">
            <v>0.20678473638460401</v>
          </cell>
          <cell r="K63">
            <v>0.76851192018080094</v>
          </cell>
          <cell r="L63">
            <v>4.3447800527187903</v>
          </cell>
          <cell r="M63">
            <v>3.4189086702689702</v>
          </cell>
          <cell r="N63">
            <v>2.46882012155569</v>
          </cell>
          <cell r="O63">
            <v>4.2070335262396403</v>
          </cell>
          <cell r="P63">
            <v>3.82999647474883</v>
          </cell>
          <cell r="Q63">
            <v>1.64544517922388</v>
          </cell>
          <cell r="R63">
            <v>3.7051322253295398</v>
          </cell>
          <cell r="S63">
            <v>2.8550221591031799</v>
          </cell>
          <cell r="T63">
            <v>2019</v>
          </cell>
          <cell r="U63" t="str">
            <v>BROOKS LANDFILL</v>
          </cell>
          <cell r="V63">
            <v>37.757930000000002</v>
          </cell>
          <cell r="W63">
            <v>-97.389899999999997</v>
          </cell>
          <cell r="X63" t="str">
            <v>WICHITA</v>
          </cell>
          <cell r="Y63" t="str">
            <v>SEDGWICK COUNTY</v>
          </cell>
          <cell r="Z63" t="str">
            <v>KS</v>
          </cell>
          <cell r="AA63" t="str">
            <v>CITY OF WICHITA (100%)</v>
          </cell>
          <cell r="AB63" t="str">
            <v>C,HH</v>
          </cell>
          <cell r="AC63">
            <v>-5.0370876988514297</v>
          </cell>
          <cell r="AD63">
            <v>-0.60349844471578795</v>
          </cell>
        </row>
        <row r="64">
          <cell r="B64">
            <v>36.25</v>
          </cell>
          <cell r="C64">
            <v>-96.25</v>
          </cell>
          <cell r="D64">
            <v>6.9682399999999998</v>
          </cell>
          <cell r="E64">
            <v>1002552</v>
          </cell>
          <cell r="F64">
            <v>3.28664129717622</v>
          </cell>
          <cell r="G64">
            <v>3.0189632637356598</v>
          </cell>
          <cell r="H64">
            <v>1.43235155100671</v>
          </cell>
          <cell r="I64">
            <v>1.0046405077038101</v>
          </cell>
          <cell r="J64">
            <v>0.20281887600378701</v>
          </cell>
          <cell r="K64">
            <v>0.53115073178632799</v>
          </cell>
          <cell r="L64">
            <v>3.38724177410091</v>
          </cell>
          <cell r="M64">
            <v>2.4204607783627901</v>
          </cell>
          <cell r="N64">
            <v>1.5866117127289501</v>
          </cell>
          <cell r="O64">
            <v>4.0236037714394799</v>
          </cell>
          <cell r="P64">
            <v>3.7710294967541298</v>
          </cell>
          <cell r="Q64">
            <v>1.92065534822882</v>
          </cell>
          <cell r="R64">
            <v>3.7954644543800602</v>
          </cell>
          <cell r="S64">
            <v>3.2466387738901799</v>
          </cell>
          <cell r="T64">
            <v>2019</v>
          </cell>
          <cell r="U64" t="str">
            <v>AMERICAN ENVIRONMENTAL LANDFILL</v>
          </cell>
          <cell r="V64">
            <v>36.163345</v>
          </cell>
          <cell r="W64">
            <v>-96.188987999999995</v>
          </cell>
          <cell r="X64" t="str">
            <v>SAND SPRINGS</v>
          </cell>
          <cell r="Y64" t="str">
            <v>OSAGE COUNTY</v>
          </cell>
          <cell r="Z64" t="str">
            <v>OK</v>
          </cell>
          <cell r="AA64" t="str">
            <v>AMERICAN ENVIRONMENTAL LANDFILL INC (100%)</v>
          </cell>
          <cell r="AB64" t="str">
            <v>C,HH</v>
          </cell>
          <cell r="AC64">
            <v>-3.9492767362643302</v>
          </cell>
          <cell r="AD64">
            <v>-0.56675383400461599</v>
          </cell>
        </row>
        <row r="65">
          <cell r="B65">
            <v>33.5</v>
          </cell>
          <cell r="C65">
            <v>-117.5</v>
          </cell>
          <cell r="D65">
            <v>5.1470399999999996</v>
          </cell>
          <cell r="E65">
            <v>1002106</v>
          </cell>
          <cell r="F65">
            <v>3.62217930334866</v>
          </cell>
          <cell r="G65">
            <v>2.8156022589978602</v>
          </cell>
          <cell r="H65">
            <v>1.0483506766508399</v>
          </cell>
          <cell r="I65">
            <v>0.821773825928656</v>
          </cell>
          <cell r="J65">
            <v>0.20824603740938299</v>
          </cell>
          <cell r="K65">
            <v>0.66694834265562397</v>
          </cell>
          <cell r="L65">
            <v>3.21274283388827</v>
          </cell>
          <cell r="M65">
            <v>3.3070050627511201</v>
          </cell>
          <cell r="N65">
            <v>3.6373760849265202</v>
          </cell>
          <cell r="O65">
            <v>2.9664121808061501</v>
          </cell>
          <cell r="P65">
            <v>2.1133452059031699</v>
          </cell>
          <cell r="Q65">
            <v>2.8832815846056401</v>
          </cell>
          <cell r="R65">
            <v>2.63740353675498</v>
          </cell>
          <cell r="S65">
            <v>1.7672515823470201</v>
          </cell>
          <cell r="T65">
            <v>2019</v>
          </cell>
          <cell r="U65" t="str">
            <v>PRIMA DESHECHA LANDFILL</v>
          </cell>
          <cell r="V65">
            <v>33.486499999999999</v>
          </cell>
          <cell r="W65">
            <v>-117.6251</v>
          </cell>
          <cell r="X65" t="str">
            <v>SAN JUAN CAPISTRANO</v>
          </cell>
          <cell r="Y65" t="str">
            <v>ORANGE COUNTY</v>
          </cell>
          <cell r="Z65" t="str">
            <v>CA</v>
          </cell>
          <cell r="AA65" t="str">
            <v>COUNTY OF ORANGE CA (100%)</v>
          </cell>
          <cell r="AB65" t="str">
            <v>HH</v>
          </cell>
          <cell r="AC65">
            <v>-2.3314377410021301</v>
          </cell>
          <cell r="AD65">
            <v>-0.45296670338721501</v>
          </cell>
        </row>
        <row r="66">
          <cell r="B66">
            <v>35.5</v>
          </cell>
          <cell r="C66">
            <v>-84.6875</v>
          </cell>
          <cell r="D66">
            <v>11.219200000000001</v>
          </cell>
          <cell r="E66">
            <v>1003269</v>
          </cell>
          <cell r="F66">
            <v>3.4692719457772099</v>
          </cell>
          <cell r="G66">
            <v>2.6171236860845299</v>
          </cell>
          <cell r="H66">
            <v>0.57458723560910496</v>
          </cell>
          <cell r="I66">
            <v>0.79125152050285197</v>
          </cell>
          <cell r="J66">
            <v>0.21178904785744099</v>
          </cell>
          <cell r="K66">
            <v>0.647335683818411</v>
          </cell>
          <cell r="L66">
            <v>2.9723969419527401</v>
          </cell>
          <cell r="M66">
            <v>2.9877082705681501</v>
          </cell>
          <cell r="N66">
            <v>3.40837520658738</v>
          </cell>
          <cell r="O66">
            <v>2.5008294730953202</v>
          </cell>
          <cell r="P66">
            <v>2.6107872663918101</v>
          </cell>
          <cell r="Q66">
            <v>2.0425364504754202</v>
          </cell>
          <cell r="R66">
            <v>2.24776334363133</v>
          </cell>
          <cell r="S66">
            <v>2.1665925359740501</v>
          </cell>
          <cell r="T66">
            <v>2019</v>
          </cell>
          <cell r="U66" t="str">
            <v>MEADOW BRANCH LANDFILL</v>
          </cell>
          <cell r="V66">
            <v>35.482016999999999</v>
          </cell>
          <cell r="W66">
            <v>-84.679106000000004</v>
          </cell>
          <cell r="X66" t="str">
            <v>ATHENS</v>
          </cell>
          <cell r="Y66" t="str">
            <v>MCMINN COUNTY</v>
          </cell>
          <cell r="Z66" t="str">
            <v>TN</v>
          </cell>
          <cell r="AA66" t="str">
            <v>WASTE CONNECTIONS US INC (100%)</v>
          </cell>
          <cell r="AB66" t="str">
            <v>HH</v>
          </cell>
          <cell r="AC66">
            <v>-8.6020763139154699</v>
          </cell>
          <cell r="AD66">
            <v>-0.76672813693627595</v>
          </cell>
        </row>
        <row r="67">
          <cell r="B67">
            <v>40.5</v>
          </cell>
          <cell r="C67">
            <v>-122.5</v>
          </cell>
          <cell r="D67">
            <v>2.7598799999999999</v>
          </cell>
          <cell r="E67">
            <v>1001819</v>
          </cell>
          <cell r="F67">
            <v>2.51764862774202</v>
          </cell>
          <cell r="G67">
            <v>2.5878184735869998</v>
          </cell>
          <cell r="H67">
            <v>0.74404821578963198</v>
          </cell>
          <cell r="I67">
            <v>0.96929997890608499</v>
          </cell>
          <cell r="J67">
            <v>0.61398027090059004</v>
          </cell>
          <cell r="K67">
            <v>0.81123356026926496</v>
          </cell>
          <cell r="L67">
            <v>2.91898370919691</v>
          </cell>
          <cell r="M67">
            <v>2.61082965009816</v>
          </cell>
          <cell r="N67">
            <v>1.84377025779737</v>
          </cell>
          <cell r="O67">
            <v>3.5571184524930901</v>
          </cell>
          <cell r="P67">
            <v>2.2566255739337699</v>
          </cell>
          <cell r="Q67">
            <v>2.2031548990885401</v>
          </cell>
          <cell r="R67">
            <v>3.1071917805175402</v>
          </cell>
          <cell r="S67">
            <v>2.2048734655706501</v>
          </cell>
          <cell r="T67">
            <v>2019</v>
          </cell>
          <cell r="U67" t="str">
            <v>WEST CENTRAL LANDFILL</v>
          </cell>
          <cell r="V67">
            <v>40.501218999999999</v>
          </cell>
          <cell r="W67">
            <v>-122.448312999999</v>
          </cell>
          <cell r="X67" t="str">
            <v>REDDING</v>
          </cell>
          <cell r="Y67" t="str">
            <v>SHASTA COUNTY</v>
          </cell>
          <cell r="Z67" t="str">
            <v>CA</v>
          </cell>
          <cell r="AA67" t="str">
            <v>COUNTY OF SHASTA (100%)</v>
          </cell>
          <cell r="AB67" t="str">
            <v>HH</v>
          </cell>
          <cell r="AC67">
            <v>-0.17206152641299199</v>
          </cell>
          <cell r="AD67">
            <v>-6.23438433602157E-2</v>
          </cell>
        </row>
        <row r="68">
          <cell r="B68">
            <v>39.25</v>
          </cell>
          <cell r="C68">
            <v>-81.5625</v>
          </cell>
          <cell r="D68">
            <v>3.6602000000000001</v>
          </cell>
          <cell r="E68">
            <v>1007587</v>
          </cell>
          <cell r="F68">
            <v>4.6537882120229899</v>
          </cell>
          <cell r="G68">
            <v>2.2111405217995501</v>
          </cell>
          <cell r="H68">
            <v>1.7582409848710201</v>
          </cell>
          <cell r="I68">
            <v>1.52198320327787</v>
          </cell>
          <cell r="J68">
            <v>0.276245043421394</v>
          </cell>
          <cell r="K68">
            <v>0.51373332421251805</v>
          </cell>
          <cell r="L68">
            <v>2.3283566202133099</v>
          </cell>
          <cell r="M68">
            <v>1.7235857984740699</v>
          </cell>
          <cell r="N68">
            <v>1.2464744127334599</v>
          </cell>
          <cell r="O68">
            <v>2.9895334546210299</v>
          </cell>
          <cell r="P68">
            <v>3.7331237250774301</v>
          </cell>
          <cell r="Q68">
            <v>0.45289953692853302</v>
          </cell>
          <cell r="R68">
            <v>2.52988798556893</v>
          </cell>
          <cell r="S68">
            <v>2.6852626407796598</v>
          </cell>
          <cell r="T68">
            <v>2019</v>
          </cell>
          <cell r="U68" t="str">
            <v>NORTHWESTERN LANDFILL</v>
          </cell>
          <cell r="V68">
            <v>39.251849</v>
          </cell>
          <cell r="W68">
            <v>-81.494539000000003</v>
          </cell>
          <cell r="X68" t="str">
            <v>PARKERSBURG</v>
          </cell>
          <cell r="Y68" t="str">
            <v>WOOD COUNTY</v>
          </cell>
          <cell r="Z68" t="str">
            <v>WV</v>
          </cell>
          <cell r="AA68" t="str">
            <v>WASTE MANAGEMENT INC (100%)</v>
          </cell>
          <cell r="AB68" t="str">
            <v>C,HH</v>
          </cell>
          <cell r="AC68">
            <v>-1.44905947820044</v>
          </cell>
          <cell r="AD68">
            <v>-0.39589625654347899</v>
          </cell>
        </row>
        <row r="69">
          <cell r="B69">
            <v>33.75</v>
          </cell>
          <cell r="C69">
            <v>-112.5</v>
          </cell>
          <cell r="D69">
            <v>4.4572799999999999</v>
          </cell>
          <cell r="E69">
            <v>1000031</v>
          </cell>
          <cell r="F69">
            <v>1.6373247270803799</v>
          </cell>
          <cell r="G69">
            <v>2.0417678298648299</v>
          </cell>
          <cell r="H69">
            <v>0.42658515555787302</v>
          </cell>
          <cell r="I69">
            <v>0.90303852090027104</v>
          </cell>
          <cell r="J69">
            <v>0.22903305412139299</v>
          </cell>
          <cell r="K69">
            <v>0.78706028552344398</v>
          </cell>
          <cell r="L69">
            <v>1.6391100073849001</v>
          </cell>
          <cell r="M69">
            <v>2.1085268634586098</v>
          </cell>
          <cell r="N69">
            <v>2.9448063507650999</v>
          </cell>
          <cell r="O69">
            <v>1.6986818074308201</v>
          </cell>
          <cell r="P69">
            <v>2.1699044045379998</v>
          </cell>
          <cell r="Q69">
            <v>1.8931890276838801</v>
          </cell>
          <cell r="R69">
            <v>1.6151826743069599</v>
          </cell>
          <cell r="S69">
            <v>2.26474150335036</v>
          </cell>
          <cell r="T69">
            <v>2019</v>
          </cell>
          <cell r="U69" t="str">
            <v>Northwest Regional Landfill</v>
          </cell>
          <cell r="V69">
            <v>33.682020000000001</v>
          </cell>
          <cell r="W69">
            <v>-112.4701</v>
          </cell>
          <cell r="X69" t="str">
            <v>Surprise</v>
          </cell>
          <cell r="Y69" t="str">
            <v>MARICOPA COUNTY</v>
          </cell>
          <cell r="Z69" t="str">
            <v>AZ</v>
          </cell>
          <cell r="AA69" t="str">
            <v>WASTE MANAGEMENT INC (100%)</v>
          </cell>
          <cell r="AB69" t="str">
            <v>C,HH</v>
          </cell>
          <cell r="AC69">
            <v>-2.4155121701351598</v>
          </cell>
          <cell r="AD69">
            <v>-0.54192515842288702</v>
          </cell>
        </row>
        <row r="70">
          <cell r="B70">
            <v>40.5</v>
          </cell>
          <cell r="C70">
            <v>-80.9375</v>
          </cell>
          <cell r="D70">
            <v>19.48856</v>
          </cell>
          <cell r="E70">
            <v>1006777</v>
          </cell>
          <cell r="F70">
            <v>14.8411173008727</v>
          </cell>
          <cell r="G70">
            <v>1.9050785937333199</v>
          </cell>
          <cell r="H70">
            <v>11.016987088776601</v>
          </cell>
          <cell r="I70">
            <v>6.1467637594796098</v>
          </cell>
          <cell r="J70">
            <v>0.35758411211247998</v>
          </cell>
          <cell r="K70">
            <v>0.66239340812740599</v>
          </cell>
          <cell r="L70">
            <v>8.0518423532129404</v>
          </cell>
          <cell r="M70">
            <v>0.77219058914757499</v>
          </cell>
          <cell r="N70">
            <v>-9.1119084950433002</v>
          </cell>
          <cell r="O70">
            <v>7.1759267531155704</v>
          </cell>
          <cell r="P70">
            <v>-2.5605854891162299</v>
          </cell>
          <cell r="Q70">
            <v>4.1838779873606198</v>
          </cell>
          <cell r="R70">
            <v>7.2599532310074002</v>
          </cell>
          <cell r="S70">
            <v>-0.53066817981799197</v>
          </cell>
          <cell r="T70">
            <v>2019</v>
          </cell>
          <cell r="U70" t="str">
            <v>APEX ENVIRONMENTAL, LLC - SANITARY LANDFILL (0641000223)</v>
          </cell>
          <cell r="V70">
            <v>40.432403000000001</v>
          </cell>
          <cell r="W70">
            <v>-80.911512000000002</v>
          </cell>
          <cell r="X70" t="str">
            <v>AMSTERDAM</v>
          </cell>
          <cell r="Y70" t="str">
            <v>JEFFERSON COUNTY</v>
          </cell>
          <cell r="Z70" t="str">
            <v>OH</v>
          </cell>
          <cell r="AA70" t="str">
            <v>APEX ENVIRONMENTAL LLC (100%)</v>
          </cell>
          <cell r="AB70" t="str">
            <v>C,HH</v>
          </cell>
          <cell r="AC70">
            <v>-17.5834814062666</v>
          </cell>
          <cell r="AD70">
            <v>-0.90224631303014002</v>
          </cell>
        </row>
        <row r="71">
          <cell r="B71">
            <v>33.5</v>
          </cell>
          <cell r="C71">
            <v>-111.5625</v>
          </cell>
          <cell r="D71">
            <v>2.8178399999999999</v>
          </cell>
          <cell r="E71">
            <v>1004003</v>
          </cell>
          <cell r="F71">
            <v>4.0403501974013798</v>
          </cell>
          <cell r="G71">
            <v>1.8169834179539199</v>
          </cell>
          <cell r="H71">
            <v>0.38324839409575101</v>
          </cell>
          <cell r="I71">
            <v>0.56686865924653196</v>
          </cell>
          <cell r="J71">
            <v>0.20904829328152599</v>
          </cell>
          <cell r="K71">
            <v>0.76529121798883104</v>
          </cell>
          <cell r="L71">
            <v>2.1460254953169899</v>
          </cell>
          <cell r="M71">
            <v>1.76863255438621</v>
          </cell>
          <cell r="N71">
            <v>1.97615064780542</v>
          </cell>
          <cell r="O71">
            <v>1.6748925420674201</v>
          </cell>
          <cell r="P71">
            <v>1.4806325736577199</v>
          </cell>
          <cell r="Q71">
            <v>2.3838520772004599</v>
          </cell>
          <cell r="R71">
            <v>1.6719464293389901</v>
          </cell>
          <cell r="S71">
            <v>1.4337350238581701</v>
          </cell>
          <cell r="T71">
            <v>2019</v>
          </cell>
          <cell r="U71" t="str">
            <v>APACHE JUNCTION LANDFILL</v>
          </cell>
          <cell r="V71">
            <v>33.377246</v>
          </cell>
          <cell r="W71">
            <v>-111.528770999999</v>
          </cell>
          <cell r="X71" t="str">
            <v>APACHE JUNCTION</v>
          </cell>
          <cell r="Y71" t="str">
            <v>PINAL COUNTY</v>
          </cell>
          <cell r="Z71" t="str">
            <v>AZ</v>
          </cell>
          <cell r="AA71" t="str">
            <v>REPUBLIC SERVICES INC (100%)</v>
          </cell>
          <cell r="AB71" t="str">
            <v>HH</v>
          </cell>
          <cell r="AC71">
            <v>-1.00085658204607</v>
          </cell>
          <cell r="AD71">
            <v>-0.35518573873820702</v>
          </cell>
        </row>
        <row r="72">
          <cell r="B72">
            <v>34.25</v>
          </cell>
          <cell r="C72">
            <v>-83.75</v>
          </cell>
          <cell r="D72">
            <v>2.9196800000000001</v>
          </cell>
          <cell r="E72">
            <v>1003972</v>
          </cell>
          <cell r="F72">
            <v>3.3374516310198299</v>
          </cell>
          <cell r="G72">
            <v>1.6167210662974201</v>
          </cell>
          <cell r="H72">
            <v>3.1848109906575801</v>
          </cell>
          <cell r="I72">
            <v>1.9818024349624399</v>
          </cell>
          <cell r="J72">
            <v>0.20105689061714399</v>
          </cell>
          <cell r="K72">
            <v>0.60023802479731803</v>
          </cell>
          <cell r="L72">
            <v>3.59852350125986</v>
          </cell>
          <cell r="M72">
            <v>1.1765954460108601</v>
          </cell>
          <cell r="N72">
            <v>-1.56808992436015</v>
          </cell>
          <cell r="O72">
            <v>3.4009796156515102</v>
          </cell>
          <cell r="P72">
            <v>0.779118932197437</v>
          </cell>
          <cell r="Q72">
            <v>1.4784002430926599</v>
          </cell>
          <cell r="R72">
            <v>3.16024990856606</v>
          </cell>
          <cell r="S72">
            <v>0.90799080796113496</v>
          </cell>
          <cell r="T72">
            <v>2019</v>
          </cell>
          <cell r="U72" t="str">
            <v>Hall County Candler Road MSWLF</v>
          </cell>
          <cell r="V72">
            <v>34.248620000000003</v>
          </cell>
          <cell r="W72">
            <v>-83.799059999999997</v>
          </cell>
          <cell r="X72" t="str">
            <v>Gainesville</v>
          </cell>
          <cell r="Y72" t="str">
            <v>HALL COUNTY</v>
          </cell>
          <cell r="Z72" t="str">
            <v>GA</v>
          </cell>
          <cell r="AA72" t="str">
            <v>HALL COUNTY OF GEORGIA (100%)</v>
          </cell>
          <cell r="AB72" t="str">
            <v>HH</v>
          </cell>
          <cell r="AC72">
            <v>-1.30295893370257</v>
          </cell>
          <cell r="AD72">
            <v>-0.44626771896323397</v>
          </cell>
        </row>
        <row r="73">
          <cell r="B73">
            <v>37</v>
          </cell>
          <cell r="C73">
            <v>-84.0625</v>
          </cell>
          <cell r="D73">
            <v>10.09076</v>
          </cell>
          <cell r="E73">
            <v>1002341</v>
          </cell>
          <cell r="F73">
            <v>7.1028395015938699</v>
          </cell>
          <cell r="G73">
            <v>1.4731498281308699</v>
          </cell>
          <cell r="H73">
            <v>1.27066290491556</v>
          </cell>
          <cell r="I73">
            <v>2.6023183612671699</v>
          </cell>
          <cell r="J73">
            <v>0.29901213315330399</v>
          </cell>
          <cell r="K73">
            <v>0.80128168092129703</v>
          </cell>
          <cell r="L73">
            <v>1.0227282651671199</v>
          </cell>
          <cell r="M73">
            <v>1.4184772425063501</v>
          </cell>
          <cell r="N73">
            <v>4.07546818939805</v>
          </cell>
          <cell r="O73">
            <v>0.202486923215312</v>
          </cell>
          <cell r="P73">
            <v>1.2987326364505101</v>
          </cell>
          <cell r="Q73">
            <v>2.4879203250992301</v>
          </cell>
          <cell r="R73">
            <v>0.23628888529040901</v>
          </cell>
          <cell r="S73">
            <v>1.04309615792002</v>
          </cell>
          <cell r="T73">
            <v>2019</v>
          </cell>
          <cell r="U73" t="str">
            <v>LAUREL RIDGE LANDFILL</v>
          </cell>
          <cell r="V73">
            <v>37.023651999999998</v>
          </cell>
          <cell r="W73">
            <v>-84.082001000000005</v>
          </cell>
          <cell r="X73" t="str">
            <v>LILY</v>
          </cell>
          <cell r="Y73" t="str">
            <v>LAUREL COUNTY</v>
          </cell>
          <cell r="Z73" t="str">
            <v>KY</v>
          </cell>
          <cell r="AA73" t="str">
            <v>WASTE CONNECTIONS US INC (100%)</v>
          </cell>
          <cell r="AB73" t="str">
            <v>HH</v>
          </cell>
          <cell r="AC73">
            <v>-8.6176101718691207</v>
          </cell>
          <cell r="AD73">
            <v>-0.85401002222519595</v>
          </cell>
        </row>
        <row r="74">
          <cell r="B74">
            <v>32.75</v>
          </cell>
          <cell r="C74">
            <v>-111.25</v>
          </cell>
          <cell r="D74">
            <v>3.21896</v>
          </cell>
          <cell r="E74">
            <v>1006201</v>
          </cell>
          <cell r="F74">
            <v>2.56893991913778</v>
          </cell>
          <cell r="G74">
            <v>0.56405993370042795</v>
          </cell>
          <cell r="H74">
            <v>1.08230038899509</v>
          </cell>
          <cell r="I74">
            <v>0.87372252394166305</v>
          </cell>
          <cell r="J74">
            <v>0.283733279862044</v>
          </cell>
          <cell r="K74">
            <v>0.80971641803952599</v>
          </cell>
          <cell r="L74">
            <v>1.2581324214141101</v>
          </cell>
          <cell r="M74">
            <v>0.22443822735567501</v>
          </cell>
          <cell r="N74">
            <v>-0.518240455294663</v>
          </cell>
          <cell r="O74">
            <v>1.2925090572167099</v>
          </cell>
          <cell r="P74">
            <v>0.163026005282396</v>
          </cell>
          <cell r="Q74">
            <v>0.39349851209894499</v>
          </cell>
          <cell r="R74">
            <v>1.4377824576420899</v>
          </cell>
          <cell r="S74">
            <v>0.26133324388814899</v>
          </cell>
          <cell r="T74">
            <v>2019</v>
          </cell>
          <cell r="U74" t="str">
            <v>CACTUS LANDFILL</v>
          </cell>
          <cell r="V74">
            <v>32.774244000000003</v>
          </cell>
          <cell r="W74">
            <v>-111.32411999999999</v>
          </cell>
          <cell r="X74" t="str">
            <v>ELOY</v>
          </cell>
          <cell r="Y74" t="str">
            <v>PINAL COUNTY</v>
          </cell>
          <cell r="Z74" t="str">
            <v>AZ</v>
          </cell>
          <cell r="AA74" t="str">
            <v>REPUBLIC SERVICES INC (100%)</v>
          </cell>
          <cell r="AB74" t="str">
            <v>C,HH</v>
          </cell>
          <cell r="AC74">
            <v>-2.6549000662995699</v>
          </cell>
          <cell r="AD74">
            <v>-0.82476951136378496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op_processed"/>
    </sheetNames>
    <sheetDataSet>
      <sheetData sheetId="0">
        <row r="1">
          <cell r="B1" t="str">
            <v>id</v>
          </cell>
          <cell r="C1" t="str">
            <v>LFG_start_date</v>
          </cell>
          <cell r="D1" t="str">
            <v>LFG_collection_rate</v>
          </cell>
          <cell r="E1" t="str">
            <v>LFG_flare_rate</v>
          </cell>
          <cell r="F1" t="str">
            <v>avoided_emissions</v>
          </cell>
          <cell r="G1" t="str">
            <v>generation</v>
          </cell>
          <cell r="H1" t="str">
            <v>capacity</v>
          </cell>
          <cell r="I1" t="str">
            <v>lat_center</v>
          </cell>
          <cell r="J1" t="str">
            <v>lon_center</v>
          </cell>
          <cell r="K1" t="str">
            <v>ghgrp</v>
          </cell>
          <cell r="L1" t="str">
            <v>xa</v>
          </cell>
          <cell r="M1" t="str">
            <v>post_mean</v>
          </cell>
          <cell r="N1" t="str">
            <v>post_min</v>
          </cell>
          <cell r="O1" t="str">
            <v>post_max</v>
          </cell>
          <cell r="P1" t="str">
            <v>dofs</v>
          </cell>
          <cell r="Q1" t="str">
            <v>frac</v>
          </cell>
          <cell r="R1" t="str">
            <v>bc_rg2rt_10t_w37_edf_bc0_nlc_rf0.175_sax0.5</v>
          </cell>
          <cell r="S1" t="str">
            <v>bc_rg2rt_10t_w37_edf_bc0_nlc_rf0.3_sax0.75</v>
          </cell>
          <cell r="T1" t="str">
            <v>bc_rg2rt_10t_w37_edf_bc0_nlc_rf0.5_sax1.0</v>
          </cell>
          <cell r="U1" t="str">
            <v>bc_rg2rt_10t_w37_edf_bc0_rf0.2_sax0.5</v>
          </cell>
          <cell r="V1" t="str">
            <v>bc_rg2rt_10t_w37_edf_bc0_rf0.45_sax0.75</v>
          </cell>
          <cell r="W1" t="str">
            <v>rg2rt_10t_w37_edf_bc0_nlc_rf0.175_sax0.75</v>
          </cell>
          <cell r="X1" t="str">
            <v>rg2rt_10t_w37_edf_bc0_rf0.175_sax0.5</v>
          </cell>
          <cell r="Y1" t="str">
            <v>rg2rt_10t_w37_edf_bc0_rf0.35_sax0.75</v>
          </cell>
          <cell r="Z1" t="str">
            <v>year</v>
          </cell>
          <cell r="AA1" t="str">
            <v>name</v>
          </cell>
          <cell r="AB1" t="str">
            <v>lat</v>
          </cell>
          <cell r="AC1" t="str">
            <v>lon</v>
          </cell>
          <cell r="AD1" t="str">
            <v>city</v>
          </cell>
          <cell r="AE1" t="str">
            <v>county</v>
          </cell>
          <cell r="AF1" t="str">
            <v>state</v>
          </cell>
          <cell r="AG1" t="str">
            <v>company</v>
          </cell>
          <cell r="AH1" t="str">
            <v>subparts</v>
          </cell>
          <cell r="AI1" t="str">
            <v>diff_abs</v>
          </cell>
          <cell r="AJ1" t="str">
            <v>diff_rel</v>
          </cell>
          <cell r="AK1" t="str">
            <v>ghgrp_recovery</v>
          </cell>
          <cell r="AL1" t="str">
            <v>bc_rg2rt_10t_w37_edf_bc0_nlc_rf0.175_sax0.5_recovery</v>
          </cell>
          <cell r="AM1" t="str">
            <v>bc_rg2rt_10t_w37_edf_bc0_nlc_rf0.3_sax0.75_recovery</v>
          </cell>
          <cell r="AN1" t="str">
            <v>bc_rg2rt_10t_w37_edf_bc0_nlc_rf0.5_sax1.0_recovery</v>
          </cell>
          <cell r="AO1" t="str">
            <v>bc_rg2rt_10t_w37_edf_bc0_rf0.2_sax0.5_recovery</v>
          </cell>
          <cell r="AP1" t="str">
            <v>bc_rg2rt_10t_w37_edf_bc0_rf0.45_sax0.75_recovery</v>
          </cell>
          <cell r="AQ1" t="str">
            <v>rg2rt_10t_w37_edf_bc0_nlc_rf0.175_sax0.75_recovery</v>
          </cell>
          <cell r="AR1" t="str">
            <v>rg2rt_10t_w37_edf_bc0_rf0.175_sax0.5_recovery</v>
          </cell>
          <cell r="AS1" t="str">
            <v>rg2rt_10t_w37_edf_bc0_rf0.35_sax0.75_recovery</v>
          </cell>
          <cell r="AT1" t="str">
            <v>mean_recovery</v>
          </cell>
          <cell r="AU1" t="str">
            <v>min_recovery</v>
          </cell>
          <cell r="AV1" t="str">
            <v>max_recovery</v>
          </cell>
        </row>
        <row r="2">
          <cell r="B2">
            <v>1000031</v>
          </cell>
          <cell r="C2">
            <v>41122</v>
          </cell>
          <cell r="D2">
            <v>2.4449999999999998</v>
          </cell>
          <cell r="E2">
            <v>0</v>
          </cell>
          <cell r="F2">
            <v>4.6988000000000003</v>
          </cell>
          <cell r="G2">
            <v>2.6</v>
          </cell>
          <cell r="H2">
            <v>3.2</v>
          </cell>
          <cell r="I2">
            <v>33.75</v>
          </cell>
          <cell r="J2">
            <v>-112.5</v>
          </cell>
          <cell r="K2">
            <v>4.4572799999999999</v>
          </cell>
          <cell r="L2">
            <v>1.6373247270803799</v>
          </cell>
          <cell r="M2">
            <v>2.0417678298648299</v>
          </cell>
          <cell r="N2">
            <v>0.42658515555787302</v>
          </cell>
          <cell r="O2">
            <v>0.90303852090027104</v>
          </cell>
          <cell r="P2">
            <v>0.22903305412139299</v>
          </cell>
          <cell r="Q2">
            <v>0.78706028552344398</v>
          </cell>
          <cell r="R2">
            <v>1.6391100073849001</v>
          </cell>
          <cell r="S2">
            <v>2.1085268634586098</v>
          </cell>
          <cell r="T2">
            <v>2.9448063507650999</v>
          </cell>
          <cell r="U2">
            <v>1.6986818074308201</v>
          </cell>
          <cell r="V2">
            <v>2.1699044045379998</v>
          </cell>
          <cell r="W2">
            <v>1.8931890276838801</v>
          </cell>
          <cell r="X2">
            <v>1.6151826743069599</v>
          </cell>
          <cell r="Y2">
            <v>2.26474150335036</v>
          </cell>
          <cell r="Z2">
            <v>2019</v>
          </cell>
          <cell r="AA2" t="str">
            <v>Northwest Regional Landfill</v>
          </cell>
          <cell r="AB2">
            <v>33.682020000000001</v>
          </cell>
          <cell r="AC2">
            <v>-112.4701</v>
          </cell>
          <cell r="AD2" t="str">
            <v>Surprise</v>
          </cell>
          <cell r="AE2" t="str">
            <v>MARICOPA COUNTY</v>
          </cell>
          <cell r="AF2" t="str">
            <v>AZ</v>
          </cell>
          <cell r="AG2" t="str">
            <v>WASTE MANAGEMENT INC (100%)</v>
          </cell>
          <cell r="AH2" t="str">
            <v>C,HH</v>
          </cell>
          <cell r="AI2">
            <v>-2.4155121701351598</v>
          </cell>
          <cell r="AJ2">
            <v>-0.54192515842288702</v>
          </cell>
          <cell r="AK2">
            <v>51.318905033595101</v>
          </cell>
          <cell r="AL2">
            <v>74.138004397742705</v>
          </cell>
          <cell r="AM2">
            <v>69.025626273698094</v>
          </cell>
          <cell r="AN2">
            <v>61.473600083155198</v>
          </cell>
          <cell r="AO2">
            <v>73.447649269470901</v>
          </cell>
          <cell r="AP2">
            <v>68.408825351337001</v>
          </cell>
          <cell r="AQ2">
            <v>71.280458451414304</v>
          </cell>
          <cell r="AR2">
            <v>74.418956186251293</v>
          </cell>
          <cell r="AS2">
            <v>67.477159398551194</v>
          </cell>
          <cell r="AT2">
            <v>69.958784926452594</v>
          </cell>
          <cell r="AU2">
            <v>61.473600083155198</v>
          </cell>
          <cell r="AV2">
            <v>74.418956186251293</v>
          </cell>
        </row>
        <row r="3">
          <cell r="B3">
            <v>1001953</v>
          </cell>
          <cell r="C3">
            <v>41598</v>
          </cell>
          <cell r="D3">
            <v>0.80799999999999905</v>
          </cell>
          <cell r="E3">
            <v>0</v>
          </cell>
          <cell r="F3">
            <v>3.5295999999999998</v>
          </cell>
          <cell r="G3">
            <v>1.9530000000000001</v>
          </cell>
          <cell r="H3">
            <v>1.9530000000000001</v>
          </cell>
          <cell r="I3">
            <v>34.75</v>
          </cell>
          <cell r="J3">
            <v>-77.5</v>
          </cell>
          <cell r="K3">
            <v>3.09192</v>
          </cell>
          <cell r="L3">
            <v>5.40220347744153</v>
          </cell>
          <cell r="M3">
            <v>9.1860957868753292</v>
          </cell>
          <cell r="N3">
            <v>0.99797107284588704</v>
          </cell>
          <cell r="O3">
            <v>1.2153518249411699</v>
          </cell>
          <cell r="P3">
            <v>0.28077100469355198</v>
          </cell>
          <cell r="Q3">
            <v>0.63960720629461498</v>
          </cell>
          <cell r="R3">
            <v>8.9431984336872699</v>
          </cell>
          <cell r="S3">
            <v>9.9660467446647694</v>
          </cell>
          <cell r="T3">
            <v>10.401447611816501</v>
          </cell>
          <cell r="U3">
            <v>8.5949072589956206</v>
          </cell>
          <cell r="V3">
            <v>8.8151841295130797</v>
          </cell>
          <cell r="W3">
            <v>10.000885597626301</v>
          </cell>
          <cell r="X3">
            <v>8.1881247140294509</v>
          </cell>
          <cell r="Y3">
            <v>8.5789718046696297</v>
          </cell>
          <cell r="Z3">
            <v>2019</v>
          </cell>
          <cell r="AA3" t="str">
            <v>ONSLOW COUNTY LANDFILL</v>
          </cell>
          <cell r="AB3">
            <v>34.79804</v>
          </cell>
          <cell r="AC3">
            <v>-77.537809999999993</v>
          </cell>
          <cell r="AD3" t="str">
            <v>JACKSONVILLE</v>
          </cell>
          <cell r="AE3" t="str">
            <v>ONSLOW COUNTY</v>
          </cell>
          <cell r="AF3" t="str">
            <v>NC</v>
          </cell>
          <cell r="AG3" t="str">
            <v>COUNTY OF ONSLOW (100%)</v>
          </cell>
          <cell r="AH3" t="str">
            <v>HH</v>
          </cell>
          <cell r="AI3">
            <v>6.0941757868753301</v>
          </cell>
          <cell r="AJ3">
            <v>1.9710004744221501</v>
          </cell>
          <cell r="AK3">
            <v>53.304981333591002</v>
          </cell>
          <cell r="AL3">
            <v>28.298380822599</v>
          </cell>
          <cell r="AM3">
            <v>26.153618768921501</v>
          </cell>
          <cell r="AN3">
            <v>25.336213746094302</v>
          </cell>
          <cell r="AO3">
            <v>29.111286129844601</v>
          </cell>
          <cell r="AP3">
            <v>28.5918324935441</v>
          </cell>
          <cell r="AQ3">
            <v>26.086277351488398</v>
          </cell>
          <cell r="AR3">
            <v>30.121888729593199</v>
          </cell>
          <cell r="AS3">
            <v>29.149597961989301</v>
          </cell>
          <cell r="AT3">
            <v>27.8561370005093</v>
          </cell>
          <cell r="AU3">
            <v>25.336213746094302</v>
          </cell>
          <cell r="AV3">
            <v>30.121888729593199</v>
          </cell>
        </row>
        <row r="4">
          <cell r="B4">
            <v>1002106</v>
          </cell>
          <cell r="C4">
            <v>36312</v>
          </cell>
          <cell r="D4">
            <v>4.32</v>
          </cell>
          <cell r="E4">
            <v>1.08</v>
          </cell>
          <cell r="F4">
            <v>9.9396000000000004</v>
          </cell>
          <cell r="G4">
            <v>5.5</v>
          </cell>
          <cell r="H4">
            <v>6.3</v>
          </cell>
          <cell r="I4">
            <v>33.5</v>
          </cell>
          <cell r="J4">
            <v>-117.5</v>
          </cell>
          <cell r="K4">
            <v>5.1470399999999996</v>
          </cell>
          <cell r="L4">
            <v>3.62217930334866</v>
          </cell>
          <cell r="M4">
            <v>2.8156022589978602</v>
          </cell>
          <cell r="N4">
            <v>1.0483506766508399</v>
          </cell>
          <cell r="O4">
            <v>0.821773825928656</v>
          </cell>
          <cell r="P4">
            <v>0.20824603740938299</v>
          </cell>
          <cell r="Q4">
            <v>0.66694834265562397</v>
          </cell>
          <cell r="R4">
            <v>3.21274283388827</v>
          </cell>
          <cell r="S4">
            <v>3.3070050627511201</v>
          </cell>
          <cell r="T4">
            <v>3.6373760849265202</v>
          </cell>
          <cell r="U4">
            <v>2.9664121808061501</v>
          </cell>
          <cell r="V4">
            <v>2.1133452059031699</v>
          </cell>
          <cell r="W4">
            <v>2.8832815846056401</v>
          </cell>
          <cell r="X4">
            <v>2.63740353675498</v>
          </cell>
          <cell r="Y4">
            <v>1.7672515823470201</v>
          </cell>
          <cell r="Z4">
            <v>2019</v>
          </cell>
          <cell r="AA4" t="str">
            <v>PRIMA DESHECHA LANDFILL</v>
          </cell>
          <cell r="AB4">
            <v>33.486499999999999</v>
          </cell>
          <cell r="AC4">
            <v>-117.6251</v>
          </cell>
          <cell r="AD4" t="str">
            <v>SAN JUAN CAPISTRANO</v>
          </cell>
          <cell r="AE4" t="str">
            <v>ORANGE COUNTY</v>
          </cell>
          <cell r="AF4" t="str">
            <v>CA</v>
          </cell>
          <cell r="AG4" t="str">
            <v>COUNTY OF ORANGE CA (100%)</v>
          </cell>
          <cell r="AH4" t="str">
            <v>HH</v>
          </cell>
          <cell r="AI4">
            <v>-2.3314377410021301</v>
          </cell>
          <cell r="AJ4">
            <v>-0.45296670338721501</v>
          </cell>
          <cell r="AK4">
            <v>65.883457151492905</v>
          </cell>
          <cell r="AL4">
            <v>75.572847556783998</v>
          </cell>
          <cell r="AM4">
            <v>75.035074669431395</v>
          </cell>
          <cell r="AN4">
            <v>73.2092325848255</v>
          </cell>
          <cell r="AO4">
            <v>77.015269013787105</v>
          </cell>
          <cell r="AP4">
            <v>82.466151054365298</v>
          </cell>
          <cell r="AQ4">
            <v>77.514558131246105</v>
          </cell>
          <cell r="AR4">
            <v>79.0299531279652</v>
          </cell>
          <cell r="AS4">
            <v>84.904125845313501</v>
          </cell>
          <cell r="AT4">
            <v>78.093401497964805</v>
          </cell>
          <cell r="AU4">
            <v>73.2092325848255</v>
          </cell>
          <cell r="AV4">
            <v>84.904125845313501</v>
          </cell>
        </row>
        <row r="5">
          <cell r="B5">
            <v>1002107</v>
          </cell>
          <cell r="C5">
            <v>42458</v>
          </cell>
          <cell r="D5">
            <v>15.12</v>
          </cell>
          <cell r="E5">
            <v>4.37</v>
          </cell>
          <cell r="F5">
            <v>40.481200000000001</v>
          </cell>
          <cell r="G5">
            <v>22.4</v>
          </cell>
          <cell r="H5">
            <v>0</v>
          </cell>
          <cell r="I5">
            <v>33.75</v>
          </cell>
          <cell r="J5">
            <v>-117.8125</v>
          </cell>
          <cell r="K5">
            <v>11.81832</v>
          </cell>
          <cell r="L5">
            <v>22.569652782043001</v>
          </cell>
          <cell r="M5">
            <v>20.877166055146699</v>
          </cell>
          <cell r="N5">
            <v>4.6093935002029403</v>
          </cell>
          <cell r="O5">
            <v>11.485716681150899</v>
          </cell>
          <cell r="P5">
            <v>0.42324189199273199</v>
          </cell>
          <cell r="Q5">
            <v>0.83093133822541698</v>
          </cell>
          <cell r="R5">
            <v>18.4760698972092</v>
          </cell>
          <cell r="S5">
            <v>22.736528620888102</v>
          </cell>
          <cell r="T5">
            <v>32.362882736297699</v>
          </cell>
          <cell r="U5">
            <v>16.331695034975098</v>
          </cell>
          <cell r="V5">
            <v>20.475373142136899</v>
          </cell>
          <cell r="W5">
            <v>20.5866821983828</v>
          </cell>
          <cell r="X5">
            <v>16.267772554943701</v>
          </cell>
          <cell r="Y5">
            <v>19.780324256340101</v>
          </cell>
          <cell r="Z5">
            <v>2019</v>
          </cell>
          <cell r="AA5" t="str">
            <v>Frank R. Bowerman Landfill</v>
          </cell>
          <cell r="AB5">
            <v>33.718299999999999</v>
          </cell>
          <cell r="AC5">
            <v>-117.70229999999999</v>
          </cell>
          <cell r="AD5" t="str">
            <v>IRVINE</v>
          </cell>
          <cell r="AE5" t="str">
            <v>ORANGE COUNTY</v>
          </cell>
          <cell r="AF5" t="str">
            <v>CA</v>
          </cell>
          <cell r="AG5" t="str">
            <v>COUNTY OF ORANGE CA (100%)</v>
          </cell>
          <cell r="AH5" t="str">
            <v>HH</v>
          </cell>
          <cell r="AI5">
            <v>9.0588460551467307</v>
          </cell>
          <cell r="AJ5">
            <v>0.76650878087128604</v>
          </cell>
          <cell r="AK5">
            <v>77.402622433245995</v>
          </cell>
          <cell r="AL5">
            <v>68.661931040189103</v>
          </cell>
          <cell r="AM5">
            <v>64.034568914619896</v>
          </cell>
          <cell r="AN5">
            <v>55.572393088599398</v>
          </cell>
          <cell r="AO5">
            <v>71.253541955710901</v>
          </cell>
          <cell r="AP5">
            <v>66.409901202298499</v>
          </cell>
          <cell r="AQ5">
            <v>66.288855193134594</v>
          </cell>
          <cell r="AR5">
            <v>71.333802494497107</v>
          </cell>
          <cell r="AS5">
            <v>67.175864699009693</v>
          </cell>
          <cell r="AT5">
            <v>66.341357323507395</v>
          </cell>
          <cell r="AU5">
            <v>55.572393088599398</v>
          </cell>
          <cell r="AV5">
            <v>71.333802494497107</v>
          </cell>
        </row>
        <row r="6">
          <cell r="B6">
            <v>1002158</v>
          </cell>
          <cell r="C6">
            <v>41561</v>
          </cell>
          <cell r="D6">
            <v>2.4950000000000001</v>
          </cell>
          <cell r="E6">
            <v>0.755</v>
          </cell>
          <cell r="F6">
            <v>6.5059999999999896</v>
          </cell>
          <cell r="G6">
            <v>3.6</v>
          </cell>
          <cell r="H6">
            <v>4.8</v>
          </cell>
          <cell r="I6">
            <v>41</v>
          </cell>
          <cell r="J6">
            <v>-96.5625</v>
          </cell>
          <cell r="K6">
            <v>2.9152</v>
          </cell>
          <cell r="L6">
            <v>5.22314991865625</v>
          </cell>
          <cell r="M6">
            <v>6.5807033751784196</v>
          </cell>
          <cell r="N6">
            <v>1.5774852675050499</v>
          </cell>
          <cell r="O6">
            <v>3.1039585199091499</v>
          </cell>
          <cell r="P6">
            <v>0.228760219588071</v>
          </cell>
          <cell r="Q6">
            <v>0.83375274612168604</v>
          </cell>
          <cell r="R6">
            <v>5.7156245992691499</v>
          </cell>
          <cell r="S6">
            <v>7.16689044294366</v>
          </cell>
          <cell r="T6">
            <v>9.6846618950875794</v>
          </cell>
          <cell r="U6">
            <v>5.34513004091834</v>
          </cell>
          <cell r="V6">
            <v>5.0032181076733604</v>
          </cell>
          <cell r="W6">
            <v>8.1584299125717497</v>
          </cell>
          <cell r="X6">
            <v>5.4485113111130996</v>
          </cell>
          <cell r="Y6">
            <v>6.12316069185038</v>
          </cell>
          <cell r="Z6">
            <v>2019</v>
          </cell>
          <cell r="AA6" t="str">
            <v>BLUFF ROAD LANDFILL</v>
          </cell>
          <cell r="AB6">
            <v>40.914700000000003</v>
          </cell>
          <cell r="AC6">
            <v>-96.640799999999999</v>
          </cell>
          <cell r="AD6" t="str">
            <v>LINCOLN</v>
          </cell>
          <cell r="AE6" t="str">
            <v>LANCASTER COUNTY</v>
          </cell>
          <cell r="AF6" t="str">
            <v>NE</v>
          </cell>
          <cell r="AG6" t="str">
            <v>CITY OF LINCOLN (100%)</v>
          </cell>
          <cell r="AH6" t="str">
            <v>C,HH</v>
          </cell>
          <cell r="AI6">
            <v>3.6655033751784099</v>
          </cell>
          <cell r="AJ6">
            <v>1.25737629499808</v>
          </cell>
          <cell r="AK6">
            <v>69.057020337111993</v>
          </cell>
          <cell r="AL6">
            <v>53.233512019253602</v>
          </cell>
          <cell r="AM6">
            <v>47.583208738117399</v>
          </cell>
          <cell r="AN6">
            <v>40.183656740889496</v>
          </cell>
          <cell r="AO6">
            <v>54.897718424629197</v>
          </cell>
          <cell r="AP6">
            <v>56.528601153733902</v>
          </cell>
          <cell r="AQ6">
            <v>44.365856966743898</v>
          </cell>
          <cell r="AR6">
            <v>54.422969125905702</v>
          </cell>
          <cell r="AS6">
            <v>51.515695767481397</v>
          </cell>
          <cell r="AT6">
            <v>50.341402367094297</v>
          </cell>
          <cell r="AU6">
            <v>40.183656740889496</v>
          </cell>
          <cell r="AV6">
            <v>56.528601153733902</v>
          </cell>
        </row>
        <row r="7">
          <cell r="B7">
            <v>1002249</v>
          </cell>
          <cell r="C7">
            <v>41578</v>
          </cell>
          <cell r="D7">
            <v>9.6579999999999995</v>
          </cell>
          <cell r="E7">
            <v>0</v>
          </cell>
          <cell r="F7">
            <v>27.107999999999901</v>
          </cell>
          <cell r="G7">
            <v>15</v>
          </cell>
          <cell r="H7">
            <v>15</v>
          </cell>
          <cell r="I7">
            <v>41</v>
          </cell>
          <cell r="J7">
            <v>-88.75</v>
          </cell>
          <cell r="K7">
            <v>4.8686800000000003</v>
          </cell>
          <cell r="L7">
            <v>5.00697282862681</v>
          </cell>
          <cell r="M7">
            <v>16.808699691806101</v>
          </cell>
          <cell r="N7">
            <v>2.6233139622023098</v>
          </cell>
          <cell r="O7">
            <v>3.09550422000776</v>
          </cell>
          <cell r="P7">
            <v>0.31128020942414197</v>
          </cell>
          <cell r="Q7">
            <v>0.58242222399787003</v>
          </cell>
          <cell r="R7">
            <v>14.1853857296038</v>
          </cell>
          <cell r="S7">
            <v>17.374448908798598</v>
          </cell>
          <cell r="T7">
            <v>18.882064779998501</v>
          </cell>
          <cell r="U7">
            <v>15.846009285044801</v>
          </cell>
          <cell r="V7">
            <v>19.904203911813799</v>
          </cell>
          <cell r="W7">
            <v>14.765161963098</v>
          </cell>
          <cell r="X7">
            <v>14.851626068707599</v>
          </cell>
          <cell r="Y7">
            <v>18.660696887383398</v>
          </cell>
          <cell r="Z7">
            <v>2019</v>
          </cell>
          <cell r="AA7" t="str">
            <v>LIVINGSTON LANDFILL</v>
          </cell>
          <cell r="AB7">
            <v>40.931826999999998</v>
          </cell>
          <cell r="AC7">
            <v>-88.658642</v>
          </cell>
          <cell r="AD7" t="str">
            <v>PONTIAC</v>
          </cell>
          <cell r="AE7" t="str">
            <v>LIVINGSTON COUNTY</v>
          </cell>
          <cell r="AF7" t="str">
            <v>IL</v>
          </cell>
          <cell r="AG7" t="str">
            <v>REPUBLIC SERVICES INC (100%)</v>
          </cell>
          <cell r="AH7" t="str">
            <v>C,HH</v>
          </cell>
          <cell r="AI7">
            <v>11.9400196918061</v>
          </cell>
          <cell r="AJ7">
            <v>2.45241414342411</v>
          </cell>
          <cell r="AK7">
            <v>84.774279256007802</v>
          </cell>
          <cell r="AL7">
            <v>65.6473174118195</v>
          </cell>
          <cell r="AM7">
            <v>60.940889418158797</v>
          </cell>
          <cell r="AN7">
            <v>58.943165506888903</v>
          </cell>
          <cell r="AO7">
            <v>63.109359175554502</v>
          </cell>
          <cell r="AP7">
            <v>57.6616234602605</v>
          </cell>
          <cell r="AQ7">
            <v>64.738363976166198</v>
          </cell>
          <cell r="AR7">
            <v>64.6049608631197</v>
          </cell>
          <cell r="AS7">
            <v>59.228253901789699</v>
          </cell>
          <cell r="AT7">
            <v>61.859241714219699</v>
          </cell>
          <cell r="AU7">
            <v>57.6616234602605</v>
          </cell>
          <cell r="AV7">
            <v>65.6473174118195</v>
          </cell>
        </row>
        <row r="8">
          <cell r="B8">
            <v>1002341</v>
          </cell>
          <cell r="C8">
            <v>37879</v>
          </cell>
          <cell r="D8">
            <v>1.8089999999999999</v>
          </cell>
          <cell r="E8">
            <v>0</v>
          </cell>
          <cell r="F8">
            <v>4.3372000000000002</v>
          </cell>
          <cell r="G8">
            <v>2.4</v>
          </cell>
          <cell r="H8">
            <v>0</v>
          </cell>
          <cell r="I8">
            <v>37</v>
          </cell>
          <cell r="J8">
            <v>-84.0625</v>
          </cell>
          <cell r="K8">
            <v>10.09076</v>
          </cell>
          <cell r="L8">
            <v>7.1028395015938699</v>
          </cell>
          <cell r="M8">
            <v>1.4731498281308699</v>
          </cell>
          <cell r="N8">
            <v>1.27066290491556</v>
          </cell>
          <cell r="O8">
            <v>2.6023183612671699</v>
          </cell>
          <cell r="P8">
            <v>0.29901213315330399</v>
          </cell>
          <cell r="Q8">
            <v>0.80128168092129703</v>
          </cell>
          <cell r="R8">
            <v>1.0227282651671199</v>
          </cell>
          <cell r="S8">
            <v>1.4184772425063501</v>
          </cell>
          <cell r="T8">
            <v>4.07546818939805</v>
          </cell>
          <cell r="U8">
            <v>0.202486923215312</v>
          </cell>
          <cell r="V8">
            <v>1.2987326364505101</v>
          </cell>
          <cell r="W8">
            <v>2.4879203250992301</v>
          </cell>
          <cell r="X8">
            <v>0.23628888529040901</v>
          </cell>
          <cell r="Y8">
            <v>1.04309615792002</v>
          </cell>
          <cell r="Z8">
            <v>2019</v>
          </cell>
          <cell r="AA8" t="str">
            <v>LAUREL RIDGE LANDFILL</v>
          </cell>
          <cell r="AB8">
            <v>37.023651999999998</v>
          </cell>
          <cell r="AC8">
            <v>-84.082001000000005</v>
          </cell>
          <cell r="AD8" t="str">
            <v>LILY</v>
          </cell>
          <cell r="AE8" t="str">
            <v>LAUREL COUNTY</v>
          </cell>
          <cell r="AF8" t="str">
            <v>KY</v>
          </cell>
          <cell r="AG8" t="str">
            <v>WASTE CONNECTIONS US INC (100%)</v>
          </cell>
          <cell r="AH8" t="str">
            <v>HH</v>
          </cell>
          <cell r="AI8">
            <v>-8.6176101718691207</v>
          </cell>
          <cell r="AJ8">
            <v>-0.85401002222519595</v>
          </cell>
          <cell r="AK8">
            <v>30.061075855491701</v>
          </cell>
          <cell r="AL8">
            <v>80.918993416132295</v>
          </cell>
          <cell r="AM8">
            <v>75.355163558673198</v>
          </cell>
          <cell r="AN8">
            <v>51.555581444016703</v>
          </cell>
          <cell r="AO8">
            <v>95.539628026333205</v>
          </cell>
          <cell r="AP8">
            <v>76.956207246855101</v>
          </cell>
          <cell r="AQ8">
            <v>63.547597601320497</v>
          </cell>
          <cell r="AR8">
            <v>94.833509138933707</v>
          </cell>
          <cell r="AS8">
            <v>80.612662810679197</v>
          </cell>
          <cell r="AT8">
            <v>77.414917905368</v>
          </cell>
          <cell r="AU8">
            <v>51.555581444016703</v>
          </cell>
          <cell r="AV8">
            <v>95.539628026333205</v>
          </cell>
        </row>
        <row r="9">
          <cell r="B9">
            <v>1002466</v>
          </cell>
          <cell r="C9">
            <v>38200</v>
          </cell>
          <cell r="D9">
            <v>5.3140000000000001</v>
          </cell>
          <cell r="E9">
            <v>0</v>
          </cell>
          <cell r="F9">
            <v>25.2119999999999</v>
          </cell>
          <cell r="G9">
            <v>0</v>
          </cell>
          <cell r="H9">
            <v>0</v>
          </cell>
          <cell r="I9">
            <v>35</v>
          </cell>
          <cell r="J9">
            <v>-90</v>
          </cell>
          <cell r="K9">
            <v>4.0884</v>
          </cell>
          <cell r="L9">
            <v>14.6351569456598</v>
          </cell>
          <cell r="M9">
            <v>40.558876423467296</v>
          </cell>
          <cell r="N9">
            <v>10.651899269464799</v>
          </cell>
          <cell r="O9">
            <v>15.648584469062101</v>
          </cell>
          <cell r="P9">
            <v>0.41345266142928599</v>
          </cell>
          <cell r="Q9">
            <v>0.76269892048196297</v>
          </cell>
          <cell r="R9">
            <v>35.194535066557002</v>
          </cell>
          <cell r="S9">
            <v>47.646367264098998</v>
          </cell>
          <cell r="T9">
            <v>56.207460892529397</v>
          </cell>
          <cell r="U9">
            <v>31.223911740480801</v>
          </cell>
          <cell r="V9">
            <v>40.458758170039197</v>
          </cell>
          <cell r="W9">
            <v>44.783838790059498</v>
          </cell>
          <cell r="X9">
            <v>29.906977154002401</v>
          </cell>
          <cell r="Y9">
            <v>39.049162309970903</v>
          </cell>
          <cell r="Z9">
            <v>2019</v>
          </cell>
          <cell r="AA9" t="str">
            <v>SOUTH SHELBY LANDFILL</v>
          </cell>
          <cell r="AB9">
            <v>34.999212999999997</v>
          </cell>
          <cell r="AC9">
            <v>-89.906723999999997</v>
          </cell>
          <cell r="AD9" t="str">
            <v>MEMPHIS</v>
          </cell>
          <cell r="AE9" t="str">
            <v>SHELBY COUNTY</v>
          </cell>
          <cell r="AF9" t="str">
            <v>TN</v>
          </cell>
          <cell r="AG9" t="str">
            <v>REPUBLIC SERVICES INC (100%)</v>
          </cell>
          <cell r="AH9" t="str">
            <v>C,HH</v>
          </cell>
          <cell r="AI9">
            <v>36.470476423467296</v>
          </cell>
          <cell r="AJ9">
            <v>8.9204765735904807</v>
          </cell>
          <cell r="AK9">
            <v>86.046606872261094</v>
          </cell>
          <cell r="AL9">
            <v>41.737206036103402</v>
          </cell>
          <cell r="AM9">
            <v>34.604124339776703</v>
          </cell>
          <cell r="AN9">
            <v>30.965569808032502</v>
          </cell>
          <cell r="AO9">
            <v>44.673682452295203</v>
          </cell>
          <cell r="AP9">
            <v>38.391516563154802</v>
          </cell>
          <cell r="AQ9">
            <v>36.019284054326498</v>
          </cell>
          <cell r="AR9">
            <v>45.741051996588503</v>
          </cell>
          <cell r="AS9">
            <v>39.233650767763997</v>
          </cell>
          <cell r="AT9">
            <v>38.920760752255198</v>
          </cell>
          <cell r="AU9">
            <v>30.965569808032502</v>
          </cell>
          <cell r="AV9">
            <v>45.741051996588503</v>
          </cell>
        </row>
        <row r="10">
          <cell r="B10">
            <v>1002489</v>
          </cell>
          <cell r="C10">
            <v>36069</v>
          </cell>
          <cell r="D10">
            <v>3.238</v>
          </cell>
          <cell r="E10">
            <v>0</v>
          </cell>
          <cell r="F10">
            <v>9.7591999999999892</v>
          </cell>
          <cell r="G10">
            <v>5.4</v>
          </cell>
          <cell r="H10">
            <v>5.4</v>
          </cell>
          <cell r="I10">
            <v>43.25</v>
          </cell>
          <cell r="J10">
            <v>-83.75</v>
          </cell>
          <cell r="K10">
            <v>18.165959999999998</v>
          </cell>
          <cell r="L10">
            <v>11.3121264270012</v>
          </cell>
          <cell r="M10">
            <v>16.855712369766799</v>
          </cell>
          <cell r="N10">
            <v>3.1067979982704599</v>
          </cell>
          <cell r="O10">
            <v>3.8568141917504599</v>
          </cell>
          <cell r="P10">
            <v>0.241586700325229</v>
          </cell>
          <cell r="Q10">
            <v>0.92656226563705502</v>
          </cell>
          <cell r="R10">
            <v>15.7861617188462</v>
          </cell>
          <cell r="S10">
            <v>18.776527076776102</v>
          </cell>
          <cell r="T10">
            <v>20.712526561517301</v>
          </cell>
          <cell r="U10">
            <v>14.719228539478401</v>
          </cell>
          <cell r="V10">
            <v>17.054326725602198</v>
          </cell>
          <cell r="W10">
            <v>17.5481277710958</v>
          </cell>
          <cell r="X10">
            <v>13.7489143714963</v>
          </cell>
          <cell r="Y10">
            <v>16.499886193321998</v>
          </cell>
          <cell r="Z10">
            <v>2019</v>
          </cell>
          <cell r="AA10" t="str">
            <v>BRENT RUN LANDFILL</v>
          </cell>
          <cell r="AB10">
            <v>43.173752</v>
          </cell>
          <cell r="AC10">
            <v>-83.839145000000002</v>
          </cell>
          <cell r="AD10" t="str">
            <v>MONTROSE</v>
          </cell>
          <cell r="AE10" t="str">
            <v>GENESEE COUNTY</v>
          </cell>
          <cell r="AF10" t="str">
            <v>MI</v>
          </cell>
          <cell r="AG10" t="str">
            <v>WASTE CONNECTIONS US INC (100%)</v>
          </cell>
          <cell r="AH10" t="str">
            <v>C,HH</v>
          </cell>
          <cell r="AI10">
            <v>-1.3102476302331501</v>
          </cell>
          <cell r="AJ10">
            <v>-7.2126528420912106E-2</v>
          </cell>
          <cell r="AK10">
            <v>34.9476959129329</v>
          </cell>
          <cell r="AL10">
            <v>38.203412844219201</v>
          </cell>
          <cell r="AM10">
            <v>34.199934607387398</v>
          </cell>
          <cell r="AN10">
            <v>32.027066074834302</v>
          </cell>
          <cell r="AO10">
            <v>39.868572381027199</v>
          </cell>
          <cell r="AP10">
            <v>36.396554992080297</v>
          </cell>
          <cell r="AQ10">
            <v>35.738392572889701</v>
          </cell>
          <cell r="AR10">
            <v>41.514176108625001</v>
          </cell>
          <cell r="AS10">
            <v>37.1650404288701</v>
          </cell>
          <cell r="AT10">
            <v>36.889143751241697</v>
          </cell>
          <cell r="AU10">
            <v>32.027066074834302</v>
          </cell>
          <cell r="AV10">
            <v>41.514176108625001</v>
          </cell>
        </row>
        <row r="11">
          <cell r="B11">
            <v>1002552</v>
          </cell>
          <cell r="C11">
            <v>41381</v>
          </cell>
          <cell r="D11">
            <v>1.94</v>
          </cell>
          <cell r="E11">
            <v>0.36</v>
          </cell>
          <cell r="F11">
            <v>5.7831999999999901</v>
          </cell>
          <cell r="G11">
            <v>3.2</v>
          </cell>
          <cell r="H11">
            <v>3.2</v>
          </cell>
          <cell r="I11">
            <v>36.25</v>
          </cell>
          <cell r="J11">
            <v>-96.25</v>
          </cell>
          <cell r="K11">
            <v>6.9682399999999998</v>
          </cell>
          <cell r="L11">
            <v>3.28664129717622</v>
          </cell>
          <cell r="M11">
            <v>3.0189632637356598</v>
          </cell>
          <cell r="N11">
            <v>1.43235155100671</v>
          </cell>
          <cell r="O11">
            <v>1.0046405077038101</v>
          </cell>
          <cell r="P11">
            <v>0.20281887600378701</v>
          </cell>
          <cell r="Q11">
            <v>0.53115073178632799</v>
          </cell>
          <cell r="R11">
            <v>3.38724177410091</v>
          </cell>
          <cell r="S11">
            <v>2.4204607783627901</v>
          </cell>
          <cell r="T11">
            <v>1.5866117127289501</v>
          </cell>
          <cell r="U11">
            <v>4.0236037714394799</v>
          </cell>
          <cell r="V11">
            <v>3.7710294967541298</v>
          </cell>
          <cell r="W11">
            <v>1.92065534822882</v>
          </cell>
          <cell r="X11">
            <v>3.7954644543800602</v>
          </cell>
          <cell r="Y11">
            <v>3.2466387738901799</v>
          </cell>
          <cell r="Z11">
            <v>2019</v>
          </cell>
          <cell r="AA11" t="str">
            <v>AMERICAN ENVIRONMENTAL LANDFILL</v>
          </cell>
          <cell r="AB11">
            <v>36.163345</v>
          </cell>
          <cell r="AC11">
            <v>-96.188987999999995</v>
          </cell>
          <cell r="AD11" t="str">
            <v>SAND SPRINGS</v>
          </cell>
          <cell r="AE11" t="str">
            <v>OSAGE COUNTY</v>
          </cell>
          <cell r="AF11" t="str">
            <v>OK</v>
          </cell>
          <cell r="AG11" t="str">
            <v>AMERICAN ENVIRONMENTAL LANDFILL INC (100%)</v>
          </cell>
          <cell r="AH11" t="str">
            <v>C,HH</v>
          </cell>
          <cell r="AI11">
            <v>-3.9492767362643302</v>
          </cell>
          <cell r="AJ11">
            <v>-0.56675383400461599</v>
          </cell>
          <cell r="AK11">
            <v>45.353309116460501</v>
          </cell>
          <cell r="AL11">
            <v>63.063483117387698</v>
          </cell>
          <cell r="AM11">
            <v>70.495357575647404</v>
          </cell>
          <cell r="AN11">
            <v>78.471475601084805</v>
          </cell>
          <cell r="AO11">
            <v>58.971303339855801</v>
          </cell>
          <cell r="AP11">
            <v>60.530260466997603</v>
          </cell>
          <cell r="AQ11">
            <v>75.0689069120385</v>
          </cell>
          <cell r="AR11">
            <v>60.375849133701401</v>
          </cell>
          <cell r="AS11">
            <v>64.045440287617794</v>
          </cell>
          <cell r="AT11">
            <v>66.377759554291401</v>
          </cell>
          <cell r="AU11">
            <v>58.971303339855801</v>
          </cell>
          <cell r="AV11">
            <v>78.471475601084805</v>
          </cell>
        </row>
        <row r="12">
          <cell r="B12">
            <v>1002683</v>
          </cell>
          <cell r="C12">
            <v>32509</v>
          </cell>
          <cell r="D12">
            <v>7.2</v>
          </cell>
          <cell r="E12">
            <v>0</v>
          </cell>
          <cell r="F12">
            <v>19.2044</v>
          </cell>
          <cell r="G12">
            <v>4</v>
          </cell>
          <cell r="H12">
            <v>5</v>
          </cell>
          <cell r="I12">
            <v>39.75</v>
          </cell>
          <cell r="J12">
            <v>-86.25</v>
          </cell>
          <cell r="K12">
            <v>4.7397999999999998</v>
          </cell>
          <cell r="L12">
            <v>15.411730385099601</v>
          </cell>
          <cell r="M12">
            <v>39.297341040692899</v>
          </cell>
          <cell r="N12">
            <v>7.6653150039226201</v>
          </cell>
          <cell r="O12">
            <v>12.560828270656399</v>
          </cell>
          <cell r="P12">
            <v>0.30841206257771397</v>
          </cell>
          <cell r="Q12">
            <v>0.66143973801478695</v>
          </cell>
          <cell r="R12">
            <v>34.5860676502855</v>
          </cell>
          <cell r="S12">
            <v>43.550622977211098</v>
          </cell>
          <cell r="T12">
            <v>51.8581693113493</v>
          </cell>
          <cell r="U12">
            <v>33.478179517150899</v>
          </cell>
          <cell r="V12">
            <v>42.364263911562198</v>
          </cell>
          <cell r="W12">
            <v>37.883628896903801</v>
          </cell>
          <cell r="X12">
            <v>31.632026036770199</v>
          </cell>
          <cell r="Y12">
            <v>39.025770024309899</v>
          </cell>
          <cell r="Z12">
            <v>2019</v>
          </cell>
          <cell r="AA12" t="str">
            <v>SOUTH SIDE LANDFILL INC</v>
          </cell>
          <cell r="AB12">
            <v>39.716110999999998</v>
          </cell>
          <cell r="AC12">
            <v>-86.204999999999998</v>
          </cell>
          <cell r="AD12" t="str">
            <v>INDIANAPOLIS</v>
          </cell>
          <cell r="AE12" t="str">
            <v>MARION COUNTY</v>
          </cell>
          <cell r="AF12" t="str">
            <v>IN</v>
          </cell>
          <cell r="AG12" t="str">
            <v>600 LAND INC (100%)</v>
          </cell>
          <cell r="AH12" t="str">
            <v>C,HH</v>
          </cell>
          <cell r="AI12">
            <v>34.557541040692897</v>
          </cell>
          <cell r="AJ12">
            <v>7.2909281068173497</v>
          </cell>
          <cell r="AK12">
            <v>80.204809515456702</v>
          </cell>
          <cell r="AL12">
            <v>35.702236546549202</v>
          </cell>
          <cell r="AM12">
            <v>30.602171888254802</v>
          </cell>
          <cell r="AN12">
            <v>27.024635030938601</v>
          </cell>
          <cell r="AO12">
            <v>36.453036612886301</v>
          </cell>
          <cell r="AP12">
            <v>31.191841400984998</v>
          </cell>
          <cell r="AQ12">
            <v>33.639977366676099</v>
          </cell>
          <cell r="AR12">
            <v>37.776849194924402</v>
          </cell>
          <cell r="AS12">
            <v>32.980154431942303</v>
          </cell>
          <cell r="AT12">
            <v>33.171362809144597</v>
          </cell>
          <cell r="AU12">
            <v>27.024635030938601</v>
          </cell>
          <cell r="AV12">
            <v>37.776849194924402</v>
          </cell>
        </row>
        <row r="13">
          <cell r="B13">
            <v>1002720</v>
          </cell>
          <cell r="C13">
            <v>33338</v>
          </cell>
          <cell r="D13">
            <v>2.016</v>
          </cell>
          <cell r="E13">
            <v>0</v>
          </cell>
          <cell r="F13">
            <v>5.7827999999999999</v>
          </cell>
          <cell r="G13">
            <v>3.2</v>
          </cell>
          <cell r="H13">
            <v>3.2</v>
          </cell>
          <cell r="I13">
            <v>42.75</v>
          </cell>
          <cell r="J13">
            <v>-84.6875</v>
          </cell>
          <cell r="K13">
            <v>4.3039199999999997</v>
          </cell>
          <cell r="L13">
            <v>10.2543576659181</v>
          </cell>
          <cell r="M13">
            <v>9.5599594623009505</v>
          </cell>
          <cell r="N13">
            <v>7.2117848899778201</v>
          </cell>
          <cell r="O13">
            <v>4.2433342673966097</v>
          </cell>
          <cell r="P13">
            <v>0.29991614454455201</v>
          </cell>
          <cell r="Q13">
            <v>0.78187827377274</v>
          </cell>
          <cell r="R13">
            <v>13.0133405056245</v>
          </cell>
          <cell r="S13">
            <v>8.7637218485910804</v>
          </cell>
          <cell r="T13">
            <v>2.3481745723231202</v>
          </cell>
          <cell r="U13">
            <v>13.803293729697501</v>
          </cell>
          <cell r="V13">
            <v>9.0085883870484906</v>
          </cell>
          <cell r="W13">
            <v>8.4101622930105204</v>
          </cell>
          <cell r="X13">
            <v>12.770121847270101</v>
          </cell>
          <cell r="Y13">
            <v>8.3622725148421306</v>
          </cell>
          <cell r="Z13">
            <v>2019</v>
          </cell>
          <cell r="AA13" t="str">
            <v>GRANGER Grand River Avenue Landfill</v>
          </cell>
          <cell r="AB13">
            <v>42.789248000000001</v>
          </cell>
          <cell r="AC13">
            <v>-84.691393000000005</v>
          </cell>
          <cell r="AD13" t="str">
            <v>GRAND LEDGE</v>
          </cell>
          <cell r="AE13" t="str">
            <v>CLINTON COUNTY</v>
          </cell>
          <cell r="AF13" t="str">
            <v>MI</v>
          </cell>
          <cell r="AG13" t="str">
            <v>GRANGER ASSOCIATES INC (100%)</v>
          </cell>
          <cell r="AH13" t="str">
            <v>C,HH</v>
          </cell>
          <cell r="AI13">
            <v>5.2560394623009499</v>
          </cell>
          <cell r="AJ13">
            <v>1.2212214591119099</v>
          </cell>
          <cell r="AK13">
            <v>57.330827067669098</v>
          </cell>
          <cell r="AL13">
            <v>30.7658904670858</v>
          </cell>
          <cell r="AM13">
            <v>39.753832979394197</v>
          </cell>
          <cell r="AN13">
            <v>71.120625806455706</v>
          </cell>
          <cell r="AO13">
            <v>29.525029747160701</v>
          </cell>
          <cell r="AP13">
            <v>39.0957214338546</v>
          </cell>
          <cell r="AQ13">
            <v>40.744136992795298</v>
          </cell>
          <cell r="AR13">
            <v>31.169214464463799</v>
          </cell>
          <cell r="AS13">
            <v>40.882080978603803</v>
          </cell>
          <cell r="AT13">
            <v>40.382066608726802</v>
          </cell>
          <cell r="AU13">
            <v>29.525029747160701</v>
          </cell>
          <cell r="AV13">
            <v>71.120625806455706</v>
          </cell>
        </row>
        <row r="14">
          <cell r="B14">
            <v>1003099</v>
          </cell>
          <cell r="C14">
            <v>36509</v>
          </cell>
          <cell r="D14">
            <v>10.776999999999999</v>
          </cell>
          <cell r="E14">
            <v>0</v>
          </cell>
          <cell r="F14">
            <v>20.782799999999899</v>
          </cell>
          <cell r="G14">
            <v>11.5</v>
          </cell>
          <cell r="H14">
            <v>16.8</v>
          </cell>
          <cell r="I14">
            <v>35.25</v>
          </cell>
          <cell r="J14">
            <v>-80.625</v>
          </cell>
          <cell r="K14">
            <v>6.8524000000000003</v>
          </cell>
          <cell r="L14">
            <v>9.9116833424721502</v>
          </cell>
          <cell r="M14">
            <v>23.087876629902102</v>
          </cell>
          <cell r="N14">
            <v>5.3001085177327703</v>
          </cell>
          <cell r="O14">
            <v>7.2923301880675204</v>
          </cell>
          <cell r="P14">
            <v>0.49292983884974101</v>
          </cell>
          <cell r="Q14">
            <v>0.86109104098990497</v>
          </cell>
          <cell r="R14">
            <v>19.6330679251103</v>
          </cell>
          <cell r="S14">
            <v>26.157306904709301</v>
          </cell>
          <cell r="T14">
            <v>30.3802068179697</v>
          </cell>
          <cell r="U14">
            <v>17.954905272319198</v>
          </cell>
          <cell r="V14">
            <v>23.534685233413999</v>
          </cell>
          <cell r="W14">
            <v>25.694262548743598</v>
          </cell>
          <cell r="X14">
            <v>17.787768112169399</v>
          </cell>
          <cell r="Y14">
            <v>23.560810224781701</v>
          </cell>
          <cell r="Z14">
            <v>2019</v>
          </cell>
          <cell r="AA14" t="str">
            <v>Charlotte Motor Speedway Landfill V</v>
          </cell>
          <cell r="AB14">
            <v>35.345247000000001</v>
          </cell>
          <cell r="AC14">
            <v>-80.682062000000002</v>
          </cell>
          <cell r="AD14" t="str">
            <v>CONCORD</v>
          </cell>
          <cell r="AE14" t="str">
            <v>CABARRUS COUNTY</v>
          </cell>
          <cell r="AF14" t="str">
            <v>NC</v>
          </cell>
          <cell r="AG14" t="str">
            <v>REPUBLIC SERVICES INC (100%)</v>
          </cell>
          <cell r="AH14" t="str">
            <v>HH</v>
          </cell>
          <cell r="AI14">
            <v>16.235476629902099</v>
          </cell>
          <cell r="AJ14">
            <v>2.3693124496384002</v>
          </cell>
          <cell r="AK14">
            <v>75.204087540527993</v>
          </cell>
          <cell r="AL14">
            <v>51.422377068605897</v>
          </cell>
          <cell r="AM14">
            <v>44.275144158043901</v>
          </cell>
          <cell r="AN14">
            <v>40.620755683773702</v>
          </cell>
          <cell r="AO14">
            <v>53.650054524140103</v>
          </cell>
          <cell r="AP14">
            <v>46.895260167719002</v>
          </cell>
          <cell r="AQ14">
            <v>44.716251114630303</v>
          </cell>
          <cell r="AR14">
            <v>53.882535355870999</v>
          </cell>
          <cell r="AS14">
            <v>46.867631874468699</v>
          </cell>
          <cell r="AT14">
            <v>47.791251243406599</v>
          </cell>
          <cell r="AU14">
            <v>40.620755683773702</v>
          </cell>
          <cell r="AV14">
            <v>53.882535355870999</v>
          </cell>
        </row>
        <row r="15">
          <cell r="B15">
            <v>1003102</v>
          </cell>
          <cell r="C15">
            <v>37238</v>
          </cell>
          <cell r="D15">
            <v>9.9319065260000006</v>
          </cell>
          <cell r="E15">
            <v>0.60933084199999998</v>
          </cell>
          <cell r="F15">
            <v>28.8248</v>
          </cell>
          <cell r="G15">
            <v>15.95</v>
          </cell>
          <cell r="H15">
            <v>25.6</v>
          </cell>
          <cell r="I15">
            <v>41</v>
          </cell>
          <cell r="J15">
            <v>-80.625</v>
          </cell>
          <cell r="K15">
            <v>3.5807600000000002</v>
          </cell>
          <cell r="L15">
            <v>9.5306637771998801</v>
          </cell>
          <cell r="M15">
            <v>5.8310446965405003</v>
          </cell>
          <cell r="N15">
            <v>2.4107578346612799</v>
          </cell>
          <cell r="O15">
            <v>1.67381622797578</v>
          </cell>
          <cell r="P15">
            <v>0.333635457946095</v>
          </cell>
          <cell r="Q15">
            <v>0.65233944044902903</v>
          </cell>
          <cell r="R15">
            <v>6.0448132179746796</v>
          </cell>
          <cell r="S15">
            <v>5.9546466052909901</v>
          </cell>
          <cell r="T15">
            <v>7.5048609245162901</v>
          </cell>
          <cell r="U15">
            <v>6.0584387506239503</v>
          </cell>
          <cell r="V15">
            <v>7.2178855118560801</v>
          </cell>
          <cell r="W15">
            <v>3.4202868618792199</v>
          </cell>
          <cell r="X15">
            <v>4.92853507868886</v>
          </cell>
          <cell r="Y15">
            <v>5.5188906214939397</v>
          </cell>
          <cell r="Z15">
            <v>2019</v>
          </cell>
          <cell r="AA15" t="str">
            <v>CARBON LIMESTONE LANDFILL</v>
          </cell>
          <cell r="AB15">
            <v>41</v>
          </cell>
          <cell r="AC15">
            <v>-80.525000000000006</v>
          </cell>
          <cell r="AD15" t="str">
            <v>LOWELLVILLE</v>
          </cell>
          <cell r="AE15" t="str">
            <v>MAHONING COUNTY</v>
          </cell>
          <cell r="AF15" t="str">
            <v>OH</v>
          </cell>
          <cell r="AG15" t="str">
            <v>REPUBLIC SERVICES INC (100%)</v>
          </cell>
          <cell r="AH15" t="str">
            <v>C,HH</v>
          </cell>
          <cell r="AI15">
            <v>2.2502846965405001</v>
          </cell>
          <cell r="AJ15">
            <v>0.62843773292275995</v>
          </cell>
          <cell r="AK15">
            <v>88.950167810709004</v>
          </cell>
          <cell r="AL15">
            <v>82.664524610044396</v>
          </cell>
          <cell r="AM15">
            <v>82.878834522958897</v>
          </cell>
          <cell r="AN15">
            <v>79.3423314902127</v>
          </cell>
          <cell r="AO15">
            <v>82.632235515930702</v>
          </cell>
          <cell r="AP15">
            <v>79.974062949660606</v>
          </cell>
          <cell r="AQ15">
            <v>89.392843391832301</v>
          </cell>
          <cell r="AR15">
            <v>85.398375990997593</v>
          </cell>
          <cell r="AS15">
            <v>83.930408987437204</v>
          </cell>
          <cell r="AT15">
            <v>83.276702182384298</v>
          </cell>
          <cell r="AU15">
            <v>79.3423314902127</v>
          </cell>
          <cell r="AV15">
            <v>89.392843391832301</v>
          </cell>
        </row>
        <row r="16">
          <cell r="B16">
            <v>1003199</v>
          </cell>
          <cell r="C16">
            <v>42370</v>
          </cell>
          <cell r="D16">
            <v>25.81</v>
          </cell>
          <cell r="E16">
            <v>1.31</v>
          </cell>
          <cell r="F16">
            <v>43.372799999999998</v>
          </cell>
          <cell r="G16">
            <v>24</v>
          </cell>
          <cell r="H16">
            <v>50</v>
          </cell>
          <cell r="I16">
            <v>34</v>
          </cell>
          <cell r="J16">
            <v>-118.125</v>
          </cell>
          <cell r="K16">
            <v>2.6938</v>
          </cell>
          <cell r="L16">
            <v>30.329362048395701</v>
          </cell>
          <cell r="M16">
            <v>21.8168480805267</v>
          </cell>
          <cell r="N16">
            <v>2.4320890704067999</v>
          </cell>
          <cell r="O16">
            <v>5.5355804800091004</v>
          </cell>
          <cell r="P16">
            <v>0.62741098432499498</v>
          </cell>
          <cell r="Q16">
            <v>0.79980846641972403</v>
          </cell>
          <cell r="R16">
            <v>20.2450054573792</v>
          </cell>
          <cell r="S16">
            <v>24.359178907314</v>
          </cell>
          <cell r="T16">
            <v>27.352428560535799</v>
          </cell>
          <cell r="U16">
            <v>19.3847590101199</v>
          </cell>
          <cell r="V16">
            <v>19.506144884552999</v>
          </cell>
          <cell r="W16">
            <v>23.485611484189299</v>
          </cell>
          <cell r="X16">
            <v>19.935523017644599</v>
          </cell>
          <cell r="Y16">
            <v>20.266133322477799</v>
          </cell>
          <cell r="Z16">
            <v>2019</v>
          </cell>
          <cell r="AA16" t="str">
            <v>PUENTE HILLS LANDFILL AND ENERGY RECOVERY</v>
          </cell>
          <cell r="AB16">
            <v>34.024859999999997</v>
          </cell>
          <cell r="AC16">
            <v>-118.03252999999999</v>
          </cell>
          <cell r="AD16" t="str">
            <v>WHITTIER</v>
          </cell>
          <cell r="AE16" t="str">
            <v>LOS ANGELES COUNTY</v>
          </cell>
          <cell r="AF16" t="str">
            <v>CA</v>
          </cell>
          <cell r="AG16" t="str">
            <v>COUNTY OF LOS ANGELES (100%)</v>
          </cell>
          <cell r="AH16" t="str">
            <v>C,HH</v>
          </cell>
          <cell r="AI16">
            <v>19.123048080526701</v>
          </cell>
          <cell r="AJ16">
            <v>7.0989116046205201</v>
          </cell>
          <cell r="AK16">
            <v>94.152379381156805</v>
          </cell>
          <cell r="AL16">
            <v>68.1771395416297</v>
          </cell>
          <cell r="AM16">
            <v>64.035926160303504</v>
          </cell>
          <cell r="AN16">
            <v>61.325782726705299</v>
          </cell>
          <cell r="AO16">
            <v>69.111674647839493</v>
          </cell>
          <cell r="AP16">
            <v>68.978256679772997</v>
          </cell>
          <cell r="AQ16">
            <v>64.872615183590995</v>
          </cell>
          <cell r="AR16">
            <v>68.510423168074595</v>
          </cell>
          <cell r="AS16">
            <v>68.154505010661893</v>
          </cell>
          <cell r="AT16">
            <v>66.645790389822295</v>
          </cell>
          <cell r="AU16">
            <v>61.325782726705299</v>
          </cell>
          <cell r="AV16">
            <v>69.111674647839493</v>
          </cell>
        </row>
        <row r="17">
          <cell r="B17">
            <v>1003269</v>
          </cell>
          <cell r="C17">
            <v>40814</v>
          </cell>
          <cell r="D17">
            <v>2.5920000000000001</v>
          </cell>
          <cell r="E17">
            <v>0</v>
          </cell>
          <cell r="F17">
            <v>8.7539999999999996</v>
          </cell>
          <cell r="G17">
            <v>0</v>
          </cell>
          <cell r="H17">
            <v>0</v>
          </cell>
          <cell r="I17">
            <v>35.5</v>
          </cell>
          <cell r="J17">
            <v>-84.6875</v>
          </cell>
          <cell r="K17">
            <v>11.219200000000001</v>
          </cell>
          <cell r="L17">
            <v>3.4692719457772099</v>
          </cell>
          <cell r="M17">
            <v>2.6171236860845299</v>
          </cell>
          <cell r="N17">
            <v>0.57458723560910496</v>
          </cell>
          <cell r="O17">
            <v>0.79125152050285197</v>
          </cell>
          <cell r="P17">
            <v>0.21178904785744099</v>
          </cell>
          <cell r="Q17">
            <v>0.647335683818411</v>
          </cell>
          <cell r="R17">
            <v>2.9723969419527401</v>
          </cell>
          <cell r="S17">
            <v>2.9877082705681501</v>
          </cell>
          <cell r="T17">
            <v>3.40837520658738</v>
          </cell>
          <cell r="U17">
            <v>2.5008294730953202</v>
          </cell>
          <cell r="V17">
            <v>2.6107872663918101</v>
          </cell>
          <cell r="W17">
            <v>2.0425364504754202</v>
          </cell>
          <cell r="X17">
            <v>2.24776334363133</v>
          </cell>
          <cell r="Y17">
            <v>2.1665925359740501</v>
          </cell>
          <cell r="Z17">
            <v>2019</v>
          </cell>
          <cell r="AA17" t="str">
            <v>MEADOW BRANCH LANDFILL</v>
          </cell>
          <cell r="AB17">
            <v>35.482016999999999</v>
          </cell>
          <cell r="AC17">
            <v>-84.679106000000004</v>
          </cell>
          <cell r="AD17" t="str">
            <v>ATHENS</v>
          </cell>
          <cell r="AE17" t="str">
            <v>MCMINN COUNTY</v>
          </cell>
          <cell r="AF17" t="str">
            <v>TN</v>
          </cell>
          <cell r="AG17" t="str">
            <v>WASTE CONNECTIONS US INC (100%)</v>
          </cell>
          <cell r="AH17" t="str">
            <v>HH</v>
          </cell>
          <cell r="AI17">
            <v>-8.6020763139154699</v>
          </cell>
          <cell r="AJ17">
            <v>-0.76672813693627595</v>
          </cell>
          <cell r="AK17">
            <v>43.828730498868403</v>
          </cell>
          <cell r="AL17">
            <v>74.652086598581704</v>
          </cell>
          <cell r="AM17">
            <v>74.554739381005007</v>
          </cell>
          <cell r="AN17">
            <v>71.9760725294732</v>
          </cell>
          <cell r="AO17">
            <v>77.779943453842904</v>
          </cell>
          <cell r="AP17">
            <v>77.027398708003105</v>
          </cell>
          <cell r="AQ17">
            <v>81.081558332667996</v>
          </cell>
          <cell r="AR17">
            <v>79.569062945418494</v>
          </cell>
          <cell r="AS17">
            <v>80.160485533756699</v>
          </cell>
          <cell r="AT17">
            <v>77.100168435343605</v>
          </cell>
          <cell r="AU17">
            <v>71.9760725294732</v>
          </cell>
          <cell r="AV17">
            <v>81.081558332667996</v>
          </cell>
        </row>
        <row r="18">
          <cell r="B18">
            <v>1003683</v>
          </cell>
          <cell r="C18">
            <v>40208</v>
          </cell>
          <cell r="D18">
            <v>1.5069999999999999</v>
          </cell>
          <cell r="E18">
            <v>0</v>
          </cell>
          <cell r="F18">
            <v>5.0599999999999996</v>
          </cell>
          <cell r="G18">
            <v>2.8</v>
          </cell>
          <cell r="H18">
            <v>2.8</v>
          </cell>
          <cell r="I18">
            <v>33.5</v>
          </cell>
          <cell r="J18">
            <v>-112.1875</v>
          </cell>
          <cell r="K18">
            <v>5.0463199999999997</v>
          </cell>
          <cell r="L18">
            <v>4.1453847075072403</v>
          </cell>
          <cell r="M18">
            <v>5.21224569994971</v>
          </cell>
          <cell r="N18">
            <v>0.58345364335752903</v>
          </cell>
          <cell r="O18">
            <v>1.257698844661</v>
          </cell>
          <cell r="P18">
            <v>0.40599574221429402</v>
          </cell>
          <cell r="Q18">
            <v>0.50344356371793897</v>
          </cell>
          <cell r="R18">
            <v>4.75709408781956</v>
          </cell>
          <cell r="S18">
            <v>5.4232463555538901</v>
          </cell>
          <cell r="T18">
            <v>6.4699445446107102</v>
          </cell>
          <cell r="U18">
            <v>4.8135317655288503</v>
          </cell>
          <cell r="V18">
            <v>4.7395611335347096</v>
          </cell>
          <cell r="W18">
            <v>5.72924547587471</v>
          </cell>
          <cell r="X18">
            <v>4.6287920565921796</v>
          </cell>
          <cell r="Y18">
            <v>5.1365501800830504</v>
          </cell>
          <cell r="Z18">
            <v>2019</v>
          </cell>
          <cell r="AA18" t="str">
            <v>CITY OF GLENDALE - LANDFILL</v>
          </cell>
          <cell r="AB18">
            <v>33.536450000000002</v>
          </cell>
          <cell r="AC18">
            <v>-112.302669999999</v>
          </cell>
          <cell r="AD18" t="str">
            <v>GLENDALE</v>
          </cell>
          <cell r="AE18" t="str">
            <v>MARICOPA COUNTY</v>
          </cell>
          <cell r="AF18" t="str">
            <v>AZ</v>
          </cell>
          <cell r="AG18" t="str">
            <v>CITY OF GLENDALE (100%)</v>
          </cell>
          <cell r="AH18" t="str">
            <v>C,HH</v>
          </cell>
          <cell r="AI18">
            <v>0.16592569994971301</v>
          </cell>
          <cell r="AJ18">
            <v>3.2880534716330602E-2</v>
          </cell>
          <cell r="AK18">
            <v>50.067680421755803</v>
          </cell>
          <cell r="AL18">
            <v>51.5427473215126</v>
          </cell>
          <cell r="AM18">
            <v>48.267491084183703</v>
          </cell>
          <cell r="AN18">
            <v>43.885727120562102</v>
          </cell>
          <cell r="AO18">
            <v>51.248126001536903</v>
          </cell>
          <cell r="AP18">
            <v>51.634965393341503</v>
          </cell>
          <cell r="AQ18">
            <v>46.898552927676</v>
          </cell>
          <cell r="AR18">
            <v>52.2252925900831</v>
          </cell>
          <cell r="AS18">
            <v>49.624627061451697</v>
          </cell>
          <cell r="AT18">
            <v>49.415941187543503</v>
          </cell>
          <cell r="AU18">
            <v>43.885727120562102</v>
          </cell>
          <cell r="AV18">
            <v>52.2252925900831</v>
          </cell>
        </row>
        <row r="19">
          <cell r="B19">
            <v>1004011</v>
          </cell>
          <cell r="C19">
            <v>40026</v>
          </cell>
          <cell r="D19">
            <v>5.8470000000000004</v>
          </cell>
          <cell r="E19">
            <v>4.0220000000000002</v>
          </cell>
          <cell r="F19">
            <v>6.8672000000000004</v>
          </cell>
          <cell r="G19">
            <v>3.8</v>
          </cell>
          <cell r="H19">
            <v>3.8</v>
          </cell>
          <cell r="I19">
            <v>38</v>
          </cell>
          <cell r="J19">
            <v>-121.875</v>
          </cell>
          <cell r="K19">
            <v>5.6122800000000002</v>
          </cell>
          <cell r="L19">
            <v>8.8954083444966106</v>
          </cell>
          <cell r="M19">
            <v>10.3817908370618</v>
          </cell>
          <cell r="N19">
            <v>2.74358478806997</v>
          </cell>
          <cell r="O19">
            <v>2.29855617868607</v>
          </cell>
          <cell r="P19">
            <v>0.22837264312293901</v>
          </cell>
          <cell r="Q19">
            <v>0.75598757610607903</v>
          </cell>
          <cell r="R19">
            <v>9.66477142681663</v>
          </cell>
          <cell r="S19">
            <v>8.6252036351934809</v>
          </cell>
          <cell r="T19">
            <v>7.6382060489918402</v>
          </cell>
          <cell r="U19">
            <v>12.680347015747801</v>
          </cell>
          <cell r="V19">
            <v>11.693288673311701</v>
          </cell>
          <cell r="W19">
            <v>10.059013271979699</v>
          </cell>
          <cell r="X19">
            <v>11.869372660912299</v>
          </cell>
          <cell r="Y19">
            <v>10.824123963540799</v>
          </cell>
          <cell r="Z19">
            <v>2019</v>
          </cell>
          <cell r="AA19" t="str">
            <v>KELLER CANYON LANDFILL</v>
          </cell>
          <cell r="AB19">
            <v>38.006583999999997</v>
          </cell>
          <cell r="AC19">
            <v>-121.941018</v>
          </cell>
          <cell r="AD19" t="str">
            <v>PITTSBURG</v>
          </cell>
          <cell r="AE19" t="str">
            <v>CONTRA COSTA COUNTY</v>
          </cell>
          <cell r="AF19" t="str">
            <v>CA</v>
          </cell>
          <cell r="AG19" t="str">
            <v>REPUBLIC SERVICES INC (100%)</v>
          </cell>
          <cell r="AH19" t="str">
            <v>HH</v>
          </cell>
          <cell r="AI19">
            <v>4.7695108370618202</v>
          </cell>
          <cell r="AJ19">
            <v>0.84983479745519097</v>
          </cell>
          <cell r="AK19">
            <v>55.027933856218297</v>
          </cell>
          <cell r="AL19">
            <v>41.5389055709391</v>
          </cell>
          <cell r="AM19">
            <v>44.326239889593701</v>
          </cell>
          <cell r="AN19">
            <v>47.342349306224897</v>
          </cell>
          <cell r="AO19">
            <v>35.130750648496402</v>
          </cell>
          <cell r="AP19">
            <v>36.999025838551198</v>
          </cell>
          <cell r="AQ19">
            <v>40.571390007050098</v>
          </cell>
          <cell r="AR19">
            <v>36.6513135794901</v>
          </cell>
          <cell r="AS19">
            <v>38.816766987887704</v>
          </cell>
          <cell r="AT19">
            <v>40.172092728529101</v>
          </cell>
          <cell r="AU19">
            <v>35.130750648496402</v>
          </cell>
          <cell r="AV19">
            <v>47.342349306224897</v>
          </cell>
        </row>
        <row r="20">
          <cell r="B20">
            <v>1004037</v>
          </cell>
          <cell r="C20">
            <v>36161</v>
          </cell>
          <cell r="D20">
            <v>9.0250000000000004</v>
          </cell>
          <cell r="E20">
            <v>1.073</v>
          </cell>
          <cell r="F20">
            <v>27.108000000000001</v>
          </cell>
          <cell r="G20">
            <v>15</v>
          </cell>
          <cell r="H20">
            <v>0</v>
          </cell>
          <cell r="I20">
            <v>38.5</v>
          </cell>
          <cell r="J20">
            <v>-121.25</v>
          </cell>
          <cell r="K20">
            <v>6.5129200000000003</v>
          </cell>
          <cell r="L20">
            <v>17.984774206025001</v>
          </cell>
          <cell r="M20">
            <v>23.624628224891001</v>
          </cell>
          <cell r="N20">
            <v>4.2202171115368001</v>
          </cell>
          <cell r="O20">
            <v>7.7635299183702102</v>
          </cell>
          <cell r="P20">
            <v>0.53270095271864604</v>
          </cell>
          <cell r="Q20">
            <v>0.80978491763600102</v>
          </cell>
          <cell r="R20">
            <v>19.4044111133542</v>
          </cell>
          <cell r="S20">
            <v>24.232991775457201</v>
          </cell>
          <cell r="T20">
            <v>31.388158143261201</v>
          </cell>
          <cell r="U20">
            <v>20.3821308636</v>
          </cell>
          <cell r="V20">
            <v>24.686648909156599</v>
          </cell>
          <cell r="W20">
            <v>23.0371112785168</v>
          </cell>
          <cell r="X20">
            <v>20.524792151257099</v>
          </cell>
          <cell r="Y20">
            <v>25.340781564524701</v>
          </cell>
          <cell r="Z20">
            <v>2019</v>
          </cell>
          <cell r="AA20" t="str">
            <v>KIEFER LANDFILL</v>
          </cell>
          <cell r="AB20">
            <v>38.517290000000003</v>
          </cell>
          <cell r="AC20">
            <v>-121.19582</v>
          </cell>
          <cell r="AD20" t="str">
            <v>SLOUGHHOUSE</v>
          </cell>
          <cell r="AE20" t="str">
            <v>SACRAMENTO COUNTY</v>
          </cell>
          <cell r="AF20" t="str">
            <v>CA</v>
          </cell>
          <cell r="AG20" t="str">
            <v>COUNTY OF SACRAMENTO (100%)</v>
          </cell>
          <cell r="AH20" t="str">
            <v>C,HH</v>
          </cell>
          <cell r="AI20">
            <v>17.111708224891</v>
          </cell>
          <cell r="AJ20">
            <v>2.62734813645661</v>
          </cell>
          <cell r="AK20">
            <v>80.628370669214206</v>
          </cell>
          <cell r="AL20">
            <v>58.281218606224797</v>
          </cell>
          <cell r="AM20">
            <v>52.7999149657225</v>
          </cell>
          <cell r="AN20">
            <v>46.341504913212503</v>
          </cell>
          <cell r="AO20">
            <v>57.0813335466665</v>
          </cell>
          <cell r="AP20">
            <v>52.337452943343798</v>
          </cell>
          <cell r="AQ20">
            <v>54.059108273658602</v>
          </cell>
          <cell r="AR20">
            <v>56.910373664258302</v>
          </cell>
          <cell r="AS20">
            <v>51.684708760394301</v>
          </cell>
          <cell r="AT20">
            <v>53.686951959185201</v>
          </cell>
          <cell r="AU20">
            <v>46.341504913212503</v>
          </cell>
          <cell r="AV20">
            <v>58.281218606224797</v>
          </cell>
        </row>
        <row r="21">
          <cell r="B21">
            <v>1004042</v>
          </cell>
          <cell r="C21">
            <v>35125</v>
          </cell>
          <cell r="D21">
            <v>18.739000000000001</v>
          </cell>
          <cell r="E21">
            <v>0</v>
          </cell>
          <cell r="F21">
            <v>62.061199999999999</v>
          </cell>
          <cell r="G21">
            <v>17.600000000000001</v>
          </cell>
          <cell r="H21">
            <v>17.600000000000001</v>
          </cell>
          <cell r="I21">
            <v>43</v>
          </cell>
          <cell r="J21">
            <v>-76.875</v>
          </cell>
          <cell r="K21">
            <v>8.30992</v>
          </cell>
          <cell r="L21">
            <v>9.75543451130096</v>
          </cell>
          <cell r="M21">
            <v>23.8544693672333</v>
          </cell>
          <cell r="N21">
            <v>9.7445695365626595</v>
          </cell>
          <cell r="O21">
            <v>12.454973130049799</v>
          </cell>
          <cell r="P21">
            <v>0.29372241220623402</v>
          </cell>
          <cell r="Q21">
            <v>0.80624663870484303</v>
          </cell>
          <cell r="R21">
            <v>14.109899830670599</v>
          </cell>
          <cell r="S21">
            <v>25.763010423738599</v>
          </cell>
          <cell r="T21">
            <v>36.309442497283101</v>
          </cell>
          <cell r="U21">
            <v>16.632396773165901</v>
          </cell>
          <cell r="V21">
            <v>30.928432680667601</v>
          </cell>
          <cell r="W21">
            <v>21.990563905358101</v>
          </cell>
          <cell r="X21">
            <v>15.546462518945001</v>
          </cell>
          <cell r="Y21">
            <v>29.5555463080374</v>
          </cell>
          <cell r="Z21">
            <v>2019</v>
          </cell>
          <cell r="AA21" t="str">
            <v>SENECA MEADOWS SWMF</v>
          </cell>
          <cell r="AB21">
            <v>42.917929999999998</v>
          </cell>
          <cell r="AC21">
            <v>-76.846170000000001</v>
          </cell>
          <cell r="AD21" t="str">
            <v>WATERLOO</v>
          </cell>
          <cell r="AE21" t="str">
            <v>SENECA COUNTY</v>
          </cell>
          <cell r="AF21" t="str">
            <v>NY</v>
          </cell>
          <cell r="AG21" t="str">
            <v>WASTE CONNECTIONS US INC (100%)</v>
          </cell>
          <cell r="AH21" t="str">
            <v>C,HH</v>
          </cell>
          <cell r="AI21">
            <v>15.5445493672333</v>
          </cell>
          <cell r="AJ21">
            <v>1.8706015662284701</v>
          </cell>
          <cell r="AK21">
            <v>88.191292109604007</v>
          </cell>
          <cell r="AL21">
            <v>81.476045557912101</v>
          </cell>
          <cell r="AM21">
            <v>70.665252440715307</v>
          </cell>
          <cell r="AN21">
            <v>63.089147762467803</v>
          </cell>
          <cell r="AO21">
            <v>78.864358149610496</v>
          </cell>
          <cell r="AP21">
            <v>66.739913053664907</v>
          </cell>
          <cell r="AQ21">
            <v>73.8368799373212</v>
          </cell>
          <cell r="AR21">
            <v>79.967876863769703</v>
          </cell>
          <cell r="AS21">
            <v>67.740017519652298</v>
          </cell>
          <cell r="AT21">
            <v>72.797436410639193</v>
          </cell>
          <cell r="AU21">
            <v>63.089147762467803</v>
          </cell>
          <cell r="AV21">
            <v>81.476045557912101</v>
          </cell>
        </row>
        <row r="22">
          <cell r="B22">
            <v>1004074</v>
          </cell>
          <cell r="C22">
            <v>39668</v>
          </cell>
          <cell r="D22">
            <v>0.97899999999999998</v>
          </cell>
          <cell r="E22">
            <v>2E-3</v>
          </cell>
          <cell r="F22">
            <v>3.6143999999999998</v>
          </cell>
          <cell r="G22">
            <v>2</v>
          </cell>
          <cell r="H22">
            <v>3.2</v>
          </cell>
          <cell r="I22">
            <v>34.75</v>
          </cell>
          <cell r="J22">
            <v>-82.1875</v>
          </cell>
          <cell r="K22">
            <v>3.3557999999999999</v>
          </cell>
          <cell r="L22">
            <v>6.7053112549896499</v>
          </cell>
          <cell r="M22">
            <v>16.969227749640002</v>
          </cell>
          <cell r="N22">
            <v>5.5555369377549901</v>
          </cell>
          <cell r="O22">
            <v>11.1145247758105</v>
          </cell>
          <cell r="P22">
            <v>0.29385209772920701</v>
          </cell>
          <cell r="Q22">
            <v>0.763489368205162</v>
          </cell>
          <cell r="R22">
            <v>11.6516883167785</v>
          </cell>
          <cell r="S22">
            <v>18.309413730793</v>
          </cell>
          <cell r="T22">
            <v>28.0837525254505</v>
          </cell>
          <cell r="U22">
            <v>11.870287783490699</v>
          </cell>
          <cell r="V22">
            <v>19.829593167137599</v>
          </cell>
          <cell r="W22">
            <v>15.5781909579699</v>
          </cell>
          <cell r="X22">
            <v>11.413690811884999</v>
          </cell>
          <cell r="Y22">
            <v>19.017204703614599</v>
          </cell>
          <cell r="Z22">
            <v>2019</v>
          </cell>
          <cell r="AA22" t="str">
            <v>ENOREE LANDFILL</v>
          </cell>
          <cell r="AB22">
            <v>34.807015</v>
          </cell>
          <cell r="AC22">
            <v>-82.192093999999997</v>
          </cell>
          <cell r="AD22" t="str">
            <v>GREER</v>
          </cell>
          <cell r="AE22" t="str">
            <v>GREENVILLE COUNTY</v>
          </cell>
          <cell r="AF22" t="str">
            <v>SC</v>
          </cell>
          <cell r="AG22" t="str">
            <v>COUNTY OF GREENVILLE (100%)</v>
          </cell>
          <cell r="AH22" t="str">
            <v>C,HH</v>
          </cell>
          <cell r="AI22">
            <v>13.61342774964</v>
          </cell>
          <cell r="AJ22">
            <v>4.0566862595029498</v>
          </cell>
          <cell r="AK22">
            <v>51.855040027545797</v>
          </cell>
          <cell r="AL22">
            <v>23.676006092716602</v>
          </cell>
          <cell r="AM22">
            <v>16.486182761730898</v>
          </cell>
          <cell r="AN22">
            <v>11.402557284996201</v>
          </cell>
          <cell r="AO22">
            <v>23.341768659059099</v>
          </cell>
          <cell r="AP22">
            <v>15.4171687998375</v>
          </cell>
          <cell r="AQ22">
            <v>18.832267138476499</v>
          </cell>
          <cell r="AR22">
            <v>24.050959268502201</v>
          </cell>
          <cell r="AS22">
            <v>15.970586475570199</v>
          </cell>
          <cell r="AT22">
            <v>18.6471870601112</v>
          </cell>
          <cell r="AU22">
            <v>11.402557284996201</v>
          </cell>
          <cell r="AV22">
            <v>24.050959268502201</v>
          </cell>
        </row>
        <row r="23">
          <cell r="B23">
            <v>1004118</v>
          </cell>
          <cell r="C23">
            <v>40616</v>
          </cell>
          <cell r="D23">
            <v>5.18</v>
          </cell>
          <cell r="E23">
            <v>2.1</v>
          </cell>
          <cell r="F23">
            <v>17.3492</v>
          </cell>
          <cell r="G23">
            <v>9.6</v>
          </cell>
          <cell r="H23">
            <v>9.6</v>
          </cell>
          <cell r="I23">
            <v>35</v>
          </cell>
          <cell r="J23">
            <v>-78.4375</v>
          </cell>
          <cell r="K23">
            <v>29.233239999999999</v>
          </cell>
          <cell r="L23">
            <v>14.9663155425052</v>
          </cell>
          <cell r="M23">
            <v>25.162075793520899</v>
          </cell>
          <cell r="N23">
            <v>2.6414617217013499</v>
          </cell>
          <cell r="O23">
            <v>3.5601163697995499</v>
          </cell>
          <cell r="P23">
            <v>0.34282336340686498</v>
          </cell>
          <cell r="Q23">
            <v>0.56519477272940699</v>
          </cell>
          <cell r="R23">
            <v>24.840565577588801</v>
          </cell>
          <cell r="S23">
            <v>26.3996043689739</v>
          </cell>
          <cell r="T23">
            <v>28.7221921633204</v>
          </cell>
          <cell r="U23">
            <v>23.680977041444802</v>
          </cell>
          <cell r="V23">
            <v>26.5493128897036</v>
          </cell>
          <cell r="W23">
            <v>24.109629006937499</v>
          </cell>
          <cell r="X23">
            <v>22.520614071819502</v>
          </cell>
          <cell r="Y23">
            <v>24.473711228378502</v>
          </cell>
          <cell r="Z23">
            <v>2019</v>
          </cell>
          <cell r="AA23" t="str">
            <v>SAMPSON COUNTY DISPOSAL, LLC</v>
          </cell>
          <cell r="AB23">
            <v>34.962065000000003</v>
          </cell>
          <cell r="AC23">
            <v>-78.448344999999904</v>
          </cell>
          <cell r="AD23" t="str">
            <v>ROSEBORO</v>
          </cell>
          <cell r="AE23" t="str">
            <v>SAMPSON COUNTY</v>
          </cell>
          <cell r="AF23" t="str">
            <v>NC</v>
          </cell>
          <cell r="AG23" t="str">
            <v>SAMPSON COUNTY DISPOSAL LLC (100%)</v>
          </cell>
          <cell r="AH23" t="str">
            <v>HH</v>
          </cell>
          <cell r="AI23">
            <v>-4.0711642064790698</v>
          </cell>
          <cell r="AJ23">
            <v>-0.139264898672848</v>
          </cell>
          <cell r="AK23">
            <v>37.244077381948998</v>
          </cell>
          <cell r="AL23">
            <v>41.121821281737297</v>
          </cell>
          <cell r="AM23">
            <v>39.656398043883001</v>
          </cell>
          <cell r="AN23">
            <v>37.657208053314399</v>
          </cell>
          <cell r="AO23">
            <v>42.283999853267602</v>
          </cell>
          <cell r="AP23">
            <v>39.521156544847798</v>
          </cell>
          <cell r="AQ23">
            <v>41.846816264629297</v>
          </cell>
          <cell r="AR23">
            <v>43.514624795460499</v>
          </cell>
          <cell r="AS23">
            <v>41.482525941971801</v>
          </cell>
          <cell r="AT23">
            <v>40.885568847389003</v>
          </cell>
          <cell r="AU23">
            <v>37.657208053314399</v>
          </cell>
          <cell r="AV23">
            <v>43.514624795460499</v>
          </cell>
        </row>
        <row r="24">
          <cell r="B24">
            <v>1004377</v>
          </cell>
          <cell r="C24">
            <v>43084</v>
          </cell>
          <cell r="D24">
            <v>6.1420000000000003</v>
          </cell>
          <cell r="E24">
            <v>0</v>
          </cell>
          <cell r="F24">
            <v>19.609200000000001</v>
          </cell>
          <cell r="G24">
            <v>0</v>
          </cell>
          <cell r="H24">
            <v>0</v>
          </cell>
          <cell r="I24">
            <v>33.25</v>
          </cell>
          <cell r="J24">
            <v>-96.5625</v>
          </cell>
          <cell r="K24">
            <v>20.747199999999999</v>
          </cell>
          <cell r="L24">
            <v>8.1727130807896504</v>
          </cell>
          <cell r="M24">
            <v>19.022050830163899</v>
          </cell>
          <cell r="N24">
            <v>5.0850798653050999</v>
          </cell>
          <cell r="O24">
            <v>10.176059439533899</v>
          </cell>
          <cell r="P24">
            <v>0.40753125170721799</v>
          </cell>
          <cell r="Q24">
            <v>0.77675196104470701</v>
          </cell>
          <cell r="R24">
            <v>14.3589853065436</v>
          </cell>
          <cell r="S24">
            <v>20.584134235877201</v>
          </cell>
          <cell r="T24">
            <v>29.1981102696978</v>
          </cell>
          <cell r="U24">
            <v>14.2660607285474</v>
          </cell>
          <cell r="V24">
            <v>21.877435078829699</v>
          </cell>
          <cell r="W24">
            <v>17.508269688688401</v>
          </cell>
          <cell r="X24">
            <v>13.9369709648588</v>
          </cell>
          <cell r="Y24">
            <v>20.446440368268501</v>
          </cell>
          <cell r="Z24">
            <v>2019</v>
          </cell>
          <cell r="AA24" t="str">
            <v>121 REGIONAL DISPOSAL FACILITY</v>
          </cell>
          <cell r="AB24">
            <v>33.298569999999998</v>
          </cell>
          <cell r="AC24">
            <v>-96.53586</v>
          </cell>
          <cell r="AD24" t="str">
            <v>MELISSA</v>
          </cell>
          <cell r="AE24" t="str">
            <v>COLLIN COUNTY</v>
          </cell>
          <cell r="AF24" t="str">
            <v>TX</v>
          </cell>
          <cell r="AG24" t="str">
            <v>NORTH TEXAS MUNICIPAL WATER DISTRICT (100%)</v>
          </cell>
          <cell r="AH24" t="str">
            <v>HH</v>
          </cell>
          <cell r="AI24">
            <v>-1.7251491698360399</v>
          </cell>
          <cell r="AJ24">
            <v>-8.3150939395968598E-2</v>
          </cell>
          <cell r="AK24">
            <v>48.5900625427441</v>
          </cell>
          <cell r="AL24">
            <v>57.728135380321497</v>
          </cell>
          <cell r="AM24">
            <v>48.787194127568803</v>
          </cell>
          <cell r="AN24">
            <v>40.176768380892298</v>
          </cell>
          <cell r="AO24">
            <v>57.886491729567403</v>
          </cell>
          <cell r="AP24">
            <v>47.2663062760817</v>
          </cell>
          <cell r="AQ24">
            <v>52.830109822857601</v>
          </cell>
          <cell r="AR24">
            <v>58.454361365240501</v>
          </cell>
          <cell r="AS24">
            <v>48.954903278825299</v>
          </cell>
          <cell r="AT24">
            <v>51.510533795169401</v>
          </cell>
          <cell r="AU24">
            <v>40.176768380892298</v>
          </cell>
          <cell r="AV24">
            <v>58.454361365240501</v>
          </cell>
        </row>
        <row r="25">
          <cell r="B25">
            <v>1004501</v>
          </cell>
          <cell r="C25">
            <v>41698</v>
          </cell>
          <cell r="D25">
            <v>0.44500000000000001</v>
          </cell>
          <cell r="E25">
            <v>0</v>
          </cell>
          <cell r="F25">
            <v>1.4456</v>
          </cell>
          <cell r="G25">
            <v>0.8</v>
          </cell>
          <cell r="H25">
            <v>0.8</v>
          </cell>
          <cell r="I25">
            <v>36.25</v>
          </cell>
          <cell r="J25">
            <v>-79.6875</v>
          </cell>
          <cell r="K25">
            <v>3.4118400000000002</v>
          </cell>
          <cell r="L25">
            <v>10.364263935836499</v>
          </cell>
          <cell r="M25">
            <v>9.9245625168632596</v>
          </cell>
          <cell r="N25">
            <v>3.8644569230771899</v>
          </cell>
          <cell r="O25">
            <v>3.5303702904845502</v>
          </cell>
          <cell r="P25">
            <v>0.46970182407197197</v>
          </cell>
          <cell r="Q25">
            <v>0.89327929009204199</v>
          </cell>
          <cell r="R25">
            <v>11.797923332129701</v>
          </cell>
          <cell r="S25">
            <v>11.8998202827127</v>
          </cell>
          <cell r="T25">
            <v>12.5762344767386</v>
          </cell>
          <cell r="U25">
            <v>8.3217986118754599</v>
          </cell>
          <cell r="V25">
            <v>6.0601055937860702</v>
          </cell>
          <cell r="W25">
            <v>13.454932807347801</v>
          </cell>
          <cell r="X25">
            <v>8.2245470441460498</v>
          </cell>
          <cell r="Y25">
            <v>7.0611379861695696</v>
          </cell>
          <cell r="Z25">
            <v>2019</v>
          </cell>
          <cell r="AA25" t="str">
            <v>ROCKINGHAM COUNTY LANDFILL</v>
          </cell>
          <cell r="AB25">
            <v>36.364699999999999</v>
          </cell>
          <cell r="AC25">
            <v>-79.842200000000005</v>
          </cell>
          <cell r="AD25" t="str">
            <v>MADISON</v>
          </cell>
          <cell r="AE25" t="str">
            <v>ROCKINGHAM COUNTY</v>
          </cell>
          <cell r="AF25" t="str">
            <v>NC</v>
          </cell>
          <cell r="AG25" t="str">
            <v>ROCKINGHAM COUNTY NC (100%)</v>
          </cell>
          <cell r="AH25" t="str">
            <v>HH</v>
          </cell>
          <cell r="AI25">
            <v>6.5127225168632599</v>
          </cell>
          <cell r="AJ25">
            <v>1.9088593008063801</v>
          </cell>
          <cell r="AK25">
            <v>29.7605322968477</v>
          </cell>
          <cell r="AL25">
            <v>10.9155242434078</v>
          </cell>
          <cell r="AM25">
            <v>10.8321803987888</v>
          </cell>
          <cell r="AN25">
            <v>10.309635321955501</v>
          </cell>
          <cell r="AO25">
            <v>14.8002560092346</v>
          </cell>
          <cell r="AP25">
            <v>19.260014690648099</v>
          </cell>
          <cell r="AQ25">
            <v>9.7016665020672193</v>
          </cell>
          <cell r="AR25">
            <v>14.9491004986848</v>
          </cell>
          <cell r="AS25">
            <v>16.993587934062202</v>
          </cell>
          <cell r="AT25">
            <v>13.4702456998561</v>
          </cell>
          <cell r="AU25">
            <v>9.7016665020672193</v>
          </cell>
          <cell r="AV25">
            <v>19.260014690648099</v>
          </cell>
        </row>
        <row r="26">
          <cell r="B26">
            <v>1004856</v>
          </cell>
          <cell r="C26">
            <v>31413</v>
          </cell>
          <cell r="D26">
            <v>15</v>
          </cell>
          <cell r="E26">
            <v>0</v>
          </cell>
          <cell r="F26">
            <v>52.525199999999998</v>
          </cell>
          <cell r="G26">
            <v>0</v>
          </cell>
          <cell r="H26">
            <v>0</v>
          </cell>
          <cell r="I26">
            <v>39.25</v>
          </cell>
          <cell r="J26">
            <v>-84.6875</v>
          </cell>
          <cell r="K26">
            <v>10.130039999999999</v>
          </cell>
          <cell r="L26">
            <v>29.185378786471301</v>
          </cell>
          <cell r="M26">
            <v>38.606737621242701</v>
          </cell>
          <cell r="N26">
            <v>5.6370438630884703</v>
          </cell>
          <cell r="O26">
            <v>4.4039958326609998</v>
          </cell>
          <cell r="P26">
            <v>0.290867641267477</v>
          </cell>
          <cell r="Q26">
            <v>0.83222011863679701</v>
          </cell>
          <cell r="R26">
            <v>43.010733453903697</v>
          </cell>
          <cell r="S26">
            <v>42.270238566853997</v>
          </cell>
          <cell r="T26">
            <v>39.806973467003303</v>
          </cell>
          <cell r="U26">
            <v>39.2210007142968</v>
          </cell>
          <cell r="V26">
            <v>35.0954640080855</v>
          </cell>
          <cell r="W26">
            <v>40.105526776940202</v>
          </cell>
          <cell r="X26">
            <v>36.374270224703601</v>
          </cell>
          <cell r="Y26">
            <v>32.9696937581542</v>
          </cell>
          <cell r="Z26">
            <v>2019</v>
          </cell>
          <cell r="AA26" t="str">
            <v>Rumpke Sanitary Landfill</v>
          </cell>
          <cell r="AB26">
            <v>39.274673</v>
          </cell>
          <cell r="AC26">
            <v>-84.597814</v>
          </cell>
          <cell r="AD26" t="str">
            <v>Cincinnati</v>
          </cell>
          <cell r="AE26" t="str">
            <v>HAMILTON COUNTY</v>
          </cell>
          <cell r="AF26" t="str">
            <v>OH</v>
          </cell>
          <cell r="AG26" t="str">
            <v>RUMPKE CONSOLIDATED COS INC (100%)</v>
          </cell>
          <cell r="AH26" t="str">
            <v>C,HH</v>
          </cell>
          <cell r="AI26">
            <v>28.4766976212427</v>
          </cell>
          <cell r="AJ26">
            <v>2.81111403521039</v>
          </cell>
          <cell r="AK26">
            <v>83.8320944904209</v>
          </cell>
          <cell r="AL26">
            <v>54.979522469776697</v>
          </cell>
          <cell r="AM26">
            <v>55.408995194380402</v>
          </cell>
          <cell r="AN26">
            <v>56.887212796708198</v>
          </cell>
          <cell r="AO26">
            <v>57.250545080952797</v>
          </cell>
          <cell r="AP26">
            <v>59.9461332490621</v>
          </cell>
          <cell r="AQ26">
            <v>56.703862560080601</v>
          </cell>
          <cell r="AR26">
            <v>59.083816660815302</v>
          </cell>
          <cell r="AS26">
            <v>61.436651583639502</v>
          </cell>
          <cell r="AT26">
            <v>57.712092449426997</v>
          </cell>
          <cell r="AU26">
            <v>54.979522469776697</v>
          </cell>
          <cell r="AV26">
            <v>61.436651583639502</v>
          </cell>
        </row>
        <row r="27">
          <cell r="B27">
            <v>1004936</v>
          </cell>
          <cell r="C27">
            <v>40882</v>
          </cell>
          <cell r="D27">
            <v>1.72</v>
          </cell>
          <cell r="E27">
            <v>0</v>
          </cell>
          <cell r="F27">
            <v>8.6744000000000003</v>
          </cell>
          <cell r="G27">
            <v>4.8</v>
          </cell>
          <cell r="H27">
            <v>4.8</v>
          </cell>
          <cell r="I27">
            <v>42</v>
          </cell>
          <cell r="J27">
            <v>-89.0625</v>
          </cell>
          <cell r="K27">
            <v>2.6788400000000001</v>
          </cell>
          <cell r="L27">
            <v>9.8882883258461796</v>
          </cell>
          <cell r="M27">
            <v>31.787175627650299</v>
          </cell>
          <cell r="N27">
            <v>6.54110584928811</v>
          </cell>
          <cell r="O27">
            <v>7.1388340844734204</v>
          </cell>
          <cell r="P27">
            <v>0.215594485293024</v>
          </cell>
          <cell r="Q27">
            <v>0.87788240363074499</v>
          </cell>
          <cell r="R27">
            <v>27.361299347439601</v>
          </cell>
          <cell r="S27">
            <v>34.855628400961997</v>
          </cell>
          <cell r="T27">
            <v>38.926009712123701</v>
          </cell>
          <cell r="U27">
            <v>27.631944219624302</v>
          </cell>
          <cell r="V27">
            <v>37.699660777506601</v>
          </cell>
          <cell r="W27">
            <v>29.2221508662196</v>
          </cell>
          <cell r="X27">
            <v>25.246069778362202</v>
          </cell>
          <cell r="Y27">
            <v>33.354641918964298</v>
          </cell>
          <cell r="Z27">
            <v>2019</v>
          </cell>
          <cell r="AA27" t="str">
            <v>Rochelle Municipal Landfill</v>
          </cell>
          <cell r="AB27">
            <v>41.927896999999902</v>
          </cell>
          <cell r="AC27">
            <v>-89.001125000000002</v>
          </cell>
          <cell r="AD27" t="str">
            <v>Rochelle</v>
          </cell>
          <cell r="AE27" t="str">
            <v>OGLE COUNTY</v>
          </cell>
          <cell r="AF27" t="str">
            <v>IL</v>
          </cell>
          <cell r="AG27" t="str">
            <v>WASTE CONNECTIONS US INC (100%)</v>
          </cell>
          <cell r="AH27" t="str">
            <v>C,HH</v>
          </cell>
          <cell r="AI27">
            <v>29.108335627650298</v>
          </cell>
          <cell r="AJ27">
            <v>10.866022467803299</v>
          </cell>
          <cell r="AK27">
            <v>76.404621059715097</v>
          </cell>
          <cell r="AL27">
            <v>24.071684904365</v>
          </cell>
          <cell r="AM27">
            <v>19.927393384857702</v>
          </cell>
          <cell r="AN27">
            <v>18.223372555952199</v>
          </cell>
          <cell r="AO27">
            <v>23.8922430402984</v>
          </cell>
          <cell r="AP27">
            <v>18.7052844943168</v>
          </cell>
          <cell r="AQ27">
            <v>22.889682046848801</v>
          </cell>
          <cell r="AR27">
            <v>25.572759035116199</v>
          </cell>
          <cell r="AS27">
            <v>20.639061953220299</v>
          </cell>
          <cell r="AT27">
            <v>21.740185176871901</v>
          </cell>
          <cell r="AU27">
            <v>18.223372555952199</v>
          </cell>
          <cell r="AV27">
            <v>25.572759035116199</v>
          </cell>
        </row>
        <row r="28">
          <cell r="B28">
            <v>1005061</v>
          </cell>
          <cell r="C28">
            <v>35611</v>
          </cell>
          <cell r="D28">
            <v>6.77</v>
          </cell>
          <cell r="E28">
            <v>0</v>
          </cell>
          <cell r="F28">
            <v>21.577999999999999</v>
          </cell>
          <cell r="G28">
            <v>12.899999999999901</v>
          </cell>
          <cell r="H28">
            <v>13.399999999999901</v>
          </cell>
          <cell r="I28">
            <v>32.75</v>
          </cell>
          <cell r="J28">
            <v>-117.1875</v>
          </cell>
          <cell r="K28">
            <v>6.1972800000000001</v>
          </cell>
          <cell r="L28">
            <v>15.912246492054001</v>
          </cell>
          <cell r="M28">
            <v>24.099770678214799</v>
          </cell>
          <cell r="N28">
            <v>2.0280597009294099</v>
          </cell>
          <cell r="O28">
            <v>1.3093555895623199</v>
          </cell>
          <cell r="P28">
            <v>0.66456072076574202</v>
          </cell>
          <cell r="Q28">
            <v>0.85014008555282805</v>
          </cell>
          <cell r="R28">
            <v>23.669088441877999</v>
          </cell>
          <cell r="S28">
            <v>25.409126267777101</v>
          </cell>
          <cell r="T28">
            <v>23.812022832309601</v>
          </cell>
          <cell r="U28">
            <v>23.454727197807699</v>
          </cell>
          <cell r="V28">
            <v>24.979943948397899</v>
          </cell>
          <cell r="W28">
            <v>24.186957691004501</v>
          </cell>
          <cell r="X28">
            <v>22.071710977285399</v>
          </cell>
          <cell r="Y28">
            <v>25.2145880692579</v>
          </cell>
          <cell r="Z28">
            <v>2019</v>
          </cell>
          <cell r="AA28" t="str">
            <v>WEST MIRAMAR SANITARY LANDFILL</v>
          </cell>
          <cell r="AB28">
            <v>32.835819999999998</v>
          </cell>
          <cell r="AC28">
            <v>-117.15236</v>
          </cell>
          <cell r="AD28" t="str">
            <v>SAN DIEGO</v>
          </cell>
          <cell r="AE28" t="str">
            <v>SAN DIEGO COUNTY</v>
          </cell>
          <cell r="AF28" t="str">
            <v>CA</v>
          </cell>
          <cell r="AG28" t="str">
            <v>CITY OF SAN DIEGO (100%)</v>
          </cell>
          <cell r="AH28" t="str">
            <v>HH</v>
          </cell>
          <cell r="AI28">
            <v>17.9024906782148</v>
          </cell>
          <cell r="AJ28">
            <v>2.88876582600993</v>
          </cell>
          <cell r="AK28">
            <v>77.687785685688795</v>
          </cell>
          <cell r="AL28">
            <v>47.689256354511997</v>
          </cell>
          <cell r="AM28">
            <v>45.923217089353599</v>
          </cell>
          <cell r="AN28">
            <v>47.539081616500702</v>
          </cell>
          <cell r="AO28">
            <v>47.916262999613402</v>
          </cell>
          <cell r="AP28">
            <v>46.346548343964102</v>
          </cell>
          <cell r="AQ28">
            <v>47.149612036550103</v>
          </cell>
          <cell r="AR28">
            <v>49.434462489863499</v>
          </cell>
          <cell r="AS28">
            <v>46.114140914929202</v>
          </cell>
          <cell r="AT28">
            <v>47.2640727306608</v>
          </cell>
          <cell r="AU28">
            <v>45.923217089353599</v>
          </cell>
          <cell r="AV28">
            <v>49.434462489863499</v>
          </cell>
        </row>
        <row r="29">
          <cell r="B29">
            <v>1005518</v>
          </cell>
          <cell r="C29">
            <v>41943</v>
          </cell>
          <cell r="D29">
            <v>1.2589999999999999</v>
          </cell>
          <cell r="E29">
            <v>0</v>
          </cell>
          <cell r="F29">
            <v>3.5295999999999998</v>
          </cell>
          <cell r="G29">
            <v>1.9530000000000001</v>
          </cell>
          <cell r="H29">
            <v>3.9</v>
          </cell>
          <cell r="I29">
            <v>37.25</v>
          </cell>
          <cell r="J29">
            <v>-92.5</v>
          </cell>
          <cell r="K29">
            <v>3.8260800000000001</v>
          </cell>
          <cell r="L29">
            <v>5.0430037279521303</v>
          </cell>
          <cell r="M29">
            <v>3.9056588185401599</v>
          </cell>
          <cell r="N29">
            <v>1.9466367707466199</v>
          </cell>
          <cell r="O29">
            <v>2.49533828378362</v>
          </cell>
          <cell r="P29">
            <v>0.38561893790829799</v>
          </cell>
          <cell r="Q29">
            <v>0.70755833009964897</v>
          </cell>
          <cell r="R29">
            <v>4.1488838105609496</v>
          </cell>
          <cell r="S29">
            <v>5.2074298732858297</v>
          </cell>
          <cell r="T29">
            <v>6.4009971023237897</v>
          </cell>
          <cell r="U29">
            <v>2.3579478269966199</v>
          </cell>
          <cell r="V29">
            <v>3.4204833593373198</v>
          </cell>
          <cell r="W29">
            <v>4.8197470201526302</v>
          </cell>
          <cell r="X29">
            <v>1.9590220477935401</v>
          </cell>
          <cell r="Y29">
            <v>2.9307595078706199</v>
          </cell>
          <cell r="Z29">
            <v>2019</v>
          </cell>
          <cell r="AA29" t="str">
            <v>BLACK OAK LANDFILL</v>
          </cell>
          <cell r="AB29">
            <v>37.241300000000003</v>
          </cell>
          <cell r="AC29">
            <v>-92.458399999999997</v>
          </cell>
          <cell r="AD29" t="str">
            <v>HARTVILLE</v>
          </cell>
          <cell r="AE29" t="str">
            <v>WRIGHT COUNTY</v>
          </cell>
          <cell r="AF29" t="str">
            <v>MO</v>
          </cell>
          <cell r="AG29" t="str">
            <v>WCA WASTE CORP (100%)</v>
          </cell>
          <cell r="AH29" t="str">
            <v>HH</v>
          </cell>
          <cell r="AI29">
            <v>7.9578818540167295E-2</v>
          </cell>
          <cell r="AJ29">
            <v>2.0799047207629501E-2</v>
          </cell>
          <cell r="AK29">
            <v>47.984686663911397</v>
          </cell>
          <cell r="AL29">
            <v>45.967408242046403</v>
          </cell>
          <cell r="AM29">
            <v>40.398167926517303</v>
          </cell>
          <cell r="AN29">
            <v>35.542676473845198</v>
          </cell>
          <cell r="AO29">
            <v>59.950256094998601</v>
          </cell>
          <cell r="AP29">
            <v>50.785002387892703</v>
          </cell>
          <cell r="AQ29">
            <v>42.273964556517697</v>
          </cell>
          <cell r="AR29">
            <v>64.307579739780294</v>
          </cell>
          <cell r="AS29">
            <v>54.634730400063702</v>
          </cell>
          <cell r="AT29">
            <v>49.2324732277078</v>
          </cell>
          <cell r="AU29">
            <v>35.542676473845198</v>
          </cell>
          <cell r="AV29">
            <v>64.307579739780294</v>
          </cell>
        </row>
        <row r="30">
          <cell r="B30">
            <v>1005638</v>
          </cell>
          <cell r="C30">
            <v>41331</v>
          </cell>
          <cell r="D30">
            <v>3.1680000000000001</v>
          </cell>
          <cell r="E30">
            <v>0.79200000000000004</v>
          </cell>
          <cell r="F30">
            <v>2.7732000000000001</v>
          </cell>
          <cell r="G30">
            <v>0</v>
          </cell>
          <cell r="H30">
            <v>0</v>
          </cell>
          <cell r="I30">
            <v>33.75</v>
          </cell>
          <cell r="J30">
            <v>-84.375</v>
          </cell>
          <cell r="K30">
            <v>12.296720000000001</v>
          </cell>
          <cell r="L30">
            <v>10.8617373692966</v>
          </cell>
          <cell r="M30">
            <v>30.177281921152499</v>
          </cell>
          <cell r="N30">
            <v>4.9654861554914804</v>
          </cell>
          <cell r="O30">
            <v>5.4110335909872802</v>
          </cell>
          <cell r="P30">
            <v>0.262960924999803</v>
          </cell>
          <cell r="Q30">
            <v>0.799219966925099</v>
          </cell>
          <cell r="R30">
            <v>29.586528830349401</v>
          </cell>
          <cell r="S30">
            <v>32.517926037594798</v>
          </cell>
          <cell r="T30">
            <v>35.5883155121398</v>
          </cell>
          <cell r="U30">
            <v>26.8317096008861</v>
          </cell>
          <cell r="V30">
            <v>30.920070072418</v>
          </cell>
          <cell r="W30">
            <v>31.212899401596498</v>
          </cell>
          <cell r="X30">
            <v>25.211795765661002</v>
          </cell>
          <cell r="Y30">
            <v>29.5490101485744</v>
          </cell>
          <cell r="Z30">
            <v>2019</v>
          </cell>
          <cell r="AA30" t="str">
            <v>SEMINOLE ROAD MSW LANDFILL</v>
          </cell>
          <cell r="AB30">
            <v>33.656700000000001</v>
          </cell>
          <cell r="AC30">
            <v>-84.259900000000002</v>
          </cell>
          <cell r="AD30" t="str">
            <v>ELLENWOOD</v>
          </cell>
          <cell r="AE30" t="str">
            <v>DEKALB COUNTY</v>
          </cell>
          <cell r="AF30" t="str">
            <v>GA</v>
          </cell>
          <cell r="AG30" t="str">
            <v>COUNTY OF DEKALB (100%)</v>
          </cell>
          <cell r="AH30" t="str">
            <v>C,HH</v>
          </cell>
          <cell r="AI30">
            <v>17.880561921152498</v>
          </cell>
          <cell r="AJ30">
            <v>1.454091979093</v>
          </cell>
          <cell r="AK30">
            <v>18.402221113317101</v>
          </cell>
          <cell r="AL30">
            <v>8.5699111217492003</v>
          </cell>
          <cell r="AM30">
            <v>7.8580660675031204</v>
          </cell>
          <cell r="AN30">
            <v>7.22912002556936</v>
          </cell>
          <cell r="AO30">
            <v>9.3673652018751401</v>
          </cell>
          <cell r="AP30">
            <v>8.2307238034167405</v>
          </cell>
          <cell r="AQ30">
            <v>8.1598066528038302</v>
          </cell>
          <cell r="AR30">
            <v>9.9095959249808097</v>
          </cell>
          <cell r="AS30">
            <v>8.5798588254099002</v>
          </cell>
          <cell r="AT30">
            <v>8.4880559529135091</v>
          </cell>
          <cell r="AU30">
            <v>7.22912002556936</v>
          </cell>
          <cell r="AV30">
            <v>9.9095959249808097</v>
          </cell>
        </row>
        <row r="31">
          <cell r="B31">
            <v>1006777</v>
          </cell>
          <cell r="C31">
            <v>43326</v>
          </cell>
          <cell r="D31">
            <v>5.68</v>
          </cell>
          <cell r="E31">
            <v>0</v>
          </cell>
          <cell r="F31">
            <v>7.3883999999999901</v>
          </cell>
          <cell r="G31">
            <v>0</v>
          </cell>
          <cell r="H31">
            <v>0</v>
          </cell>
          <cell r="I31">
            <v>40.5</v>
          </cell>
          <cell r="J31">
            <v>-80.9375</v>
          </cell>
          <cell r="K31">
            <v>19.48856</v>
          </cell>
          <cell r="L31">
            <v>14.8411173008727</v>
          </cell>
          <cell r="M31">
            <v>1.9050785937333199</v>
          </cell>
          <cell r="N31">
            <v>11.016987088776601</v>
          </cell>
          <cell r="O31">
            <v>6.1467637594796098</v>
          </cell>
          <cell r="P31">
            <v>0.35758411211247998</v>
          </cell>
          <cell r="Q31">
            <v>0.66239340812740599</v>
          </cell>
          <cell r="R31">
            <v>8.0518423532129404</v>
          </cell>
          <cell r="S31">
            <v>0.77219058914757499</v>
          </cell>
          <cell r="T31">
            <v>-9.1119084950433002</v>
          </cell>
          <cell r="U31">
            <v>7.1759267531155704</v>
          </cell>
          <cell r="V31">
            <v>-2.5605854891162299</v>
          </cell>
          <cell r="W31">
            <v>4.1838779873606198</v>
          </cell>
          <cell r="X31">
            <v>7.2599532310074002</v>
          </cell>
          <cell r="Y31">
            <v>-0.53066817981799197</v>
          </cell>
          <cell r="Z31">
            <v>2019</v>
          </cell>
          <cell r="AA31" t="str">
            <v>APEX ENVIRONMENTAL, LLC - SANITARY LANDFILL (0641000223)</v>
          </cell>
          <cell r="AB31">
            <v>40.432403000000001</v>
          </cell>
          <cell r="AC31">
            <v>-80.911512000000002</v>
          </cell>
          <cell r="AD31" t="str">
            <v>AMSTERDAM</v>
          </cell>
          <cell r="AE31" t="str">
            <v>JEFFERSON COUNTY</v>
          </cell>
          <cell r="AF31" t="str">
            <v>OH</v>
          </cell>
          <cell r="AG31" t="str">
            <v>APEX ENVIRONMENTAL LLC (100%)</v>
          </cell>
          <cell r="AH31" t="str">
            <v>C,HH</v>
          </cell>
          <cell r="AI31">
            <v>-17.5834814062666</v>
          </cell>
          <cell r="AJ31">
            <v>-0.90224631303014002</v>
          </cell>
          <cell r="AK31">
            <v>27.4897160988445</v>
          </cell>
          <cell r="AL31">
            <v>47.851580506199397</v>
          </cell>
          <cell r="AM31">
            <v>90.537564889304903</v>
          </cell>
          <cell r="AN31">
            <v>-428.68370079106199</v>
          </cell>
          <cell r="AO31">
            <v>50.729430376309601</v>
          </cell>
          <cell r="AP31">
            <v>153.038191159658</v>
          </cell>
          <cell r="AQ31">
            <v>63.845683693994303</v>
          </cell>
          <cell r="AR31">
            <v>50.438434160369198</v>
          </cell>
          <cell r="AS31">
            <v>107.738246314273</v>
          </cell>
          <cell r="AT31">
            <v>16.936928788630802</v>
          </cell>
          <cell r="AU31">
            <v>-428.68370079106199</v>
          </cell>
          <cell r="AV31">
            <v>153.038191159658</v>
          </cell>
        </row>
        <row r="32">
          <cell r="B32">
            <v>1007075</v>
          </cell>
          <cell r="C32">
            <v>39172</v>
          </cell>
          <cell r="D32">
            <v>2.923</v>
          </cell>
          <cell r="E32">
            <v>0</v>
          </cell>
          <cell r="F32">
            <v>8.6744000000000003</v>
          </cell>
          <cell r="G32">
            <v>4.8</v>
          </cell>
          <cell r="H32">
            <v>4.8</v>
          </cell>
          <cell r="I32">
            <v>44.25</v>
          </cell>
          <cell r="J32">
            <v>-88.4375</v>
          </cell>
          <cell r="K32">
            <v>2.81724</v>
          </cell>
          <cell r="L32">
            <v>3.7419896892284101</v>
          </cell>
          <cell r="M32">
            <v>4.7933663063027696</v>
          </cell>
          <cell r="N32">
            <v>1.4905324839326299</v>
          </cell>
          <cell r="O32">
            <v>2.4190680378725098</v>
          </cell>
          <cell r="P32">
            <v>0.22069947008719901</v>
          </cell>
          <cell r="Q32">
            <v>0.52000705779273104</v>
          </cell>
          <cell r="R32">
            <v>4.0969966288494302</v>
          </cell>
          <cell r="S32">
            <v>6.0660715106590004</v>
          </cell>
          <cell r="T32">
            <v>7.2124343441752803</v>
          </cell>
          <cell r="U32">
            <v>3.87429321184552</v>
          </cell>
          <cell r="V32">
            <v>4.9836229766452202</v>
          </cell>
          <cell r="W32">
            <v>4.3876685201404202</v>
          </cell>
          <cell r="X32">
            <v>3.3028338223701401</v>
          </cell>
          <cell r="Y32">
            <v>4.4230094357371401</v>
          </cell>
          <cell r="Z32">
            <v>2019</v>
          </cell>
          <cell r="AA32" t="str">
            <v>OUTAGAMIE COUNTY LANDFILL</v>
          </cell>
          <cell r="AB32">
            <v>44.292497999999902</v>
          </cell>
          <cell r="AC32">
            <v>-88.340023000000002</v>
          </cell>
          <cell r="AD32" t="str">
            <v>APPLETON</v>
          </cell>
          <cell r="AE32" t="str">
            <v>OUTAGAMIE COUNTY</v>
          </cell>
          <cell r="AF32" t="str">
            <v>WI</v>
          </cell>
          <cell r="AG32" t="str">
            <v>COUNTY OF OUTAGAMIE (100%)</v>
          </cell>
          <cell r="AH32" t="str">
            <v>C,HH</v>
          </cell>
          <cell r="AI32">
            <v>1.9761263063027701</v>
          </cell>
          <cell r="AJ32">
            <v>0.70144052558630798</v>
          </cell>
          <cell r="AK32">
            <v>75.484439122701303</v>
          </cell>
          <cell r="AL32">
            <v>67.920527817649202</v>
          </cell>
          <cell r="AM32">
            <v>58.847506972402002</v>
          </cell>
          <cell r="AN32">
            <v>54.601186190251703</v>
          </cell>
          <cell r="AO32">
            <v>69.125922943208707</v>
          </cell>
          <cell r="AP32">
            <v>63.511388250209698</v>
          </cell>
          <cell r="AQ32">
            <v>66.409083573745804</v>
          </cell>
          <cell r="AR32">
            <v>72.424068266903404</v>
          </cell>
          <cell r="AS32">
            <v>66.229891052587305</v>
          </cell>
          <cell r="AT32">
            <v>64.883696883369694</v>
          </cell>
          <cell r="AU32">
            <v>54.601186190251703</v>
          </cell>
          <cell r="AV32">
            <v>72.424068266903404</v>
          </cell>
        </row>
        <row r="33">
          <cell r="B33">
            <v>1007520</v>
          </cell>
          <cell r="C33">
            <v>37377</v>
          </cell>
          <cell r="D33">
            <v>6.6765641640000002</v>
          </cell>
          <cell r="E33">
            <v>1.7112632489999999</v>
          </cell>
          <cell r="F33">
            <v>20.3904</v>
          </cell>
          <cell r="G33">
            <v>6.4</v>
          </cell>
          <cell r="H33">
            <v>6.4</v>
          </cell>
          <cell r="I33">
            <v>41</v>
          </cell>
          <cell r="J33">
            <v>-85.3125</v>
          </cell>
          <cell r="K33">
            <v>3.41316</v>
          </cell>
          <cell r="L33">
            <v>9.6443082101709905</v>
          </cell>
          <cell r="M33">
            <v>44.3132771532497</v>
          </cell>
          <cell r="N33">
            <v>10.1807640991513</v>
          </cell>
          <cell r="O33">
            <v>14.2823171290002</v>
          </cell>
          <cell r="P33">
            <v>0.28673489335443902</v>
          </cell>
          <cell r="Q33">
            <v>0.88037778510974496</v>
          </cell>
          <cell r="R33">
            <v>37.038403370190899</v>
          </cell>
          <cell r="S33">
            <v>49.817645157538401</v>
          </cell>
          <cell r="T33">
            <v>58.595594282249998</v>
          </cell>
          <cell r="U33">
            <v>37.868753672118999</v>
          </cell>
          <cell r="V33">
            <v>52.152633681801198</v>
          </cell>
          <cell r="W33">
            <v>38.957622324262303</v>
          </cell>
          <cell r="X33">
            <v>34.132513054098403</v>
          </cell>
          <cell r="Y33">
            <v>45.9430516837376</v>
          </cell>
          <cell r="Z33">
            <v>2019</v>
          </cell>
          <cell r="AA33" t="str">
            <v>NATIONAL SERV-ALL LANDFILL</v>
          </cell>
          <cell r="AB33">
            <v>41.031120999999999</v>
          </cell>
          <cell r="AC33">
            <v>-85.216173999999995</v>
          </cell>
          <cell r="AD33" t="str">
            <v>FORT WAYNE</v>
          </cell>
          <cell r="AE33" t="str">
            <v>ALLEN COUNTY</v>
          </cell>
          <cell r="AF33" t="str">
            <v>IN</v>
          </cell>
          <cell r="AG33" t="str">
            <v>REPUBLIC SERVICES INC (100%)</v>
          </cell>
          <cell r="AH33" t="str">
            <v>C,HH</v>
          </cell>
          <cell r="AI33">
            <v>40.900117153249703</v>
          </cell>
          <cell r="AJ33">
            <v>11.983064712246</v>
          </cell>
          <cell r="AK33">
            <v>85.661136401445802</v>
          </cell>
          <cell r="AL33">
            <v>35.505528242616698</v>
          </cell>
          <cell r="AM33">
            <v>29.042825440085</v>
          </cell>
          <cell r="AN33">
            <v>25.815209627084698</v>
          </cell>
          <cell r="AO33">
            <v>34.9994785622129</v>
          </cell>
          <cell r="AP33">
            <v>28.1080056417813</v>
          </cell>
          <cell r="AQ33">
            <v>34.357336944762999</v>
          </cell>
          <cell r="AR33">
            <v>37.397855062821598</v>
          </cell>
          <cell r="AS33">
            <v>30.739241638165598</v>
          </cell>
          <cell r="AT33">
            <v>31.995685144941401</v>
          </cell>
          <cell r="AU33">
            <v>25.815209627084698</v>
          </cell>
          <cell r="AV33">
            <v>37.397855062821598</v>
          </cell>
        </row>
        <row r="34">
          <cell r="B34">
            <v>1007699</v>
          </cell>
          <cell r="C34">
            <v>32509</v>
          </cell>
          <cell r="D34">
            <v>8.33</v>
          </cell>
          <cell r="E34">
            <v>0</v>
          </cell>
          <cell r="F34">
            <v>21.1</v>
          </cell>
          <cell r="G34">
            <v>4.7</v>
          </cell>
          <cell r="H34">
            <v>6.2</v>
          </cell>
          <cell r="I34">
            <v>37.75</v>
          </cell>
          <cell r="J34">
            <v>-121.5625</v>
          </cell>
          <cell r="K34">
            <v>7.3316800000000004</v>
          </cell>
          <cell r="L34">
            <v>9.2398245388531208</v>
          </cell>
          <cell r="M34">
            <v>16.974773180175301</v>
          </cell>
          <cell r="N34">
            <v>4.3923036031985596</v>
          </cell>
          <cell r="O34">
            <v>6.2863889772496702</v>
          </cell>
          <cell r="P34">
            <v>0.20885182343893999</v>
          </cell>
          <cell r="Q34">
            <v>0.60006081937807598</v>
          </cell>
          <cell r="R34">
            <v>12.9252955493335</v>
          </cell>
          <cell r="S34">
            <v>18.241963580350401</v>
          </cell>
          <cell r="T34">
            <v>23.261162157425002</v>
          </cell>
          <cell r="U34">
            <v>13.9150723464563</v>
          </cell>
          <cell r="V34">
            <v>19.2750388990838</v>
          </cell>
          <cell r="W34">
            <v>17.627480850246801</v>
          </cell>
          <cell r="X34">
            <v>12.582469576976701</v>
          </cell>
          <cell r="Y34">
            <v>17.96970248153</v>
          </cell>
          <cell r="Z34">
            <v>2019</v>
          </cell>
          <cell r="AA34" t="str">
            <v>Altamont Landfill &amp; Resource Recovery Facility</v>
          </cell>
          <cell r="AB34">
            <v>37.723115999999997</v>
          </cell>
          <cell r="AC34">
            <v>-121.682053</v>
          </cell>
          <cell r="AD34" t="str">
            <v>Livermore</v>
          </cell>
          <cell r="AE34" t="str">
            <v>ALAMEDA COUNTY</v>
          </cell>
          <cell r="AF34" t="str">
            <v>CA</v>
          </cell>
          <cell r="AG34" t="str">
            <v>WASTE MANAGEMENT INC (100%)</v>
          </cell>
          <cell r="AH34" t="str">
            <v>C,HH</v>
          </cell>
          <cell r="AI34">
            <v>9.6430931801753594</v>
          </cell>
          <cell r="AJ34">
            <v>1.31526378404067</v>
          </cell>
          <cell r="AK34">
            <v>74.212990579522497</v>
          </cell>
          <cell r="AL34">
            <v>62.012686912320703</v>
          </cell>
          <cell r="AM34">
            <v>53.632300169528101</v>
          </cell>
          <cell r="AN34">
            <v>47.564128110805903</v>
          </cell>
          <cell r="AO34">
            <v>60.259764113083001</v>
          </cell>
          <cell r="AP34">
            <v>52.260011569868098</v>
          </cell>
          <cell r="AQ34">
            <v>54.483275278323497</v>
          </cell>
          <cell r="AR34">
            <v>62.643862712556597</v>
          </cell>
          <cell r="AS34">
            <v>54.0060421754552</v>
          </cell>
          <cell r="AT34">
            <v>55.857758880242599</v>
          </cell>
          <cell r="AU34">
            <v>47.564128110805903</v>
          </cell>
          <cell r="AV34">
            <v>62.643862712556597</v>
          </cell>
        </row>
        <row r="35">
          <cell r="B35">
            <v>1007722</v>
          </cell>
          <cell r="C35">
            <v>42005</v>
          </cell>
          <cell r="D35">
            <v>4.4800000000000004</v>
          </cell>
          <cell r="E35">
            <v>0</v>
          </cell>
          <cell r="F35">
            <v>9.2796000000000003</v>
          </cell>
          <cell r="G35">
            <v>0</v>
          </cell>
          <cell r="H35">
            <v>0</v>
          </cell>
          <cell r="I35">
            <v>40.75</v>
          </cell>
          <cell r="J35">
            <v>-81.25</v>
          </cell>
          <cell r="K35">
            <v>2.6699199999999998</v>
          </cell>
          <cell r="L35">
            <v>6.7591572211644602</v>
          </cell>
          <cell r="M35">
            <v>6.0114668008060601</v>
          </cell>
          <cell r="N35">
            <v>5.0001928300279701</v>
          </cell>
          <cell r="O35">
            <v>4.3842804088057603</v>
          </cell>
          <cell r="P35">
            <v>0.28972823436449602</v>
          </cell>
          <cell r="Q35">
            <v>0.56776781846862001</v>
          </cell>
          <cell r="R35">
            <v>4.8884061762908697</v>
          </cell>
          <cell r="S35">
            <v>6.1631623218564604</v>
          </cell>
          <cell r="T35">
            <v>8.0816968756422405</v>
          </cell>
          <cell r="U35">
            <v>5.66257162899407</v>
          </cell>
          <cell r="V35">
            <v>10.3957472096118</v>
          </cell>
          <cell r="W35">
            <v>1.01127397077808</v>
          </cell>
          <cell r="X35">
            <v>4.8264198747246603</v>
          </cell>
          <cell r="Y35">
            <v>7.0624563485502403</v>
          </cell>
          <cell r="Z35">
            <v>2019</v>
          </cell>
          <cell r="AA35" t="str">
            <v>TORO ENERGY OF OHIO - AMERICA S LANDFILL GAS</v>
          </cell>
          <cell r="AB35">
            <v>40.707476</v>
          </cell>
          <cell r="AC35">
            <v>-81.259878999999998</v>
          </cell>
          <cell r="AD35" t="str">
            <v>WAYNESBURG</v>
          </cell>
          <cell r="AE35" t="str">
            <v>STARK COUNTY</v>
          </cell>
          <cell r="AF35" t="str">
            <v>OH</v>
          </cell>
          <cell r="AG35" t="str">
            <v>WASTE MANAGEMENT INC (100%)</v>
          </cell>
          <cell r="AH35" t="str">
            <v>C,HH</v>
          </cell>
          <cell r="AI35">
            <v>3.3415468008060598</v>
          </cell>
          <cell r="AJ35">
            <v>1.25155315545262</v>
          </cell>
          <cell r="AK35">
            <v>77.656675749318794</v>
          </cell>
          <cell r="AL35">
            <v>65.496865857729006</v>
          </cell>
          <cell r="AM35">
            <v>60.090285705338999</v>
          </cell>
          <cell r="AN35">
            <v>53.449924083835</v>
          </cell>
          <cell r="AO35">
            <v>62.103422651053499</v>
          </cell>
          <cell r="AP35">
            <v>47.163589547567</v>
          </cell>
          <cell r="AQ35">
            <v>90.173099256198299</v>
          </cell>
          <cell r="AR35">
            <v>65.784679749581898</v>
          </cell>
          <cell r="AS35">
            <v>56.783551605017003</v>
          </cell>
          <cell r="AT35">
            <v>62.630677307040102</v>
          </cell>
          <cell r="AU35">
            <v>47.163589547567</v>
          </cell>
          <cell r="AV35">
            <v>90.173099256198299</v>
          </cell>
        </row>
        <row r="36">
          <cell r="B36">
            <v>1007800</v>
          </cell>
          <cell r="C36">
            <v>43222</v>
          </cell>
          <cell r="D36">
            <v>9.5749999999999993</v>
          </cell>
          <cell r="E36">
            <v>4.7350000000000003</v>
          </cell>
          <cell r="F36">
            <v>16.948</v>
          </cell>
          <cell r="G36">
            <v>0</v>
          </cell>
          <cell r="H36">
            <v>0</v>
          </cell>
          <cell r="I36">
            <v>30</v>
          </cell>
          <cell r="J36">
            <v>-95.3125</v>
          </cell>
          <cell r="K36">
            <v>11.948880000000001</v>
          </cell>
          <cell r="L36">
            <v>12.7615567789586</v>
          </cell>
          <cell r="M36">
            <v>21.240802783957001</v>
          </cell>
          <cell r="N36">
            <v>5.5302031730963801</v>
          </cell>
          <cell r="O36">
            <v>4.68459995316136</v>
          </cell>
          <cell r="P36">
            <v>0.231010174093399</v>
          </cell>
          <cell r="Q36">
            <v>0.72314837016356903</v>
          </cell>
          <cell r="R36">
            <v>20.393894005210601</v>
          </cell>
          <cell r="S36">
            <v>21.819547613409998</v>
          </cell>
          <cell r="T36">
            <v>22.1601306961334</v>
          </cell>
          <cell r="U36">
            <v>21.3598092841336</v>
          </cell>
          <cell r="V36">
            <v>25.9254027371184</v>
          </cell>
          <cell r="W36">
            <v>15.7105996108606</v>
          </cell>
          <cell r="X36">
            <v>20.438702001082898</v>
          </cell>
          <cell r="Y36">
            <v>22.118336323706501</v>
          </cell>
          <cell r="Z36">
            <v>2019</v>
          </cell>
          <cell r="AA36" t="str">
            <v>ATASCOCITA RECYCLING AND DISPOSAL FACILITY</v>
          </cell>
          <cell r="AB36">
            <v>29.951350000000001</v>
          </cell>
          <cell r="AC36">
            <v>-95.249659999999906</v>
          </cell>
          <cell r="AD36" t="str">
            <v>HUMBLE</v>
          </cell>
          <cell r="AE36" t="str">
            <v>HARRIS COUNTY</v>
          </cell>
          <cell r="AF36" t="str">
            <v>TX</v>
          </cell>
          <cell r="AG36" t="str">
            <v>WASTE MANAGEMENT INC (100%)</v>
          </cell>
          <cell r="AH36" t="str">
            <v>HH</v>
          </cell>
          <cell r="AI36">
            <v>9.2919227839570606</v>
          </cell>
          <cell r="AJ36">
            <v>0.77763964354458803</v>
          </cell>
          <cell r="AK36">
            <v>58.649930373106002</v>
          </cell>
          <cell r="AL36">
            <v>45.386021388296598</v>
          </cell>
          <cell r="AM36">
            <v>43.716977325998002</v>
          </cell>
          <cell r="AN36">
            <v>43.336256932565597</v>
          </cell>
          <cell r="AO36">
            <v>44.241631971942397</v>
          </cell>
          <cell r="AP36">
            <v>39.530335634700997</v>
          </cell>
          <cell r="AQ36">
            <v>51.894448022700601</v>
          </cell>
          <cell r="AR36">
            <v>45.331626200965999</v>
          </cell>
          <cell r="AS36">
            <v>43.382619397855997</v>
          </cell>
          <cell r="AT36">
            <v>44.602489609378303</v>
          </cell>
          <cell r="AU36">
            <v>39.530335634700997</v>
          </cell>
          <cell r="AV36">
            <v>51.894448022700601</v>
          </cell>
        </row>
        <row r="37">
          <cell r="B37">
            <v>1007851</v>
          </cell>
          <cell r="C37">
            <v>39904</v>
          </cell>
          <cell r="D37">
            <v>2.71199999999999</v>
          </cell>
          <cell r="E37">
            <v>0</v>
          </cell>
          <cell r="F37">
            <v>2.5564</v>
          </cell>
          <cell r="G37">
            <v>0</v>
          </cell>
          <cell r="H37">
            <v>0</v>
          </cell>
          <cell r="I37">
            <v>36.25</v>
          </cell>
          <cell r="J37">
            <v>-95.9375</v>
          </cell>
          <cell r="K37">
            <v>6.21692</v>
          </cell>
          <cell r="L37">
            <v>5.7510396194981697</v>
          </cell>
          <cell r="M37">
            <v>8.4306275254970604</v>
          </cell>
          <cell r="N37">
            <v>2.1089950501414401</v>
          </cell>
          <cell r="O37">
            <v>4.2802463704856502</v>
          </cell>
          <cell r="P37">
            <v>0.31186663620287602</v>
          </cell>
          <cell r="Q37">
            <v>0.61355892009075397</v>
          </cell>
          <cell r="R37">
            <v>6.6619094460186696</v>
          </cell>
          <cell r="S37">
            <v>8.9408600413417396</v>
          </cell>
          <cell r="T37">
            <v>12.710873895982701</v>
          </cell>
          <cell r="U37">
            <v>6.7349036025532296</v>
          </cell>
          <cell r="V37">
            <v>10.0748154450573</v>
          </cell>
          <cell r="W37">
            <v>7.1175131842381196</v>
          </cell>
          <cell r="X37">
            <v>6.3216324753556199</v>
          </cell>
          <cell r="Y37">
            <v>8.8825121134290193</v>
          </cell>
          <cell r="Z37">
            <v>2019</v>
          </cell>
          <cell r="AA37" t="str">
            <v>WASTE MGMT OF OK</v>
          </cell>
          <cell r="AB37">
            <v>36.197893999999998</v>
          </cell>
          <cell r="AC37">
            <v>-95.819884999999999</v>
          </cell>
          <cell r="AD37" t="str">
            <v>TULSA</v>
          </cell>
          <cell r="AE37" t="str">
            <v>TULSA COUNTY</v>
          </cell>
          <cell r="AF37" t="str">
            <v>OK</v>
          </cell>
          <cell r="AG37" t="str">
            <v>WASTE MANAGEMENT INC (100%)</v>
          </cell>
          <cell r="AH37" t="str">
            <v>C,HH</v>
          </cell>
          <cell r="AI37">
            <v>2.21370752549706</v>
          </cell>
          <cell r="AJ37">
            <v>0.35607785293956901</v>
          </cell>
          <cell r="AK37">
            <v>29.138342155535099</v>
          </cell>
          <cell r="AL37">
            <v>27.731765948734601</v>
          </cell>
          <cell r="AM37">
            <v>22.234862835212201</v>
          </cell>
          <cell r="AN37">
            <v>16.744312163500599</v>
          </cell>
          <cell r="AO37">
            <v>27.5139001947746</v>
          </cell>
          <cell r="AP37">
            <v>20.238749082538401</v>
          </cell>
          <cell r="AQ37">
            <v>26.4257074806624</v>
          </cell>
          <cell r="AR37">
            <v>28.794668267955402</v>
          </cell>
          <cell r="AS37">
            <v>22.348279055303198</v>
          </cell>
          <cell r="AT37">
            <v>24.004030628585198</v>
          </cell>
          <cell r="AU37">
            <v>16.744312163500599</v>
          </cell>
          <cell r="AV37">
            <v>28.794668267955402</v>
          </cell>
        </row>
        <row r="38">
          <cell r="B38">
            <v>1007852</v>
          </cell>
          <cell r="C38">
            <v>39246</v>
          </cell>
          <cell r="D38">
            <v>5.5819999999999999</v>
          </cell>
          <cell r="E38">
            <v>0</v>
          </cell>
          <cell r="F38">
            <v>9.0359999999999996</v>
          </cell>
          <cell r="G38">
            <v>5</v>
          </cell>
          <cell r="H38">
            <v>6.4</v>
          </cell>
          <cell r="I38">
            <v>32.5</v>
          </cell>
          <cell r="J38">
            <v>-96.5625</v>
          </cell>
          <cell r="K38">
            <v>13.763479999999999</v>
          </cell>
          <cell r="L38">
            <v>11.880435049939701</v>
          </cell>
          <cell r="M38">
            <v>9.1362303287587494</v>
          </cell>
          <cell r="N38">
            <v>3.21751436490832</v>
          </cell>
          <cell r="O38">
            <v>2.6813167240262801</v>
          </cell>
          <cell r="P38">
            <v>0.47675709787827902</v>
          </cell>
          <cell r="Q38">
            <v>0.90674832972473096</v>
          </cell>
          <cell r="R38">
            <v>11.817547052785001</v>
          </cell>
          <cell r="S38">
            <v>9.2252706076806508</v>
          </cell>
          <cell r="T38">
            <v>8.7596930628970302</v>
          </cell>
          <cell r="U38">
            <v>9.9172416704052395</v>
          </cell>
          <cell r="V38">
            <v>6.1412877214353303</v>
          </cell>
          <cell r="W38">
            <v>11.249051570334901</v>
          </cell>
          <cell r="X38">
            <v>10.061034980681301</v>
          </cell>
          <cell r="Y38">
            <v>5.9187159638504303</v>
          </cell>
          <cell r="Z38">
            <v>2019</v>
          </cell>
          <cell r="AA38" t="str">
            <v>WASTE MANAGEMENT SKYLINE LANDFILL</v>
          </cell>
          <cell r="AB38">
            <v>32.54992</v>
          </cell>
          <cell r="AC38">
            <v>-96.665610000000001</v>
          </cell>
          <cell r="AD38" t="str">
            <v>FERRIS</v>
          </cell>
          <cell r="AE38" t="str">
            <v>DALLAS COUNTY</v>
          </cell>
          <cell r="AF38" t="str">
            <v>TX</v>
          </cell>
          <cell r="AG38" t="str">
            <v>WASTE MANAGEMENT INC (100%)</v>
          </cell>
          <cell r="AH38" t="str">
            <v>C,HH</v>
          </cell>
          <cell r="AI38">
            <v>-4.6272496712412403</v>
          </cell>
          <cell r="AJ38">
            <v>-0.33619765286404601</v>
          </cell>
          <cell r="AK38">
            <v>39.632482846099997</v>
          </cell>
          <cell r="AL38">
            <v>43.330757962316099</v>
          </cell>
          <cell r="AM38">
            <v>49.481770431677802</v>
          </cell>
          <cell r="AN38">
            <v>50.776330924922</v>
          </cell>
          <cell r="AO38">
            <v>47.675221775435702</v>
          </cell>
          <cell r="AP38">
            <v>59.536329322123699</v>
          </cell>
          <cell r="AQ38">
            <v>44.545117219294099</v>
          </cell>
          <cell r="AR38">
            <v>47.316245737313999</v>
          </cell>
          <cell r="AS38">
            <v>60.422411377403797</v>
          </cell>
          <cell r="AT38">
            <v>50.385523093810903</v>
          </cell>
          <cell r="AU38">
            <v>43.330757962316099</v>
          </cell>
          <cell r="AV38">
            <v>60.422411377403797</v>
          </cell>
        </row>
        <row r="39">
          <cell r="B39">
            <v>1008252</v>
          </cell>
          <cell r="C39">
            <v>30317</v>
          </cell>
          <cell r="D39">
            <v>7.2099999999999902</v>
          </cell>
          <cell r="E39">
            <v>0</v>
          </cell>
          <cell r="F39">
            <v>26.226399999999899</v>
          </cell>
          <cell r="G39">
            <v>13.8</v>
          </cell>
          <cell r="H39">
            <v>13.8</v>
          </cell>
          <cell r="I39">
            <v>38.75</v>
          </cell>
          <cell r="J39">
            <v>-90.3125</v>
          </cell>
          <cell r="K39">
            <v>9.7861200000000004</v>
          </cell>
          <cell r="L39">
            <v>6.48293828928648</v>
          </cell>
          <cell r="M39">
            <v>4.4512390181906101</v>
          </cell>
          <cell r="N39">
            <v>3.5345301845847898</v>
          </cell>
          <cell r="O39">
            <v>3.3477149050751498</v>
          </cell>
          <cell r="P39">
            <v>0.36955181603777398</v>
          </cell>
          <cell r="Q39">
            <v>0.59034104414022803</v>
          </cell>
          <cell r="R39">
            <v>5.8857364451142997</v>
          </cell>
          <cell r="S39">
            <v>6.1057346475638701</v>
          </cell>
          <cell r="T39">
            <v>6.3963736689758903</v>
          </cell>
          <cell r="U39">
            <v>3.3700783259682598</v>
          </cell>
          <cell r="V39">
            <v>0.91670883360581901</v>
          </cell>
          <cell r="W39">
            <v>7.7989539232657696</v>
          </cell>
          <cell r="X39">
            <v>3.2399903728541299</v>
          </cell>
          <cell r="Y39">
            <v>1.8963359281768499</v>
          </cell>
          <cell r="Z39">
            <v>2019</v>
          </cell>
          <cell r="AA39" t="str">
            <v>Champ Landfill</v>
          </cell>
          <cell r="AB39">
            <v>38.737417000000001</v>
          </cell>
          <cell r="AC39">
            <v>-90.461031999999904</v>
          </cell>
          <cell r="AD39" t="str">
            <v>Maryland Heights</v>
          </cell>
          <cell r="AE39" t="str">
            <v>ST. LOUIS COUNTY</v>
          </cell>
          <cell r="AF39" t="str">
            <v>MO</v>
          </cell>
          <cell r="AG39" t="str">
            <v>CHAMP LANDFILL CO LLC (100%)</v>
          </cell>
          <cell r="AH39" t="str">
            <v>HH</v>
          </cell>
          <cell r="AI39">
            <v>-5.3348809818093796</v>
          </cell>
          <cell r="AJ39">
            <v>-0.545147717564201</v>
          </cell>
          <cell r="AK39">
            <v>72.825783921813795</v>
          </cell>
          <cell r="AL39">
            <v>81.671302203221003</v>
          </cell>
          <cell r="AM39">
            <v>81.115584497839706</v>
          </cell>
          <cell r="AN39">
            <v>80.392918965505302</v>
          </cell>
          <cell r="AO39">
            <v>88.613245505593397</v>
          </cell>
          <cell r="AP39">
            <v>96.622682982905602</v>
          </cell>
          <cell r="AQ39">
            <v>77.078992504077902</v>
          </cell>
          <cell r="AR39">
            <v>89.004454458599099</v>
          </cell>
          <cell r="AS39">
            <v>93.256929435955499</v>
          </cell>
          <cell r="AT39">
            <v>85.969513819212196</v>
          </cell>
          <cell r="AU39">
            <v>77.078992504077902</v>
          </cell>
          <cell r="AV39">
            <v>96.622682982905602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FBAB-AB5C-224A-81DA-E53C3722102B}">
  <dimension ref="A1:AC74"/>
  <sheetViews>
    <sheetView topLeftCell="G43" workbookViewId="0">
      <selection activeCell="K19" sqref="K19"/>
    </sheetView>
  </sheetViews>
  <sheetFormatPr baseColWidth="10" defaultRowHeight="16" x14ac:dyDescent="0.2"/>
  <sheetData>
    <row r="1" spans="1:29" x14ac:dyDescent="0.2">
      <c r="A1" t="str">
        <f>[1]ghgrp_processed!B1</f>
        <v>lat_center</v>
      </c>
      <c r="B1" t="str">
        <f>[1]ghgrp_processed!C1</f>
        <v>lon_center</v>
      </c>
      <c r="C1" t="str">
        <f>[1]ghgrp_processed!D1</f>
        <v>ghgrp</v>
      </c>
      <c r="D1" t="str">
        <f>[1]ghgrp_processed!E1</f>
        <v>id</v>
      </c>
      <c r="E1" t="str">
        <f>[1]ghgrp_processed!F1</f>
        <v>xa</v>
      </c>
      <c r="F1" t="str">
        <f>[1]ghgrp_processed!G1</f>
        <v>post_mean</v>
      </c>
      <c r="G1" t="str">
        <f>[1]ghgrp_processed!H1</f>
        <v>post_min</v>
      </c>
      <c r="H1" t="str">
        <f>[1]ghgrp_processed!I1</f>
        <v>post_max</v>
      </c>
      <c r="I1" t="str">
        <f>[1]ghgrp_processed!J1</f>
        <v>dofs</v>
      </c>
      <c r="J1" t="str">
        <f>[1]ghgrp_processed!K1</f>
        <v>frac</v>
      </c>
      <c r="K1" t="str">
        <f>[1]ghgrp_processed!L1</f>
        <v>bc_rg2rt_10t_w37_edf_bc0_nlc_rf0.175_sax0.5</v>
      </c>
      <c r="L1" t="str">
        <f>[1]ghgrp_processed!M1</f>
        <v>bc_rg2rt_10t_w37_edf_bc0_nlc_rf0.3_sax0.75</v>
      </c>
      <c r="M1" t="str">
        <f>[1]ghgrp_processed!N1</f>
        <v>bc_rg2rt_10t_w37_edf_bc0_nlc_rf0.5_sax1.0</v>
      </c>
      <c r="N1" t="str">
        <f>[1]ghgrp_processed!O1</f>
        <v>bc_rg2rt_10t_w37_edf_bc0_rf0.2_sax0.5</v>
      </c>
      <c r="O1" t="str">
        <f>[1]ghgrp_processed!P1</f>
        <v>bc_rg2rt_10t_w37_edf_bc0_rf0.45_sax0.75</v>
      </c>
      <c r="P1" t="str">
        <f>[1]ghgrp_processed!Q1</f>
        <v>rg2rt_10t_w37_edf_bc0_nlc_rf0.175_sax0.75</v>
      </c>
      <c r="Q1" t="str">
        <f>[1]ghgrp_processed!R1</f>
        <v>rg2rt_10t_w37_edf_bc0_rf0.175_sax0.5</v>
      </c>
      <c r="R1" t="str">
        <f>[1]ghgrp_processed!S1</f>
        <v>rg2rt_10t_w37_edf_bc0_rf0.35_sax0.75</v>
      </c>
      <c r="S1" t="str">
        <f>[1]ghgrp_processed!T1</f>
        <v>year</v>
      </c>
      <c r="T1" t="str">
        <f>[1]ghgrp_processed!U1</f>
        <v>name</v>
      </c>
      <c r="U1" t="str">
        <f>[1]ghgrp_processed!V1</f>
        <v>lat</v>
      </c>
      <c r="V1" t="str">
        <f>[1]ghgrp_processed!W1</f>
        <v>lon</v>
      </c>
      <c r="W1" t="str">
        <f>[1]ghgrp_processed!X1</f>
        <v>city</v>
      </c>
      <c r="X1" t="str">
        <f>[1]ghgrp_processed!Y1</f>
        <v>county</v>
      </c>
      <c r="Y1" t="str">
        <f>[1]ghgrp_processed!Z1</f>
        <v>state</v>
      </c>
      <c r="Z1" t="str">
        <f>[1]ghgrp_processed!AA1</f>
        <v>company</v>
      </c>
      <c r="AA1" t="str">
        <f>[1]ghgrp_processed!AB1</f>
        <v>subparts</v>
      </c>
      <c r="AB1" t="str">
        <f>[1]ghgrp_processed!AC1</f>
        <v>diff_abs</v>
      </c>
      <c r="AC1" t="str">
        <f>[1]ghgrp_processed!AD1</f>
        <v>diff_rel</v>
      </c>
    </row>
    <row r="2" spans="1:29" x14ac:dyDescent="0.2">
      <c r="A2">
        <f>[1]ghgrp_processed!B2</f>
        <v>41</v>
      </c>
      <c r="B2">
        <f>[1]ghgrp_processed!C2</f>
        <v>-85.3125</v>
      </c>
      <c r="C2">
        <f>[1]ghgrp_processed!D2</f>
        <v>3.41316</v>
      </c>
      <c r="D2">
        <f>[1]ghgrp_processed!E2</f>
        <v>1007520</v>
      </c>
      <c r="E2">
        <f>[1]ghgrp_processed!F2</f>
        <v>9.6443082101709905</v>
      </c>
      <c r="F2">
        <f>[1]ghgrp_processed!G2</f>
        <v>44.3132771532497</v>
      </c>
      <c r="G2">
        <f>[1]ghgrp_processed!H2</f>
        <v>10.1807640991513</v>
      </c>
      <c r="H2">
        <f>[1]ghgrp_processed!I2</f>
        <v>14.2823171290002</v>
      </c>
      <c r="I2">
        <f>[1]ghgrp_processed!J2</f>
        <v>0.28673489335443902</v>
      </c>
      <c r="J2">
        <f>[1]ghgrp_processed!K2</f>
        <v>0.88037778510974496</v>
      </c>
      <c r="K2">
        <f>[1]ghgrp_processed!L2</f>
        <v>37.038403370190899</v>
      </c>
      <c r="L2">
        <f>[1]ghgrp_processed!M2</f>
        <v>49.817645157538401</v>
      </c>
      <c r="M2">
        <f>[1]ghgrp_processed!N2</f>
        <v>58.595594282249998</v>
      </c>
      <c r="N2">
        <f>[1]ghgrp_processed!O2</f>
        <v>37.868753672118999</v>
      </c>
      <c r="O2">
        <f>[1]ghgrp_processed!P2</f>
        <v>52.152633681801198</v>
      </c>
      <c r="P2">
        <f>[1]ghgrp_processed!Q2</f>
        <v>38.957622324262303</v>
      </c>
      <c r="Q2">
        <f>[1]ghgrp_processed!R2</f>
        <v>34.132513054098403</v>
      </c>
      <c r="R2">
        <f>[1]ghgrp_processed!S2</f>
        <v>45.9430516837376</v>
      </c>
      <c r="S2">
        <f>[1]ghgrp_processed!T2</f>
        <v>2019</v>
      </c>
      <c r="T2" t="str">
        <f>[1]ghgrp_processed!U2</f>
        <v>NATIONAL SERV-ALL LANDFILL</v>
      </c>
      <c r="U2">
        <f>[1]ghgrp_processed!V2</f>
        <v>41.031120999999999</v>
      </c>
      <c r="V2">
        <f>[1]ghgrp_processed!W2</f>
        <v>-85.216173999999995</v>
      </c>
      <c r="W2" t="str">
        <f>[1]ghgrp_processed!X2</f>
        <v>FORT WAYNE</v>
      </c>
      <c r="X2" t="str">
        <f>[1]ghgrp_processed!Y2</f>
        <v>ALLEN COUNTY</v>
      </c>
      <c r="Y2" t="str">
        <f>[1]ghgrp_processed!Z2</f>
        <v>IN</v>
      </c>
      <c r="Z2" t="str">
        <f>[1]ghgrp_processed!AA2</f>
        <v>REPUBLIC SERVICES INC (100%)</v>
      </c>
      <c r="AA2" t="str">
        <f>[1]ghgrp_processed!AB2</f>
        <v>C,HH</v>
      </c>
      <c r="AB2">
        <f>[1]ghgrp_processed!AC2</f>
        <v>40.900117153249703</v>
      </c>
      <c r="AC2">
        <f>[1]ghgrp_processed!AD2</f>
        <v>11.983064712246</v>
      </c>
    </row>
    <row r="3" spans="1:29" x14ac:dyDescent="0.2">
      <c r="A3">
        <f>[1]ghgrp_processed!B3</f>
        <v>35</v>
      </c>
      <c r="B3">
        <f>[1]ghgrp_processed!C3</f>
        <v>-90</v>
      </c>
      <c r="C3">
        <f>[1]ghgrp_processed!D3</f>
        <v>4.0884</v>
      </c>
      <c r="D3">
        <f>[1]ghgrp_processed!E3</f>
        <v>1002466</v>
      </c>
      <c r="E3">
        <f>[1]ghgrp_processed!F3</f>
        <v>14.6351569456598</v>
      </c>
      <c r="F3">
        <f>[1]ghgrp_processed!G3</f>
        <v>40.558876423467296</v>
      </c>
      <c r="G3">
        <f>[1]ghgrp_processed!H3</f>
        <v>10.651899269464799</v>
      </c>
      <c r="H3">
        <f>[1]ghgrp_processed!I3</f>
        <v>15.648584469062101</v>
      </c>
      <c r="I3">
        <f>[1]ghgrp_processed!J3</f>
        <v>0.41345266142928599</v>
      </c>
      <c r="J3">
        <f>[1]ghgrp_processed!K3</f>
        <v>0.76269892048196297</v>
      </c>
      <c r="K3">
        <f>[1]ghgrp_processed!L3</f>
        <v>35.194535066557002</v>
      </c>
      <c r="L3">
        <f>[1]ghgrp_processed!M3</f>
        <v>47.646367264098998</v>
      </c>
      <c r="M3">
        <f>[1]ghgrp_processed!N3</f>
        <v>56.207460892529397</v>
      </c>
      <c r="N3">
        <f>[1]ghgrp_processed!O3</f>
        <v>31.223911740480801</v>
      </c>
      <c r="O3">
        <f>[1]ghgrp_processed!P3</f>
        <v>40.458758170039197</v>
      </c>
      <c r="P3">
        <f>[1]ghgrp_processed!Q3</f>
        <v>44.783838790059498</v>
      </c>
      <c r="Q3">
        <f>[1]ghgrp_processed!R3</f>
        <v>29.906977154002401</v>
      </c>
      <c r="R3">
        <f>[1]ghgrp_processed!S3</f>
        <v>39.049162309970903</v>
      </c>
      <c r="S3">
        <f>[1]ghgrp_processed!T3</f>
        <v>2019</v>
      </c>
      <c r="T3" t="str">
        <f>[1]ghgrp_processed!U3</f>
        <v>SOUTH SHELBY LANDFILL</v>
      </c>
      <c r="U3">
        <f>[1]ghgrp_processed!V3</f>
        <v>34.999212999999997</v>
      </c>
      <c r="V3">
        <f>[1]ghgrp_processed!W3</f>
        <v>-89.906723999999997</v>
      </c>
      <c r="W3" t="str">
        <f>[1]ghgrp_processed!X3</f>
        <v>MEMPHIS</v>
      </c>
      <c r="X3" t="str">
        <f>[1]ghgrp_processed!Y3</f>
        <v>SHELBY COUNTY</v>
      </c>
      <c r="Y3" t="str">
        <f>[1]ghgrp_processed!Z3</f>
        <v>TN</v>
      </c>
      <c r="Z3" t="str">
        <f>[1]ghgrp_processed!AA3</f>
        <v>REPUBLIC SERVICES INC (100%)</v>
      </c>
      <c r="AA3" t="str">
        <f>[1]ghgrp_processed!AB3</f>
        <v>C,HH</v>
      </c>
      <c r="AB3">
        <f>[1]ghgrp_processed!AC3</f>
        <v>36.470476423467296</v>
      </c>
      <c r="AC3">
        <f>[1]ghgrp_processed!AD3</f>
        <v>8.9204765735904807</v>
      </c>
    </row>
    <row r="4" spans="1:29" x14ac:dyDescent="0.2">
      <c r="A4">
        <f>[1]ghgrp_processed!B4</f>
        <v>39.75</v>
      </c>
      <c r="B4">
        <f>[1]ghgrp_processed!C4</f>
        <v>-86.25</v>
      </c>
      <c r="C4">
        <f>[1]ghgrp_processed!D4</f>
        <v>4.7397999999999998</v>
      </c>
      <c r="D4">
        <f>[1]ghgrp_processed!E4</f>
        <v>1002683</v>
      </c>
      <c r="E4">
        <f>[1]ghgrp_processed!F4</f>
        <v>15.411730385099601</v>
      </c>
      <c r="F4">
        <f>[1]ghgrp_processed!G4</f>
        <v>39.297341040692899</v>
      </c>
      <c r="G4">
        <f>[1]ghgrp_processed!H4</f>
        <v>7.6653150039226201</v>
      </c>
      <c r="H4">
        <f>[1]ghgrp_processed!I4</f>
        <v>12.560828270656399</v>
      </c>
      <c r="I4">
        <f>[1]ghgrp_processed!J4</f>
        <v>0.30841206257771397</v>
      </c>
      <c r="J4">
        <f>[1]ghgrp_processed!K4</f>
        <v>0.66143973801478695</v>
      </c>
      <c r="K4">
        <f>[1]ghgrp_processed!L4</f>
        <v>34.5860676502855</v>
      </c>
      <c r="L4">
        <f>[1]ghgrp_processed!M4</f>
        <v>43.550622977211098</v>
      </c>
      <c r="M4">
        <f>[1]ghgrp_processed!N4</f>
        <v>51.8581693113493</v>
      </c>
      <c r="N4">
        <f>[1]ghgrp_processed!O4</f>
        <v>33.478179517150899</v>
      </c>
      <c r="O4">
        <f>[1]ghgrp_processed!P4</f>
        <v>42.364263911562198</v>
      </c>
      <c r="P4">
        <f>[1]ghgrp_processed!Q4</f>
        <v>37.883628896903801</v>
      </c>
      <c r="Q4">
        <f>[1]ghgrp_processed!R4</f>
        <v>31.632026036770199</v>
      </c>
      <c r="R4">
        <f>[1]ghgrp_processed!S4</f>
        <v>39.025770024309899</v>
      </c>
      <c r="S4">
        <f>[1]ghgrp_processed!T4</f>
        <v>2019</v>
      </c>
      <c r="T4" t="str">
        <f>[1]ghgrp_processed!U4</f>
        <v>SOUTH SIDE LANDFILL INC</v>
      </c>
      <c r="U4">
        <f>[1]ghgrp_processed!V4</f>
        <v>39.716110999999998</v>
      </c>
      <c r="V4">
        <f>[1]ghgrp_processed!W4</f>
        <v>-86.204999999999998</v>
      </c>
      <c r="W4" t="str">
        <f>[1]ghgrp_processed!X4</f>
        <v>INDIANAPOLIS</v>
      </c>
      <c r="X4" t="str">
        <f>[1]ghgrp_processed!Y4</f>
        <v>MARION COUNTY</v>
      </c>
      <c r="Y4" t="str">
        <f>[1]ghgrp_processed!Z4</f>
        <v>IN</v>
      </c>
      <c r="Z4" t="str">
        <f>[1]ghgrp_processed!AA4</f>
        <v>600 LAND INC (100%)</v>
      </c>
      <c r="AA4" t="str">
        <f>[1]ghgrp_processed!AB4</f>
        <v>C,HH</v>
      </c>
      <c r="AB4">
        <f>[1]ghgrp_processed!AC4</f>
        <v>34.557541040692897</v>
      </c>
      <c r="AC4">
        <f>[1]ghgrp_processed!AD4</f>
        <v>7.2909281068173497</v>
      </c>
    </row>
    <row r="5" spans="1:29" x14ac:dyDescent="0.2">
      <c r="A5">
        <f>[1]ghgrp_processed!B5</f>
        <v>39.25</v>
      </c>
      <c r="B5">
        <f>[1]ghgrp_processed!C5</f>
        <v>-84.6875</v>
      </c>
      <c r="C5">
        <f>[1]ghgrp_processed!D5</f>
        <v>10.130039999999999</v>
      </c>
      <c r="D5">
        <f>[1]ghgrp_processed!E5</f>
        <v>1004856</v>
      </c>
      <c r="E5">
        <f>[1]ghgrp_processed!F5</f>
        <v>29.185378786471301</v>
      </c>
      <c r="F5">
        <f>[1]ghgrp_processed!G5</f>
        <v>38.606737621242701</v>
      </c>
      <c r="G5">
        <f>[1]ghgrp_processed!H5</f>
        <v>5.6370438630884703</v>
      </c>
      <c r="H5">
        <f>[1]ghgrp_processed!I5</f>
        <v>4.4039958326609998</v>
      </c>
      <c r="I5">
        <f>[1]ghgrp_processed!J5</f>
        <v>0.290867641267477</v>
      </c>
      <c r="J5">
        <f>[1]ghgrp_processed!K5</f>
        <v>0.83222011863679701</v>
      </c>
      <c r="K5">
        <f>[1]ghgrp_processed!L5</f>
        <v>43.010733453903697</v>
      </c>
      <c r="L5">
        <f>[1]ghgrp_processed!M5</f>
        <v>42.270238566853997</v>
      </c>
      <c r="M5">
        <f>[1]ghgrp_processed!N5</f>
        <v>39.806973467003303</v>
      </c>
      <c r="N5">
        <f>[1]ghgrp_processed!O5</f>
        <v>39.2210007142968</v>
      </c>
      <c r="O5">
        <f>[1]ghgrp_processed!P5</f>
        <v>35.0954640080855</v>
      </c>
      <c r="P5">
        <f>[1]ghgrp_processed!Q5</f>
        <v>40.105526776940202</v>
      </c>
      <c r="Q5">
        <f>[1]ghgrp_processed!R5</f>
        <v>36.374270224703601</v>
      </c>
      <c r="R5">
        <f>[1]ghgrp_processed!S5</f>
        <v>32.9696937581542</v>
      </c>
      <c r="S5">
        <f>[1]ghgrp_processed!T5</f>
        <v>2019</v>
      </c>
      <c r="T5" t="str">
        <f>[1]ghgrp_processed!U5</f>
        <v>Rumpke Sanitary Landfill</v>
      </c>
      <c r="U5">
        <f>[1]ghgrp_processed!V5</f>
        <v>39.274673</v>
      </c>
      <c r="V5">
        <f>[1]ghgrp_processed!W5</f>
        <v>-84.597814</v>
      </c>
      <c r="W5" t="str">
        <f>[1]ghgrp_processed!X5</f>
        <v>Cincinnati</v>
      </c>
      <c r="X5" t="str">
        <f>[1]ghgrp_processed!Y5</f>
        <v>HAMILTON COUNTY</v>
      </c>
      <c r="Y5" t="str">
        <f>[1]ghgrp_processed!Z5</f>
        <v>OH</v>
      </c>
      <c r="Z5" t="str">
        <f>[1]ghgrp_processed!AA5</f>
        <v>RUMPKE CONSOLIDATED COS INC (100%)</v>
      </c>
      <c r="AA5" t="str">
        <f>[1]ghgrp_processed!AB5</f>
        <v>C,HH</v>
      </c>
      <c r="AB5">
        <f>[1]ghgrp_processed!AC5</f>
        <v>28.4766976212427</v>
      </c>
      <c r="AC5">
        <f>[1]ghgrp_processed!AD5</f>
        <v>2.81111403521039</v>
      </c>
    </row>
    <row r="6" spans="1:29" x14ac:dyDescent="0.2">
      <c r="A6">
        <f>[1]ghgrp_processed!B6</f>
        <v>41.5</v>
      </c>
      <c r="B6">
        <f>[1]ghgrp_processed!C6</f>
        <v>-90.625</v>
      </c>
      <c r="C6">
        <f>[1]ghgrp_processed!D6</f>
        <v>3.6850000000000001</v>
      </c>
      <c r="D6">
        <f>[1]ghgrp_processed!E6</f>
        <v>1004059</v>
      </c>
      <c r="E6">
        <f>[1]ghgrp_processed!F6</f>
        <v>11.6863887655113</v>
      </c>
      <c r="F6">
        <f>[1]ghgrp_processed!G6</f>
        <v>35.308488629827799</v>
      </c>
      <c r="G6">
        <f>[1]ghgrp_processed!H6</f>
        <v>7.7239736141924302</v>
      </c>
      <c r="H6">
        <f>[1]ghgrp_processed!I6</f>
        <v>11.9467872941377</v>
      </c>
      <c r="I6">
        <f>[1]ghgrp_processed!J6</f>
        <v>0.210836207418131</v>
      </c>
      <c r="J6">
        <f>[1]ghgrp_processed!K6</f>
        <v>0.825610578860004</v>
      </c>
      <c r="K6">
        <f>[1]ghgrp_processed!L6</f>
        <v>31.248023568042999</v>
      </c>
      <c r="L6">
        <f>[1]ghgrp_processed!M6</f>
        <v>38.578805530981697</v>
      </c>
      <c r="M6">
        <f>[1]ghgrp_processed!N6</f>
        <v>40.864713011349998</v>
      </c>
      <c r="N6">
        <f>[1]ghgrp_processed!O6</f>
        <v>27.5845150156354</v>
      </c>
      <c r="O6">
        <f>[1]ghgrp_processed!P6</f>
        <v>30.594617127399498</v>
      </c>
      <c r="P6">
        <f>[1]ghgrp_processed!Q6</f>
        <v>47.255275923965598</v>
      </c>
      <c r="Q6">
        <f>[1]ghgrp_processed!R6</f>
        <v>29.2651825790381</v>
      </c>
      <c r="R6">
        <f>[1]ghgrp_processed!S6</f>
        <v>37.076776282209401</v>
      </c>
      <c r="S6">
        <f>[1]ghgrp_processed!T6</f>
        <v>2019</v>
      </c>
      <c r="T6" t="str">
        <f>[1]ghgrp_processed!U6</f>
        <v>QUAD CITIES LANDFILL PHASE IV</v>
      </c>
      <c r="U6">
        <f>[1]ghgrp_processed!V6</f>
        <v>41.383109999999903</v>
      </c>
      <c r="V6">
        <f>[1]ghgrp_processed!W6</f>
        <v>-90.513530000000003</v>
      </c>
      <c r="W6" t="str">
        <f>[1]ghgrp_processed!X6</f>
        <v>MILAN</v>
      </c>
      <c r="X6" t="str">
        <f>[1]ghgrp_processed!Y6</f>
        <v>ROCK ISLAND COUNTY</v>
      </c>
      <c r="Y6" t="str">
        <f>[1]ghgrp_processed!Z6</f>
        <v>IL</v>
      </c>
      <c r="Z6" t="str">
        <f>[1]ghgrp_processed!AA6</f>
        <v>WASTE CONNECTIONS US INC (100%)</v>
      </c>
      <c r="AA6" t="str">
        <f>[1]ghgrp_processed!AB6</f>
        <v>HH</v>
      </c>
      <c r="AB6">
        <f>[1]ghgrp_processed!AC6</f>
        <v>31.623488629827801</v>
      </c>
      <c r="AC6">
        <f>[1]ghgrp_processed!AD6</f>
        <v>8.5816794110794792</v>
      </c>
    </row>
    <row r="7" spans="1:29" x14ac:dyDescent="0.2">
      <c r="A7">
        <f>[1]ghgrp_processed!B7</f>
        <v>31.25</v>
      </c>
      <c r="B7">
        <f>[1]ghgrp_processed!C7</f>
        <v>-85.3125</v>
      </c>
      <c r="C7">
        <f>[1]ghgrp_processed!D7</f>
        <v>5.7937200000000004</v>
      </c>
      <c r="D7">
        <f>[1]ghgrp_processed!E7</f>
        <v>1010957</v>
      </c>
      <c r="E7">
        <f>[1]ghgrp_processed!F7</f>
        <v>16.017407650686302</v>
      </c>
      <c r="F7">
        <f>[1]ghgrp_processed!G7</f>
        <v>34.645791373888798</v>
      </c>
      <c r="G7">
        <f>[1]ghgrp_processed!H7</f>
        <v>6.3663548118264401</v>
      </c>
      <c r="H7">
        <f>[1]ghgrp_processed!I7</f>
        <v>8.2049026745079399</v>
      </c>
      <c r="I7">
        <f>[1]ghgrp_processed!J7</f>
        <v>0.40017085261615998</v>
      </c>
      <c r="J7">
        <f>[1]ghgrp_processed!K7</f>
        <v>0.92401403548227501</v>
      </c>
      <c r="K7">
        <f>[1]ghgrp_processed!L7</f>
        <v>30.8883523458335</v>
      </c>
      <c r="L7">
        <f>[1]ghgrp_processed!M7</f>
        <v>37.447765110796901</v>
      </c>
      <c r="M7">
        <f>[1]ghgrp_processed!N7</f>
        <v>42.850694048396697</v>
      </c>
      <c r="N7">
        <f>[1]ghgrp_processed!O7</f>
        <v>29.662903345913101</v>
      </c>
      <c r="O7">
        <f>[1]ghgrp_processed!P7</f>
        <v>37.263896002268098</v>
      </c>
      <c r="P7">
        <f>[1]ghgrp_processed!Q7</f>
        <v>34.458386257255803</v>
      </c>
      <c r="Q7">
        <f>[1]ghgrp_processed!R7</f>
        <v>28.279436562062301</v>
      </c>
      <c r="R7">
        <f>[1]ghgrp_processed!S7</f>
        <v>36.314897318583803</v>
      </c>
      <c r="S7">
        <f>[1]ghgrp_processed!T7</f>
        <v>2019</v>
      </c>
      <c r="T7" t="str">
        <f>[1]ghgrp_processed!U7</f>
        <v>City of Dothan Sanitary Landfill</v>
      </c>
      <c r="U7">
        <f>[1]ghgrp_processed!V7</f>
        <v>31.240369999999999</v>
      </c>
      <c r="V7">
        <f>[1]ghgrp_processed!W7</f>
        <v>-85.356880000000004</v>
      </c>
      <c r="W7" t="str">
        <f>[1]ghgrp_processed!X7</f>
        <v>Dothan</v>
      </c>
      <c r="X7" t="str">
        <f>[1]ghgrp_processed!Y7</f>
        <v>HOUSTON COUNTY</v>
      </c>
      <c r="Y7" t="str">
        <f>[1]ghgrp_processed!Z7</f>
        <v>AL</v>
      </c>
      <c r="Z7" t="str">
        <f>[1]ghgrp_processed!AA7</f>
        <v>CITY OF DOTHAN AL (100%)</v>
      </c>
      <c r="AA7" t="str">
        <f>[1]ghgrp_processed!AB7</f>
        <v>HH</v>
      </c>
      <c r="AB7">
        <f>[1]ghgrp_processed!AC7</f>
        <v>28.852071373888801</v>
      </c>
      <c r="AC7">
        <f>[1]ghgrp_processed!AD7</f>
        <v>4.97988708012966</v>
      </c>
    </row>
    <row r="8" spans="1:29" x14ac:dyDescent="0.2">
      <c r="A8">
        <f>[1]ghgrp_processed!B8</f>
        <v>42</v>
      </c>
      <c r="B8">
        <f>[1]ghgrp_processed!C8</f>
        <v>-89.0625</v>
      </c>
      <c r="C8">
        <f>[1]ghgrp_processed!D8</f>
        <v>2.6788400000000001</v>
      </c>
      <c r="D8">
        <f>[1]ghgrp_processed!E8</f>
        <v>1004936</v>
      </c>
      <c r="E8">
        <f>[1]ghgrp_processed!F8</f>
        <v>9.8882883258461796</v>
      </c>
      <c r="F8">
        <f>[1]ghgrp_processed!G8</f>
        <v>31.787175627650299</v>
      </c>
      <c r="G8">
        <f>[1]ghgrp_processed!H8</f>
        <v>6.54110584928811</v>
      </c>
      <c r="H8">
        <f>[1]ghgrp_processed!I8</f>
        <v>7.1388340844734204</v>
      </c>
      <c r="I8">
        <f>[1]ghgrp_processed!J8</f>
        <v>0.215594485293024</v>
      </c>
      <c r="J8">
        <f>[1]ghgrp_processed!K8</f>
        <v>0.87788240363074499</v>
      </c>
      <c r="K8">
        <f>[1]ghgrp_processed!L8</f>
        <v>27.361299347439601</v>
      </c>
      <c r="L8">
        <f>[1]ghgrp_processed!M8</f>
        <v>34.855628400961997</v>
      </c>
      <c r="M8">
        <f>[1]ghgrp_processed!N8</f>
        <v>38.926009712123701</v>
      </c>
      <c r="N8">
        <f>[1]ghgrp_processed!O8</f>
        <v>27.631944219624302</v>
      </c>
      <c r="O8">
        <f>[1]ghgrp_processed!P8</f>
        <v>37.699660777506601</v>
      </c>
      <c r="P8">
        <f>[1]ghgrp_processed!Q8</f>
        <v>29.2221508662196</v>
      </c>
      <c r="Q8">
        <f>[1]ghgrp_processed!R8</f>
        <v>25.246069778362202</v>
      </c>
      <c r="R8">
        <f>[1]ghgrp_processed!S8</f>
        <v>33.354641918964298</v>
      </c>
      <c r="S8">
        <f>[1]ghgrp_processed!T8</f>
        <v>2019</v>
      </c>
      <c r="T8" t="str">
        <f>[1]ghgrp_processed!U8</f>
        <v>Rochelle Municipal Landfill</v>
      </c>
      <c r="U8">
        <f>[1]ghgrp_processed!V8</f>
        <v>41.927896999999902</v>
      </c>
      <c r="V8">
        <f>[1]ghgrp_processed!W8</f>
        <v>-89.001125000000002</v>
      </c>
      <c r="W8" t="str">
        <f>[1]ghgrp_processed!X8</f>
        <v>Rochelle</v>
      </c>
      <c r="X8" t="str">
        <f>[1]ghgrp_processed!Y8</f>
        <v>OGLE COUNTY</v>
      </c>
      <c r="Y8" t="str">
        <f>[1]ghgrp_processed!Z8</f>
        <v>IL</v>
      </c>
      <c r="Z8" t="str">
        <f>[1]ghgrp_processed!AA8</f>
        <v>WASTE CONNECTIONS US INC (100%)</v>
      </c>
      <c r="AA8" t="str">
        <f>[1]ghgrp_processed!AB8</f>
        <v>C,HH</v>
      </c>
      <c r="AB8">
        <f>[1]ghgrp_processed!AC8</f>
        <v>29.108335627650298</v>
      </c>
      <c r="AC8">
        <f>[1]ghgrp_processed!AD8</f>
        <v>10.866022467803299</v>
      </c>
    </row>
    <row r="9" spans="1:29" x14ac:dyDescent="0.2">
      <c r="A9">
        <f>[1]ghgrp_processed!B9</f>
        <v>33.75</v>
      </c>
      <c r="B9">
        <f>[1]ghgrp_processed!C9</f>
        <v>-84.375</v>
      </c>
      <c r="C9">
        <f>[1]ghgrp_processed!D9</f>
        <v>12.296720000000001</v>
      </c>
      <c r="D9">
        <f>[1]ghgrp_processed!E9</f>
        <v>1005638</v>
      </c>
      <c r="E9">
        <f>[1]ghgrp_processed!F9</f>
        <v>10.8617373692966</v>
      </c>
      <c r="F9">
        <f>[1]ghgrp_processed!G9</f>
        <v>30.177281921152499</v>
      </c>
      <c r="G9">
        <f>[1]ghgrp_processed!H9</f>
        <v>4.9654861554914804</v>
      </c>
      <c r="H9">
        <f>[1]ghgrp_processed!I9</f>
        <v>5.4110335909872802</v>
      </c>
      <c r="I9">
        <f>[1]ghgrp_processed!J9</f>
        <v>0.262960924999803</v>
      </c>
      <c r="J9">
        <f>[1]ghgrp_processed!K9</f>
        <v>0.799219966925099</v>
      </c>
      <c r="K9">
        <f>[1]ghgrp_processed!L9</f>
        <v>29.586528830349401</v>
      </c>
      <c r="L9">
        <f>[1]ghgrp_processed!M9</f>
        <v>32.517926037594798</v>
      </c>
      <c r="M9">
        <f>[1]ghgrp_processed!N9</f>
        <v>35.5883155121398</v>
      </c>
      <c r="N9">
        <f>[1]ghgrp_processed!O9</f>
        <v>26.8317096008861</v>
      </c>
      <c r="O9">
        <f>[1]ghgrp_processed!P9</f>
        <v>30.920070072418</v>
      </c>
      <c r="P9">
        <f>[1]ghgrp_processed!Q9</f>
        <v>31.212899401596498</v>
      </c>
      <c r="Q9">
        <f>[1]ghgrp_processed!R9</f>
        <v>25.211795765661002</v>
      </c>
      <c r="R9">
        <f>[1]ghgrp_processed!S9</f>
        <v>29.5490101485744</v>
      </c>
      <c r="S9">
        <f>[1]ghgrp_processed!T9</f>
        <v>2019</v>
      </c>
      <c r="T9" t="str">
        <f>[1]ghgrp_processed!U9</f>
        <v>SEMINOLE ROAD MSW LANDFILL</v>
      </c>
      <c r="U9">
        <f>[1]ghgrp_processed!V9</f>
        <v>33.656700000000001</v>
      </c>
      <c r="V9">
        <f>[1]ghgrp_processed!W9</f>
        <v>-84.259900000000002</v>
      </c>
      <c r="W9" t="str">
        <f>[1]ghgrp_processed!X9</f>
        <v>ELLENWOOD</v>
      </c>
      <c r="X9" t="str">
        <f>[1]ghgrp_processed!Y9</f>
        <v>DEKALB COUNTY</v>
      </c>
      <c r="Y9" t="str">
        <f>[1]ghgrp_processed!Z9</f>
        <v>GA</v>
      </c>
      <c r="Z9" t="str">
        <f>[1]ghgrp_processed!AA9</f>
        <v>COUNTY OF DEKALB (100%)</v>
      </c>
      <c r="AA9" t="str">
        <f>[1]ghgrp_processed!AB9</f>
        <v>C,HH</v>
      </c>
      <c r="AB9">
        <f>[1]ghgrp_processed!AC9</f>
        <v>17.880561921152498</v>
      </c>
      <c r="AC9">
        <f>[1]ghgrp_processed!AD9</f>
        <v>1.454091979093</v>
      </c>
    </row>
    <row r="10" spans="1:29" x14ac:dyDescent="0.2">
      <c r="A10">
        <f>[1]ghgrp_processed!B10</f>
        <v>40.5</v>
      </c>
      <c r="B10">
        <f>[1]ghgrp_processed!C10</f>
        <v>-89.6875</v>
      </c>
      <c r="C10">
        <f>[1]ghgrp_processed!D10</f>
        <v>6.4238</v>
      </c>
      <c r="D10">
        <f>[1]ghgrp_processed!E10</f>
        <v>1005990</v>
      </c>
      <c r="E10">
        <f>[1]ghgrp_processed!F10</f>
        <v>10.609601373930801</v>
      </c>
      <c r="F10">
        <f>[1]ghgrp_processed!G10</f>
        <v>25.327603015445501</v>
      </c>
      <c r="G10">
        <f>[1]ghgrp_processed!H10</f>
        <v>1.9542488501267901</v>
      </c>
      <c r="H10">
        <f>[1]ghgrp_processed!I10</f>
        <v>3.4942151030304598</v>
      </c>
      <c r="I10">
        <f>[1]ghgrp_processed!J10</f>
        <v>0.38980589925812298</v>
      </c>
      <c r="J10">
        <f>[1]ghgrp_processed!K10</f>
        <v>0.90801296771273399</v>
      </c>
      <c r="K10">
        <f>[1]ghgrp_processed!L10</f>
        <v>23.373354165318801</v>
      </c>
      <c r="L10">
        <f>[1]ghgrp_processed!M10</f>
        <v>24.606445781182</v>
      </c>
      <c r="M10">
        <f>[1]ghgrp_processed!N10</f>
        <v>23.516628801446299</v>
      </c>
      <c r="N10">
        <f>[1]ghgrp_processed!O10</f>
        <v>26.1043170790049</v>
      </c>
      <c r="O10">
        <f>[1]ghgrp_processed!P10</f>
        <v>28.821818118475999</v>
      </c>
      <c r="P10">
        <f>[1]ghgrp_processed!Q10</f>
        <v>23.9423039357407</v>
      </c>
      <c r="Q10">
        <f>[1]ghgrp_processed!R10</f>
        <v>24.775123456935098</v>
      </c>
      <c r="R10">
        <f>[1]ghgrp_processed!S10</f>
        <v>27.480832785460699</v>
      </c>
      <c r="S10">
        <f>[1]ghgrp_processed!T10</f>
        <v>2019</v>
      </c>
      <c r="T10" t="str">
        <f>[1]ghgrp_processed!U10</f>
        <v>CATERPILLAR INC.-MAPLETON</v>
      </c>
      <c r="U10">
        <f>[1]ghgrp_processed!V10</f>
        <v>40.559342999999998</v>
      </c>
      <c r="V10">
        <f>[1]ghgrp_processed!W10</f>
        <v>-89.747989000000004</v>
      </c>
      <c r="W10" t="str">
        <f>[1]ghgrp_processed!X10</f>
        <v>MAPLETON</v>
      </c>
      <c r="X10" t="str">
        <f>[1]ghgrp_processed!Y10</f>
        <v>PEORIA COUNTY</v>
      </c>
      <c r="Y10" t="str">
        <f>[1]ghgrp_processed!Z10</f>
        <v>IL</v>
      </c>
      <c r="Z10" t="str">
        <f>[1]ghgrp_processed!AA10</f>
        <v>CATERPILLAR INC (100%)</v>
      </c>
      <c r="AA10" t="str">
        <f>[1]ghgrp_processed!AB10</f>
        <v>C,TT</v>
      </c>
      <c r="AB10">
        <f>[1]ghgrp_processed!AC10</f>
        <v>18.903803015445501</v>
      </c>
      <c r="AC10">
        <f>[1]ghgrp_processed!AD10</f>
        <v>2.94277577375472</v>
      </c>
    </row>
    <row r="11" spans="1:29" x14ac:dyDescent="0.2">
      <c r="A11">
        <f>[1]ghgrp_processed!B11</f>
        <v>35</v>
      </c>
      <c r="B11">
        <f>[1]ghgrp_processed!C11</f>
        <v>-78.4375</v>
      </c>
      <c r="C11">
        <f>[1]ghgrp_processed!D11</f>
        <v>29.233239999999999</v>
      </c>
      <c r="D11">
        <f>[1]ghgrp_processed!E11</f>
        <v>1004118</v>
      </c>
      <c r="E11">
        <f>[1]ghgrp_processed!F11</f>
        <v>14.9663155425052</v>
      </c>
      <c r="F11">
        <f>[1]ghgrp_processed!G11</f>
        <v>25.162075793520899</v>
      </c>
      <c r="G11">
        <f>[1]ghgrp_processed!H11</f>
        <v>2.6414617217013499</v>
      </c>
      <c r="H11">
        <f>[1]ghgrp_processed!I11</f>
        <v>3.5601163697995499</v>
      </c>
      <c r="I11">
        <f>[1]ghgrp_processed!J11</f>
        <v>0.34282336340686498</v>
      </c>
      <c r="J11">
        <f>[1]ghgrp_processed!K11</f>
        <v>0.56519477272940699</v>
      </c>
      <c r="K11">
        <f>[1]ghgrp_processed!L11</f>
        <v>24.840565577588801</v>
      </c>
      <c r="L11">
        <f>[1]ghgrp_processed!M11</f>
        <v>26.3996043689739</v>
      </c>
      <c r="M11">
        <f>[1]ghgrp_processed!N11</f>
        <v>28.7221921633204</v>
      </c>
      <c r="N11">
        <f>[1]ghgrp_processed!O11</f>
        <v>23.680977041444802</v>
      </c>
      <c r="O11">
        <f>[1]ghgrp_processed!P11</f>
        <v>26.5493128897036</v>
      </c>
      <c r="P11">
        <f>[1]ghgrp_processed!Q11</f>
        <v>24.109629006937499</v>
      </c>
      <c r="Q11">
        <f>[1]ghgrp_processed!R11</f>
        <v>22.520614071819502</v>
      </c>
      <c r="R11">
        <f>[1]ghgrp_processed!S11</f>
        <v>24.473711228378502</v>
      </c>
      <c r="S11">
        <f>[1]ghgrp_processed!T11</f>
        <v>2019</v>
      </c>
      <c r="T11" t="str">
        <f>[1]ghgrp_processed!U11</f>
        <v>SAMPSON COUNTY DISPOSAL, LLC</v>
      </c>
      <c r="U11">
        <f>[1]ghgrp_processed!V11</f>
        <v>34.962065000000003</v>
      </c>
      <c r="V11">
        <f>[1]ghgrp_processed!W11</f>
        <v>-78.448344999999904</v>
      </c>
      <c r="W11" t="str">
        <f>[1]ghgrp_processed!X11</f>
        <v>ROSEBORO</v>
      </c>
      <c r="X11" t="str">
        <f>[1]ghgrp_processed!Y11</f>
        <v>SAMPSON COUNTY</v>
      </c>
      <c r="Y11" t="str">
        <f>[1]ghgrp_processed!Z11</f>
        <v>NC</v>
      </c>
      <c r="Z11" t="str">
        <f>[1]ghgrp_processed!AA11</f>
        <v>SAMPSON COUNTY DISPOSAL LLC (100%)</v>
      </c>
      <c r="AA11" t="str">
        <f>[1]ghgrp_processed!AB11</f>
        <v>HH</v>
      </c>
      <c r="AB11">
        <f>[1]ghgrp_processed!AC11</f>
        <v>-4.0711642064790698</v>
      </c>
      <c r="AC11">
        <f>[1]ghgrp_processed!AD11</f>
        <v>-0.139264898672848</v>
      </c>
    </row>
    <row r="12" spans="1:29" x14ac:dyDescent="0.2">
      <c r="A12">
        <f>[1]ghgrp_processed!B12</f>
        <v>32.75</v>
      </c>
      <c r="B12">
        <f>[1]ghgrp_processed!C12</f>
        <v>-117.1875</v>
      </c>
      <c r="C12">
        <f>[1]ghgrp_processed!D12</f>
        <v>6.1972800000000001</v>
      </c>
      <c r="D12">
        <f>[1]ghgrp_processed!E12</f>
        <v>1005061</v>
      </c>
      <c r="E12">
        <f>[1]ghgrp_processed!F12</f>
        <v>15.912246492054001</v>
      </c>
      <c r="F12">
        <f>[1]ghgrp_processed!G12</f>
        <v>24.099770678214799</v>
      </c>
      <c r="G12">
        <f>[1]ghgrp_processed!H12</f>
        <v>2.0280597009294099</v>
      </c>
      <c r="H12">
        <f>[1]ghgrp_processed!I12</f>
        <v>1.3093555895623199</v>
      </c>
      <c r="I12">
        <f>[1]ghgrp_processed!J12</f>
        <v>0.66456072076574202</v>
      </c>
      <c r="J12">
        <f>[1]ghgrp_processed!K12</f>
        <v>0.85014008555282805</v>
      </c>
      <c r="K12">
        <f>[1]ghgrp_processed!L12</f>
        <v>23.669088441877999</v>
      </c>
      <c r="L12">
        <f>[1]ghgrp_processed!M12</f>
        <v>25.409126267777101</v>
      </c>
      <c r="M12">
        <f>[1]ghgrp_processed!N12</f>
        <v>23.812022832309601</v>
      </c>
      <c r="N12">
        <f>[1]ghgrp_processed!O12</f>
        <v>23.454727197807699</v>
      </c>
      <c r="O12">
        <f>[1]ghgrp_processed!P12</f>
        <v>24.979943948397899</v>
      </c>
      <c r="P12">
        <f>[1]ghgrp_processed!Q12</f>
        <v>24.186957691004501</v>
      </c>
      <c r="Q12">
        <f>[1]ghgrp_processed!R12</f>
        <v>22.071710977285399</v>
      </c>
      <c r="R12">
        <f>[1]ghgrp_processed!S12</f>
        <v>25.2145880692579</v>
      </c>
      <c r="S12">
        <f>[1]ghgrp_processed!T12</f>
        <v>2019</v>
      </c>
      <c r="T12" t="str">
        <f>[1]ghgrp_processed!U12</f>
        <v>WEST MIRAMAR SANITARY LANDFILL</v>
      </c>
      <c r="U12">
        <f>[1]ghgrp_processed!V12</f>
        <v>32.835819999999998</v>
      </c>
      <c r="V12">
        <f>[1]ghgrp_processed!W12</f>
        <v>-117.15236</v>
      </c>
      <c r="W12" t="str">
        <f>[1]ghgrp_processed!X12</f>
        <v>SAN DIEGO</v>
      </c>
      <c r="X12" t="str">
        <f>[1]ghgrp_processed!Y12</f>
        <v>SAN DIEGO COUNTY</v>
      </c>
      <c r="Y12" t="str">
        <f>[1]ghgrp_processed!Z12</f>
        <v>CA</v>
      </c>
      <c r="Z12" t="str">
        <f>[1]ghgrp_processed!AA12</f>
        <v>CITY OF SAN DIEGO (100%)</v>
      </c>
      <c r="AA12" t="str">
        <f>[1]ghgrp_processed!AB12</f>
        <v>HH</v>
      </c>
      <c r="AB12">
        <f>[1]ghgrp_processed!AC12</f>
        <v>17.9024906782148</v>
      </c>
      <c r="AC12">
        <f>[1]ghgrp_processed!AD12</f>
        <v>2.88876582600993</v>
      </c>
    </row>
    <row r="13" spans="1:29" x14ac:dyDescent="0.2">
      <c r="A13">
        <f>[1]ghgrp_processed!B13</f>
        <v>43</v>
      </c>
      <c r="B13">
        <f>[1]ghgrp_processed!C13</f>
        <v>-76.875</v>
      </c>
      <c r="C13">
        <f>[1]ghgrp_processed!D13</f>
        <v>8.30992</v>
      </c>
      <c r="D13">
        <f>[1]ghgrp_processed!E13</f>
        <v>1004042</v>
      </c>
      <c r="E13">
        <f>[1]ghgrp_processed!F13</f>
        <v>9.75543451130096</v>
      </c>
      <c r="F13">
        <f>[1]ghgrp_processed!G13</f>
        <v>23.8544693672333</v>
      </c>
      <c r="G13">
        <f>[1]ghgrp_processed!H13</f>
        <v>9.7445695365626595</v>
      </c>
      <c r="H13">
        <f>[1]ghgrp_processed!I13</f>
        <v>12.454973130049799</v>
      </c>
      <c r="I13">
        <f>[1]ghgrp_processed!J13</f>
        <v>0.29372241220623402</v>
      </c>
      <c r="J13">
        <f>[1]ghgrp_processed!K13</f>
        <v>0.80624663870484303</v>
      </c>
      <c r="K13">
        <f>[1]ghgrp_processed!L13</f>
        <v>14.109899830670599</v>
      </c>
      <c r="L13">
        <f>[1]ghgrp_processed!M13</f>
        <v>25.763010423738599</v>
      </c>
      <c r="M13">
        <f>[1]ghgrp_processed!N13</f>
        <v>36.309442497283101</v>
      </c>
      <c r="N13">
        <f>[1]ghgrp_processed!O13</f>
        <v>16.632396773165901</v>
      </c>
      <c r="O13">
        <f>[1]ghgrp_processed!P13</f>
        <v>30.928432680667601</v>
      </c>
      <c r="P13">
        <f>[1]ghgrp_processed!Q13</f>
        <v>21.990563905358101</v>
      </c>
      <c r="Q13">
        <f>[1]ghgrp_processed!R13</f>
        <v>15.546462518945001</v>
      </c>
      <c r="R13">
        <f>[1]ghgrp_processed!S13</f>
        <v>29.5555463080374</v>
      </c>
      <c r="S13">
        <f>[1]ghgrp_processed!T13</f>
        <v>2019</v>
      </c>
      <c r="T13" t="str">
        <f>[1]ghgrp_processed!U13</f>
        <v>SENECA MEADOWS SWMF</v>
      </c>
      <c r="U13">
        <f>[1]ghgrp_processed!V13</f>
        <v>42.917929999999998</v>
      </c>
      <c r="V13">
        <f>[1]ghgrp_processed!W13</f>
        <v>-76.846170000000001</v>
      </c>
      <c r="W13" t="str">
        <f>[1]ghgrp_processed!X13</f>
        <v>WATERLOO</v>
      </c>
      <c r="X13" t="str">
        <f>[1]ghgrp_processed!Y13</f>
        <v>SENECA COUNTY</v>
      </c>
      <c r="Y13" t="str">
        <f>[1]ghgrp_processed!Z13</f>
        <v>NY</v>
      </c>
      <c r="Z13" t="str">
        <f>[1]ghgrp_processed!AA13</f>
        <v>WASTE CONNECTIONS US INC (100%)</v>
      </c>
      <c r="AA13" t="str">
        <f>[1]ghgrp_processed!AB13</f>
        <v>C,HH</v>
      </c>
      <c r="AB13">
        <f>[1]ghgrp_processed!AC13</f>
        <v>15.5445493672333</v>
      </c>
      <c r="AC13">
        <f>[1]ghgrp_processed!AD13</f>
        <v>1.8706015662284701</v>
      </c>
    </row>
    <row r="14" spans="1:29" x14ac:dyDescent="0.2">
      <c r="A14">
        <f>[1]ghgrp_processed!B14</f>
        <v>38.5</v>
      </c>
      <c r="B14">
        <f>[1]ghgrp_processed!C14</f>
        <v>-121.25</v>
      </c>
      <c r="C14">
        <f>[1]ghgrp_processed!D14</f>
        <v>6.5129200000000003</v>
      </c>
      <c r="D14">
        <f>[1]ghgrp_processed!E14</f>
        <v>1004037</v>
      </c>
      <c r="E14">
        <f>[1]ghgrp_processed!F14</f>
        <v>17.984774206025001</v>
      </c>
      <c r="F14">
        <f>[1]ghgrp_processed!G14</f>
        <v>23.624628224891001</v>
      </c>
      <c r="G14">
        <f>[1]ghgrp_processed!H14</f>
        <v>4.2202171115368001</v>
      </c>
      <c r="H14">
        <f>[1]ghgrp_processed!I14</f>
        <v>7.7635299183702102</v>
      </c>
      <c r="I14">
        <f>[1]ghgrp_processed!J14</f>
        <v>0.53270095271864604</v>
      </c>
      <c r="J14">
        <f>[1]ghgrp_processed!K14</f>
        <v>0.80978491763600102</v>
      </c>
      <c r="K14">
        <f>[1]ghgrp_processed!L14</f>
        <v>19.4044111133542</v>
      </c>
      <c r="L14">
        <f>[1]ghgrp_processed!M14</f>
        <v>24.232991775457201</v>
      </c>
      <c r="M14">
        <f>[1]ghgrp_processed!N14</f>
        <v>31.388158143261201</v>
      </c>
      <c r="N14">
        <f>[1]ghgrp_processed!O14</f>
        <v>20.3821308636</v>
      </c>
      <c r="O14">
        <f>[1]ghgrp_processed!P14</f>
        <v>24.686648909156599</v>
      </c>
      <c r="P14">
        <f>[1]ghgrp_processed!Q14</f>
        <v>23.0371112785168</v>
      </c>
      <c r="Q14">
        <f>[1]ghgrp_processed!R14</f>
        <v>20.524792151257099</v>
      </c>
      <c r="R14">
        <f>[1]ghgrp_processed!S14</f>
        <v>25.340781564524701</v>
      </c>
      <c r="S14">
        <f>[1]ghgrp_processed!T14</f>
        <v>2019</v>
      </c>
      <c r="T14" t="str">
        <f>[1]ghgrp_processed!U14</f>
        <v>KIEFER LANDFILL</v>
      </c>
      <c r="U14">
        <f>[1]ghgrp_processed!V14</f>
        <v>38.517290000000003</v>
      </c>
      <c r="V14">
        <f>[1]ghgrp_processed!W14</f>
        <v>-121.19582</v>
      </c>
      <c r="W14" t="str">
        <f>[1]ghgrp_processed!X14</f>
        <v>SLOUGHHOUSE</v>
      </c>
      <c r="X14" t="str">
        <f>[1]ghgrp_processed!Y14</f>
        <v>SACRAMENTO COUNTY</v>
      </c>
      <c r="Y14" t="str">
        <f>[1]ghgrp_processed!Z14</f>
        <v>CA</v>
      </c>
      <c r="Z14" t="str">
        <f>[1]ghgrp_processed!AA14</f>
        <v>COUNTY OF SACRAMENTO (100%)</v>
      </c>
      <c r="AA14" t="str">
        <f>[1]ghgrp_processed!AB14</f>
        <v>C,HH</v>
      </c>
      <c r="AB14">
        <f>[1]ghgrp_processed!AC14</f>
        <v>17.111708224891</v>
      </c>
      <c r="AC14">
        <f>[1]ghgrp_processed!AD14</f>
        <v>2.62734813645661</v>
      </c>
    </row>
    <row r="15" spans="1:29" x14ac:dyDescent="0.2">
      <c r="A15">
        <f>[1]ghgrp_processed!B15</f>
        <v>35.25</v>
      </c>
      <c r="B15">
        <f>[1]ghgrp_processed!C15</f>
        <v>-80.625</v>
      </c>
      <c r="C15">
        <f>[1]ghgrp_processed!D15</f>
        <v>6.8524000000000003</v>
      </c>
      <c r="D15">
        <f>[1]ghgrp_processed!E15</f>
        <v>1003099</v>
      </c>
      <c r="E15">
        <f>[1]ghgrp_processed!F15</f>
        <v>9.9116833424721502</v>
      </c>
      <c r="F15">
        <f>[1]ghgrp_processed!G15</f>
        <v>23.087876629902102</v>
      </c>
      <c r="G15">
        <f>[1]ghgrp_processed!H15</f>
        <v>5.3001085177327703</v>
      </c>
      <c r="H15">
        <f>[1]ghgrp_processed!I15</f>
        <v>7.2923301880675204</v>
      </c>
      <c r="I15">
        <f>[1]ghgrp_processed!J15</f>
        <v>0.49292983884974101</v>
      </c>
      <c r="J15">
        <f>[1]ghgrp_processed!K15</f>
        <v>0.86109104098990497</v>
      </c>
      <c r="K15">
        <f>[1]ghgrp_processed!L15</f>
        <v>19.6330679251103</v>
      </c>
      <c r="L15">
        <f>[1]ghgrp_processed!M15</f>
        <v>26.157306904709301</v>
      </c>
      <c r="M15">
        <f>[1]ghgrp_processed!N15</f>
        <v>30.3802068179697</v>
      </c>
      <c r="N15">
        <f>[1]ghgrp_processed!O15</f>
        <v>17.954905272319198</v>
      </c>
      <c r="O15">
        <f>[1]ghgrp_processed!P15</f>
        <v>23.534685233413999</v>
      </c>
      <c r="P15">
        <f>[1]ghgrp_processed!Q15</f>
        <v>25.694262548743598</v>
      </c>
      <c r="Q15">
        <f>[1]ghgrp_processed!R15</f>
        <v>17.787768112169399</v>
      </c>
      <c r="R15">
        <f>[1]ghgrp_processed!S15</f>
        <v>23.560810224781701</v>
      </c>
      <c r="S15">
        <f>[1]ghgrp_processed!T15</f>
        <v>2019</v>
      </c>
      <c r="T15" t="str">
        <f>[1]ghgrp_processed!U15</f>
        <v>Charlotte Motor Speedway Landfill V</v>
      </c>
      <c r="U15">
        <f>[1]ghgrp_processed!V15</f>
        <v>35.345247000000001</v>
      </c>
      <c r="V15">
        <f>[1]ghgrp_processed!W15</f>
        <v>-80.682062000000002</v>
      </c>
      <c r="W15" t="str">
        <f>[1]ghgrp_processed!X15</f>
        <v>CONCORD</v>
      </c>
      <c r="X15" t="str">
        <f>[1]ghgrp_processed!Y15</f>
        <v>CABARRUS COUNTY</v>
      </c>
      <c r="Y15" t="str">
        <f>[1]ghgrp_processed!Z15</f>
        <v>NC</v>
      </c>
      <c r="Z15" t="str">
        <f>[1]ghgrp_processed!AA15</f>
        <v>REPUBLIC SERVICES INC (100%)</v>
      </c>
      <c r="AA15" t="str">
        <f>[1]ghgrp_processed!AB15</f>
        <v>HH</v>
      </c>
      <c r="AB15">
        <f>[1]ghgrp_processed!AC15</f>
        <v>16.235476629902099</v>
      </c>
      <c r="AC15">
        <f>[1]ghgrp_processed!AD15</f>
        <v>2.3693124496384002</v>
      </c>
    </row>
    <row r="16" spans="1:29" x14ac:dyDescent="0.2">
      <c r="A16">
        <f>[1]ghgrp_processed!B16</f>
        <v>34</v>
      </c>
      <c r="B16">
        <f>[1]ghgrp_processed!C16</f>
        <v>-118.125</v>
      </c>
      <c r="C16">
        <f>[1]ghgrp_processed!D16</f>
        <v>2.6938</v>
      </c>
      <c r="D16">
        <f>[1]ghgrp_processed!E16</f>
        <v>1003199</v>
      </c>
      <c r="E16">
        <f>[1]ghgrp_processed!F16</f>
        <v>30.329362048395701</v>
      </c>
      <c r="F16">
        <f>[1]ghgrp_processed!G16</f>
        <v>21.8168480805267</v>
      </c>
      <c r="G16">
        <f>[1]ghgrp_processed!H16</f>
        <v>2.4320890704067999</v>
      </c>
      <c r="H16">
        <f>[1]ghgrp_processed!I16</f>
        <v>5.5355804800091004</v>
      </c>
      <c r="I16">
        <f>[1]ghgrp_processed!J16</f>
        <v>0.62741098432499498</v>
      </c>
      <c r="J16">
        <f>[1]ghgrp_processed!K16</f>
        <v>0.79980846641972403</v>
      </c>
      <c r="K16">
        <f>[1]ghgrp_processed!L16</f>
        <v>20.2450054573792</v>
      </c>
      <c r="L16">
        <f>[1]ghgrp_processed!M16</f>
        <v>24.359178907314</v>
      </c>
      <c r="M16">
        <f>[1]ghgrp_processed!N16</f>
        <v>27.352428560535799</v>
      </c>
      <c r="N16">
        <f>[1]ghgrp_processed!O16</f>
        <v>19.3847590101199</v>
      </c>
      <c r="O16">
        <f>[1]ghgrp_processed!P16</f>
        <v>19.506144884552999</v>
      </c>
      <c r="P16">
        <f>[1]ghgrp_processed!Q16</f>
        <v>23.485611484189299</v>
      </c>
      <c r="Q16">
        <f>[1]ghgrp_processed!R16</f>
        <v>19.935523017644599</v>
      </c>
      <c r="R16">
        <f>[1]ghgrp_processed!S16</f>
        <v>20.266133322477799</v>
      </c>
      <c r="S16">
        <f>[1]ghgrp_processed!T16</f>
        <v>2019</v>
      </c>
      <c r="T16" t="str">
        <f>[1]ghgrp_processed!U16</f>
        <v>PUENTE HILLS LANDFILL AND ENERGY RECOVERY</v>
      </c>
      <c r="U16">
        <f>[1]ghgrp_processed!V16</f>
        <v>34.024859999999997</v>
      </c>
      <c r="V16">
        <f>[1]ghgrp_processed!W16</f>
        <v>-118.03252999999999</v>
      </c>
      <c r="W16" t="str">
        <f>[1]ghgrp_processed!X16</f>
        <v>WHITTIER</v>
      </c>
      <c r="X16" t="str">
        <f>[1]ghgrp_processed!Y16</f>
        <v>LOS ANGELES COUNTY</v>
      </c>
      <c r="Y16" t="str">
        <f>[1]ghgrp_processed!Z16</f>
        <v>CA</v>
      </c>
      <c r="Z16" t="str">
        <f>[1]ghgrp_processed!AA16</f>
        <v>COUNTY OF LOS ANGELES (100%)</v>
      </c>
      <c r="AA16" t="str">
        <f>[1]ghgrp_processed!AB16</f>
        <v>C,HH</v>
      </c>
      <c r="AB16">
        <f>[1]ghgrp_processed!AC16</f>
        <v>19.123048080526701</v>
      </c>
      <c r="AC16">
        <f>[1]ghgrp_processed!AD16</f>
        <v>7.0989116046205201</v>
      </c>
    </row>
    <row r="17" spans="1:29" x14ac:dyDescent="0.2">
      <c r="A17">
        <f>[1]ghgrp_processed!B17</f>
        <v>30</v>
      </c>
      <c r="B17">
        <f>[1]ghgrp_processed!C17</f>
        <v>-95.3125</v>
      </c>
      <c r="C17">
        <f>[1]ghgrp_processed!D17</f>
        <v>11.948880000000001</v>
      </c>
      <c r="D17">
        <f>[1]ghgrp_processed!E17</f>
        <v>1007800</v>
      </c>
      <c r="E17">
        <f>[1]ghgrp_processed!F17</f>
        <v>12.7615567789586</v>
      </c>
      <c r="F17">
        <f>[1]ghgrp_processed!G17</f>
        <v>21.240802783957001</v>
      </c>
      <c r="G17">
        <f>[1]ghgrp_processed!H17</f>
        <v>5.5302031730963801</v>
      </c>
      <c r="H17">
        <f>[1]ghgrp_processed!I17</f>
        <v>4.68459995316136</v>
      </c>
      <c r="I17">
        <f>[1]ghgrp_processed!J17</f>
        <v>0.231010174093399</v>
      </c>
      <c r="J17">
        <f>[1]ghgrp_processed!K17</f>
        <v>0.72314837016356903</v>
      </c>
      <c r="K17">
        <f>[1]ghgrp_processed!L17</f>
        <v>20.393894005210601</v>
      </c>
      <c r="L17">
        <f>[1]ghgrp_processed!M17</f>
        <v>21.819547613409998</v>
      </c>
      <c r="M17">
        <f>[1]ghgrp_processed!N17</f>
        <v>22.1601306961334</v>
      </c>
      <c r="N17">
        <f>[1]ghgrp_processed!O17</f>
        <v>21.3598092841336</v>
      </c>
      <c r="O17">
        <f>[1]ghgrp_processed!P17</f>
        <v>25.9254027371184</v>
      </c>
      <c r="P17">
        <f>[1]ghgrp_processed!Q17</f>
        <v>15.7105996108606</v>
      </c>
      <c r="Q17">
        <f>[1]ghgrp_processed!R17</f>
        <v>20.438702001082898</v>
      </c>
      <c r="R17">
        <f>[1]ghgrp_processed!S17</f>
        <v>22.118336323706501</v>
      </c>
      <c r="S17">
        <f>[1]ghgrp_processed!T17</f>
        <v>2019</v>
      </c>
      <c r="T17" t="str">
        <f>[1]ghgrp_processed!U17</f>
        <v>ATASCOCITA RECYCLING AND DISPOSAL FACILITY</v>
      </c>
      <c r="U17">
        <f>[1]ghgrp_processed!V17</f>
        <v>29.951350000000001</v>
      </c>
      <c r="V17">
        <f>[1]ghgrp_processed!W17</f>
        <v>-95.249659999999906</v>
      </c>
      <c r="W17" t="str">
        <f>[1]ghgrp_processed!X17</f>
        <v>HUMBLE</v>
      </c>
      <c r="X17" t="str">
        <f>[1]ghgrp_processed!Y17</f>
        <v>HARRIS COUNTY</v>
      </c>
      <c r="Y17" t="str">
        <f>[1]ghgrp_processed!Z17</f>
        <v>TX</v>
      </c>
      <c r="Z17" t="str">
        <f>[1]ghgrp_processed!AA17</f>
        <v>WASTE MANAGEMENT INC (100%)</v>
      </c>
      <c r="AA17" t="str">
        <f>[1]ghgrp_processed!AB17</f>
        <v>HH</v>
      </c>
      <c r="AB17">
        <f>[1]ghgrp_processed!AC17</f>
        <v>9.2919227839570606</v>
      </c>
      <c r="AC17">
        <f>[1]ghgrp_processed!AD17</f>
        <v>0.77763964354458803</v>
      </c>
    </row>
    <row r="18" spans="1:29" x14ac:dyDescent="0.2">
      <c r="A18">
        <f>[1]ghgrp_processed!B18</f>
        <v>33.75</v>
      </c>
      <c r="B18">
        <f>[1]ghgrp_processed!C18</f>
        <v>-117.8125</v>
      </c>
      <c r="C18">
        <f>[1]ghgrp_processed!D18</f>
        <v>11.81832</v>
      </c>
      <c r="D18">
        <f>[1]ghgrp_processed!E18</f>
        <v>1002107</v>
      </c>
      <c r="E18">
        <f>[1]ghgrp_processed!F18</f>
        <v>22.569652782043001</v>
      </c>
      <c r="F18">
        <f>[1]ghgrp_processed!G18</f>
        <v>20.877166055146699</v>
      </c>
      <c r="G18">
        <f>[1]ghgrp_processed!H18</f>
        <v>4.6093935002029403</v>
      </c>
      <c r="H18">
        <f>[1]ghgrp_processed!I18</f>
        <v>11.485716681150899</v>
      </c>
      <c r="I18">
        <f>[1]ghgrp_processed!J18</f>
        <v>0.42324189199273199</v>
      </c>
      <c r="J18">
        <f>[1]ghgrp_processed!K18</f>
        <v>0.83093133822541698</v>
      </c>
      <c r="K18">
        <f>[1]ghgrp_processed!L18</f>
        <v>18.4760698972092</v>
      </c>
      <c r="L18">
        <f>[1]ghgrp_processed!M18</f>
        <v>22.736528620888102</v>
      </c>
      <c r="M18">
        <f>[1]ghgrp_processed!N18</f>
        <v>32.362882736297699</v>
      </c>
      <c r="N18">
        <f>[1]ghgrp_processed!O18</f>
        <v>16.331695034975098</v>
      </c>
      <c r="O18">
        <f>[1]ghgrp_processed!P18</f>
        <v>20.475373142136899</v>
      </c>
      <c r="P18">
        <f>[1]ghgrp_processed!Q18</f>
        <v>20.5866821983828</v>
      </c>
      <c r="Q18">
        <f>[1]ghgrp_processed!R18</f>
        <v>16.267772554943701</v>
      </c>
      <c r="R18">
        <f>[1]ghgrp_processed!S18</f>
        <v>19.780324256340101</v>
      </c>
      <c r="S18">
        <f>[1]ghgrp_processed!T18</f>
        <v>2019</v>
      </c>
      <c r="T18" t="str">
        <f>[1]ghgrp_processed!U18</f>
        <v>Frank R. Bowerman Landfill</v>
      </c>
      <c r="U18">
        <f>[1]ghgrp_processed!V18</f>
        <v>33.718299999999999</v>
      </c>
      <c r="V18">
        <f>[1]ghgrp_processed!W18</f>
        <v>-117.70229999999999</v>
      </c>
      <c r="W18" t="str">
        <f>[1]ghgrp_processed!X18</f>
        <v>IRVINE</v>
      </c>
      <c r="X18" t="str">
        <f>[1]ghgrp_processed!Y18</f>
        <v>ORANGE COUNTY</v>
      </c>
      <c r="Y18" t="str">
        <f>[1]ghgrp_processed!Z18</f>
        <v>CA</v>
      </c>
      <c r="Z18" t="str">
        <f>[1]ghgrp_processed!AA18</f>
        <v>COUNTY OF ORANGE CA (100%)</v>
      </c>
      <c r="AA18" t="str">
        <f>[1]ghgrp_processed!AB18</f>
        <v>HH</v>
      </c>
      <c r="AB18">
        <f>[1]ghgrp_processed!AC18</f>
        <v>9.0588460551467307</v>
      </c>
      <c r="AC18">
        <f>[1]ghgrp_processed!AD18</f>
        <v>0.76650878087128604</v>
      </c>
    </row>
    <row r="19" spans="1:29" x14ac:dyDescent="0.2">
      <c r="A19">
        <f>[1]ghgrp_processed!B19</f>
        <v>40.5</v>
      </c>
      <c r="B19">
        <f>[1]ghgrp_processed!C19</f>
        <v>-81.5625</v>
      </c>
      <c r="C19">
        <f>[1]ghgrp_processed!D19</f>
        <v>2.75116</v>
      </c>
      <c r="D19">
        <f>[1]ghgrp_processed!E19</f>
        <v>1004399</v>
      </c>
      <c r="E19">
        <f>[1]ghgrp_processed!F19</f>
        <v>23.244504985458001</v>
      </c>
      <c r="F19">
        <f>[1]ghgrp_processed!G19</f>
        <v>19.3201904727302</v>
      </c>
      <c r="G19">
        <f>[1]ghgrp_processed!H19</f>
        <v>2.2000292494807998</v>
      </c>
      <c r="H19">
        <f>[1]ghgrp_processed!I19</f>
        <v>4.33002044835695</v>
      </c>
      <c r="I19">
        <f>[1]ghgrp_processed!J19</f>
        <v>0.30677760525638897</v>
      </c>
      <c r="J19">
        <f>[1]ghgrp_processed!K19</f>
        <v>0.74163597654852298</v>
      </c>
      <c r="K19">
        <f>[1]ghgrp_processed!L19</f>
        <v>19.2761085777334</v>
      </c>
      <c r="L19">
        <f>[1]ghgrp_processed!M19</f>
        <v>20.7714754660762</v>
      </c>
      <c r="M19">
        <f>[1]ghgrp_processed!N19</f>
        <v>23.650210921087101</v>
      </c>
      <c r="N19">
        <f>[1]ghgrp_processed!O19</f>
        <v>17.8693627182382</v>
      </c>
      <c r="O19">
        <f>[1]ghgrp_processed!P19</f>
        <v>19.975036962586</v>
      </c>
      <c r="P19">
        <f>[1]ghgrp_processed!Q19</f>
        <v>17.485407642177499</v>
      </c>
      <c r="Q19">
        <f>[1]ghgrp_processed!R19</f>
        <v>17.120161223249401</v>
      </c>
      <c r="R19">
        <f>[1]ghgrp_processed!S19</f>
        <v>18.413760270693398</v>
      </c>
      <c r="S19">
        <f>[1]ghgrp_processed!T19</f>
        <v>2019</v>
      </c>
      <c r="T19" t="str">
        <f>[1]ghgrp_processed!U19</f>
        <v>Kimble Sanitary Landfill</v>
      </c>
      <c r="U19">
        <f>[1]ghgrp_processed!V19</f>
        <v>40.511389999999999</v>
      </c>
      <c r="V19">
        <f>[1]ghgrp_processed!W19</f>
        <v>-81.541370000000001</v>
      </c>
      <c r="W19" t="str">
        <f>[1]ghgrp_processed!X19</f>
        <v>Dover</v>
      </c>
      <c r="X19" t="str">
        <f>[1]ghgrp_processed!Y19</f>
        <v>TUSCARAWAS COUNTY</v>
      </c>
      <c r="Y19" t="str">
        <f>[1]ghgrp_processed!Z19</f>
        <v>OH</v>
      </c>
      <c r="Z19" t="str">
        <f>[1]ghgrp_processed!AA19</f>
        <v>KIMBLE CO (100%)</v>
      </c>
      <c r="AA19" t="str">
        <f>[1]ghgrp_processed!AB19</f>
        <v>HH</v>
      </c>
      <c r="AB19">
        <f>[1]ghgrp_processed!AC19</f>
        <v>16.569030472730201</v>
      </c>
      <c r="AC19">
        <f>[1]ghgrp_processed!AD19</f>
        <v>6.0225615641148398</v>
      </c>
    </row>
    <row r="20" spans="1:29" x14ac:dyDescent="0.2">
      <c r="A20">
        <f>[1]ghgrp_processed!B20</f>
        <v>33.25</v>
      </c>
      <c r="B20">
        <f>[1]ghgrp_processed!C20</f>
        <v>-96.5625</v>
      </c>
      <c r="C20">
        <f>[1]ghgrp_processed!D20</f>
        <v>20.747199999999999</v>
      </c>
      <c r="D20">
        <f>[1]ghgrp_processed!E20</f>
        <v>1004377</v>
      </c>
      <c r="E20">
        <f>[1]ghgrp_processed!F20</f>
        <v>8.1727130807896504</v>
      </c>
      <c r="F20">
        <f>[1]ghgrp_processed!G20</f>
        <v>19.022050830163899</v>
      </c>
      <c r="G20">
        <f>[1]ghgrp_processed!H20</f>
        <v>5.0850798653050999</v>
      </c>
      <c r="H20">
        <f>[1]ghgrp_processed!I20</f>
        <v>10.176059439533899</v>
      </c>
      <c r="I20">
        <f>[1]ghgrp_processed!J20</f>
        <v>0.40753125170721799</v>
      </c>
      <c r="J20">
        <f>[1]ghgrp_processed!K20</f>
        <v>0.77675196104470701</v>
      </c>
      <c r="K20">
        <f>[1]ghgrp_processed!L20</f>
        <v>14.3589853065436</v>
      </c>
      <c r="L20">
        <f>[1]ghgrp_processed!M20</f>
        <v>20.584134235877201</v>
      </c>
      <c r="M20">
        <f>[1]ghgrp_processed!N20</f>
        <v>29.1981102696978</v>
      </c>
      <c r="N20">
        <f>[1]ghgrp_processed!O20</f>
        <v>14.2660607285474</v>
      </c>
      <c r="O20">
        <f>[1]ghgrp_processed!P20</f>
        <v>21.877435078829699</v>
      </c>
      <c r="P20">
        <f>[1]ghgrp_processed!Q20</f>
        <v>17.508269688688401</v>
      </c>
      <c r="Q20">
        <f>[1]ghgrp_processed!R20</f>
        <v>13.9369709648588</v>
      </c>
      <c r="R20">
        <f>[1]ghgrp_processed!S20</f>
        <v>20.446440368268501</v>
      </c>
      <c r="S20">
        <f>[1]ghgrp_processed!T20</f>
        <v>2019</v>
      </c>
      <c r="T20" t="str">
        <f>[1]ghgrp_processed!U20</f>
        <v>121 REGIONAL DISPOSAL FACILITY</v>
      </c>
      <c r="U20">
        <f>[1]ghgrp_processed!V20</f>
        <v>33.298569999999998</v>
      </c>
      <c r="V20">
        <f>[1]ghgrp_processed!W20</f>
        <v>-96.53586</v>
      </c>
      <c r="W20" t="str">
        <f>[1]ghgrp_processed!X20</f>
        <v>MELISSA</v>
      </c>
      <c r="X20" t="str">
        <f>[1]ghgrp_processed!Y20</f>
        <v>COLLIN COUNTY</v>
      </c>
      <c r="Y20" t="str">
        <f>[1]ghgrp_processed!Z20</f>
        <v>TX</v>
      </c>
      <c r="Z20" t="str">
        <f>[1]ghgrp_processed!AA20</f>
        <v>NORTH TEXAS MUNICIPAL WATER DISTRICT (100%)</v>
      </c>
      <c r="AA20" t="str">
        <f>[1]ghgrp_processed!AB20</f>
        <v>HH</v>
      </c>
      <c r="AB20">
        <f>[1]ghgrp_processed!AC20</f>
        <v>-1.7251491698360399</v>
      </c>
      <c r="AC20">
        <f>[1]ghgrp_processed!AD20</f>
        <v>-8.3150939395968598E-2</v>
      </c>
    </row>
    <row r="21" spans="1:29" x14ac:dyDescent="0.2">
      <c r="A21">
        <f>[1]ghgrp_processed!B21</f>
        <v>33.5</v>
      </c>
      <c r="B21">
        <f>[1]ghgrp_processed!C21</f>
        <v>-86.875</v>
      </c>
      <c r="C21">
        <f>[1]ghgrp_processed!D21</f>
        <v>5.5356800000000002</v>
      </c>
      <c r="D21">
        <f>[1]ghgrp_processed!E21</f>
        <v>1006028</v>
      </c>
      <c r="E21">
        <f>[1]ghgrp_processed!F21</f>
        <v>13.987042431658599</v>
      </c>
      <c r="F21">
        <f>[1]ghgrp_processed!G21</f>
        <v>18.5231479293303</v>
      </c>
      <c r="G21">
        <f>[1]ghgrp_processed!H21</f>
        <v>1.91086784328485</v>
      </c>
      <c r="H21">
        <f>[1]ghgrp_processed!I21</f>
        <v>2.38966575003721</v>
      </c>
      <c r="I21">
        <f>[1]ghgrp_processed!J21</f>
        <v>0.42673135939732298</v>
      </c>
      <c r="J21">
        <f>[1]ghgrp_processed!K21</f>
        <v>0.67747683777316603</v>
      </c>
      <c r="K21">
        <f>[1]ghgrp_processed!L21</f>
        <v>20.912813679367499</v>
      </c>
      <c r="L21">
        <f>[1]ghgrp_processed!M21</f>
        <v>20.8756493702674</v>
      </c>
      <c r="M21">
        <f>[1]ghgrp_processed!N21</f>
        <v>17.391404934410701</v>
      </c>
      <c r="N21">
        <f>[1]ghgrp_processed!O21</f>
        <v>18.4769672360658</v>
      </c>
      <c r="O21">
        <f>[1]ghgrp_processed!P21</f>
        <v>17.1762961808551</v>
      </c>
      <c r="P21">
        <f>[1]ghgrp_processed!Q21</f>
        <v>19.4107902464416</v>
      </c>
      <c r="Q21">
        <f>[1]ghgrp_processed!R21</f>
        <v>17.3289817011885</v>
      </c>
      <c r="R21">
        <f>[1]ghgrp_processed!S21</f>
        <v>16.612280086045399</v>
      </c>
      <c r="S21">
        <f>[1]ghgrp_processed!T21</f>
        <v>2019</v>
      </c>
      <c r="T21" t="str">
        <f>[1]ghgrp_processed!U21</f>
        <v>NEW GEORGIA LANDFILL, BIRMINGHAM</v>
      </c>
      <c r="U21">
        <f>[1]ghgrp_processed!V21</f>
        <v>33.585000000000001</v>
      </c>
      <c r="V21">
        <f>[1]ghgrp_processed!W21</f>
        <v>-86.814999999999998</v>
      </c>
      <c r="W21" t="str">
        <f>[1]ghgrp_processed!X21</f>
        <v>BIRMINGHAM</v>
      </c>
      <c r="X21" t="str">
        <f>[1]ghgrp_processed!Y21</f>
        <v>JEFFERSON COUNTY</v>
      </c>
      <c r="Y21" t="str">
        <f>[1]ghgrp_processed!Z21</f>
        <v>AL</v>
      </c>
      <c r="Z21" t="str">
        <f>[1]ghgrp_processed!AA21</f>
        <v>CITY OF BIRMINGHAM (100%)</v>
      </c>
      <c r="AA21" t="str">
        <f>[1]ghgrp_processed!AB21</f>
        <v>HH</v>
      </c>
      <c r="AB21">
        <f>[1]ghgrp_processed!AC21</f>
        <v>12.9874679293303</v>
      </c>
      <c r="AC21">
        <f>[1]ghgrp_processed!AD21</f>
        <v>2.3461377697645598</v>
      </c>
    </row>
    <row r="22" spans="1:29" x14ac:dyDescent="0.2">
      <c r="A22">
        <f>[1]ghgrp_processed!B22</f>
        <v>37</v>
      </c>
      <c r="B22">
        <f>[1]ghgrp_processed!C22</f>
        <v>-77.1875</v>
      </c>
      <c r="C22">
        <f>[1]ghgrp_processed!D22</f>
        <v>7.34816</v>
      </c>
      <c r="D22">
        <f>[1]ghgrp_processed!E22</f>
        <v>1003826</v>
      </c>
      <c r="E22">
        <f>[1]ghgrp_processed!F22</f>
        <v>6.8909052367499699</v>
      </c>
      <c r="F22">
        <f>[1]ghgrp_processed!G22</f>
        <v>17.1290688997662</v>
      </c>
      <c r="G22">
        <f>[1]ghgrp_processed!H22</f>
        <v>5.0291107739587098</v>
      </c>
      <c r="H22">
        <f>[1]ghgrp_processed!I22</f>
        <v>7.9404505611378102</v>
      </c>
      <c r="I22">
        <f>[1]ghgrp_processed!J22</f>
        <v>0.206970566003912</v>
      </c>
      <c r="J22">
        <f>[1]ghgrp_processed!K22</f>
        <v>0.94750541792085896</v>
      </c>
      <c r="K22">
        <f>[1]ghgrp_processed!L22</f>
        <v>14.0709989044735</v>
      </c>
      <c r="L22">
        <f>[1]ghgrp_processed!M22</f>
        <v>19.7799875738433</v>
      </c>
      <c r="M22">
        <f>[1]ghgrp_processed!N22</f>
        <v>25.069519460904001</v>
      </c>
      <c r="N22">
        <f>[1]ghgrp_processed!O22</f>
        <v>12.294188648306401</v>
      </c>
      <c r="O22">
        <f>[1]ghgrp_processed!P22</f>
        <v>17.5363255502605</v>
      </c>
      <c r="P22">
        <f>[1]ghgrp_processed!Q22</f>
        <v>18.808580309013202</v>
      </c>
      <c r="Q22">
        <f>[1]ghgrp_processed!R22</f>
        <v>12.0999581258075</v>
      </c>
      <c r="R22">
        <f>[1]ghgrp_processed!S22</f>
        <v>17.372992625521501</v>
      </c>
      <c r="S22">
        <f>[1]ghgrp_processed!T22</f>
        <v>2019</v>
      </c>
      <c r="T22" t="str">
        <f>[1]ghgrp_processed!U22</f>
        <v>ATLANTIC WASTE DISPOSAL INC - SUSSEX COUNTY LAND</v>
      </c>
      <c r="U22">
        <f>[1]ghgrp_processed!V22</f>
        <v>37.061278999999999</v>
      </c>
      <c r="V22">
        <f>[1]ghgrp_processed!W22</f>
        <v>-77.177105999999995</v>
      </c>
      <c r="W22" t="str">
        <f>[1]ghgrp_processed!X22</f>
        <v>WAVERLY</v>
      </c>
      <c r="X22" t="str">
        <f>[1]ghgrp_processed!Y22</f>
        <v>SUSSEX COUNTY</v>
      </c>
      <c r="Y22" t="str">
        <f>[1]ghgrp_processed!Z22</f>
        <v>VA</v>
      </c>
      <c r="Z22" t="str">
        <f>[1]ghgrp_processed!AA22</f>
        <v>WASTE MANAGEMENT INC (100%)</v>
      </c>
      <c r="AA22" t="str">
        <f>[1]ghgrp_processed!AB22</f>
        <v>C,HH</v>
      </c>
      <c r="AB22">
        <f>[1]ghgrp_processed!AC22</f>
        <v>9.7809088997662705</v>
      </c>
      <c r="AC22">
        <f>[1]ghgrp_processed!AD22</f>
        <v>1.3310691247558899</v>
      </c>
    </row>
    <row r="23" spans="1:29" x14ac:dyDescent="0.2">
      <c r="A23">
        <f>[1]ghgrp_processed!B23</f>
        <v>37.75</v>
      </c>
      <c r="B23">
        <f>[1]ghgrp_processed!C23</f>
        <v>-121.5625</v>
      </c>
      <c r="C23">
        <f>[1]ghgrp_processed!D23</f>
        <v>7.3316800000000004</v>
      </c>
      <c r="D23">
        <f>[1]ghgrp_processed!E23</f>
        <v>1007699</v>
      </c>
      <c r="E23">
        <f>[1]ghgrp_processed!F23</f>
        <v>9.2398245388531208</v>
      </c>
      <c r="F23">
        <f>[1]ghgrp_processed!G23</f>
        <v>16.974773180175301</v>
      </c>
      <c r="G23">
        <f>[1]ghgrp_processed!H23</f>
        <v>4.3923036031985596</v>
      </c>
      <c r="H23">
        <f>[1]ghgrp_processed!I23</f>
        <v>6.2863889772496702</v>
      </c>
      <c r="I23">
        <f>[1]ghgrp_processed!J23</f>
        <v>0.20885182343893999</v>
      </c>
      <c r="J23">
        <f>[1]ghgrp_processed!K23</f>
        <v>0.60006081937807598</v>
      </c>
      <c r="K23">
        <f>[1]ghgrp_processed!L23</f>
        <v>12.9252955493335</v>
      </c>
      <c r="L23">
        <f>[1]ghgrp_processed!M23</f>
        <v>18.241963580350401</v>
      </c>
      <c r="M23">
        <f>[1]ghgrp_processed!N23</f>
        <v>23.261162157425002</v>
      </c>
      <c r="N23">
        <f>[1]ghgrp_processed!O23</f>
        <v>13.9150723464563</v>
      </c>
      <c r="O23">
        <f>[1]ghgrp_processed!P23</f>
        <v>19.2750388990838</v>
      </c>
      <c r="P23">
        <f>[1]ghgrp_processed!Q23</f>
        <v>17.627480850246801</v>
      </c>
      <c r="Q23">
        <f>[1]ghgrp_processed!R23</f>
        <v>12.582469576976701</v>
      </c>
      <c r="R23">
        <f>[1]ghgrp_processed!S23</f>
        <v>17.96970248153</v>
      </c>
      <c r="S23">
        <f>[1]ghgrp_processed!T23</f>
        <v>2019</v>
      </c>
      <c r="T23" t="str">
        <f>[1]ghgrp_processed!U23</f>
        <v>Altamont Landfill &amp; Resource Recovery Facility</v>
      </c>
      <c r="U23">
        <f>[1]ghgrp_processed!V23</f>
        <v>37.723115999999997</v>
      </c>
      <c r="V23">
        <f>[1]ghgrp_processed!W23</f>
        <v>-121.682053</v>
      </c>
      <c r="W23" t="str">
        <f>[1]ghgrp_processed!X23</f>
        <v>Livermore</v>
      </c>
      <c r="X23" t="str">
        <f>[1]ghgrp_processed!Y23</f>
        <v>ALAMEDA COUNTY</v>
      </c>
      <c r="Y23" t="str">
        <f>[1]ghgrp_processed!Z23</f>
        <v>CA</v>
      </c>
      <c r="Z23" t="str">
        <f>[1]ghgrp_processed!AA23</f>
        <v>WASTE MANAGEMENT INC (100%)</v>
      </c>
      <c r="AA23" t="str">
        <f>[1]ghgrp_processed!AB23</f>
        <v>C,HH</v>
      </c>
      <c r="AB23">
        <f>[1]ghgrp_processed!AC23</f>
        <v>9.6430931801753594</v>
      </c>
      <c r="AC23">
        <f>[1]ghgrp_processed!AD23</f>
        <v>1.31526378404067</v>
      </c>
    </row>
    <row r="24" spans="1:29" x14ac:dyDescent="0.2">
      <c r="A24">
        <f>[1]ghgrp_processed!B24</f>
        <v>34.75</v>
      </c>
      <c r="B24">
        <f>[1]ghgrp_processed!C24</f>
        <v>-82.1875</v>
      </c>
      <c r="C24">
        <f>[1]ghgrp_processed!D24</f>
        <v>3.3557999999999999</v>
      </c>
      <c r="D24">
        <f>[1]ghgrp_processed!E24</f>
        <v>1004074</v>
      </c>
      <c r="E24">
        <f>[1]ghgrp_processed!F24</f>
        <v>6.7053112549896499</v>
      </c>
      <c r="F24">
        <f>[1]ghgrp_processed!G24</f>
        <v>16.969227749640002</v>
      </c>
      <c r="G24">
        <f>[1]ghgrp_processed!H24</f>
        <v>5.5555369377549901</v>
      </c>
      <c r="H24">
        <f>[1]ghgrp_processed!I24</f>
        <v>11.1145247758105</v>
      </c>
      <c r="I24">
        <f>[1]ghgrp_processed!J24</f>
        <v>0.29385209772920701</v>
      </c>
      <c r="J24">
        <f>[1]ghgrp_processed!K24</f>
        <v>0.763489368205162</v>
      </c>
      <c r="K24">
        <f>[1]ghgrp_processed!L24</f>
        <v>11.6516883167785</v>
      </c>
      <c r="L24">
        <f>[1]ghgrp_processed!M24</f>
        <v>18.309413730793</v>
      </c>
      <c r="M24">
        <f>[1]ghgrp_processed!N24</f>
        <v>28.0837525254505</v>
      </c>
      <c r="N24">
        <f>[1]ghgrp_processed!O24</f>
        <v>11.870287783490699</v>
      </c>
      <c r="O24">
        <f>[1]ghgrp_processed!P24</f>
        <v>19.829593167137599</v>
      </c>
      <c r="P24">
        <f>[1]ghgrp_processed!Q24</f>
        <v>15.5781909579699</v>
      </c>
      <c r="Q24">
        <f>[1]ghgrp_processed!R24</f>
        <v>11.413690811884999</v>
      </c>
      <c r="R24">
        <f>[1]ghgrp_processed!S24</f>
        <v>19.017204703614599</v>
      </c>
      <c r="S24">
        <f>[1]ghgrp_processed!T24</f>
        <v>2019</v>
      </c>
      <c r="T24" t="str">
        <f>[1]ghgrp_processed!U24</f>
        <v>ENOREE LANDFILL</v>
      </c>
      <c r="U24">
        <f>[1]ghgrp_processed!V24</f>
        <v>34.807015</v>
      </c>
      <c r="V24">
        <f>[1]ghgrp_processed!W24</f>
        <v>-82.192093999999997</v>
      </c>
      <c r="W24" t="str">
        <f>[1]ghgrp_processed!X24</f>
        <v>GREER</v>
      </c>
      <c r="X24" t="str">
        <f>[1]ghgrp_processed!Y24</f>
        <v>GREENVILLE COUNTY</v>
      </c>
      <c r="Y24" t="str">
        <f>[1]ghgrp_processed!Z24</f>
        <v>SC</v>
      </c>
      <c r="Z24" t="str">
        <f>[1]ghgrp_processed!AA24</f>
        <v>COUNTY OF GREENVILLE (100%)</v>
      </c>
      <c r="AA24" t="str">
        <f>[1]ghgrp_processed!AB24</f>
        <v>C,HH</v>
      </c>
      <c r="AB24">
        <f>[1]ghgrp_processed!AC24</f>
        <v>13.61342774964</v>
      </c>
      <c r="AC24">
        <f>[1]ghgrp_processed!AD24</f>
        <v>4.0566862595029498</v>
      </c>
    </row>
    <row r="25" spans="1:29" x14ac:dyDescent="0.2">
      <c r="A25">
        <f>[1]ghgrp_processed!B25</f>
        <v>43.25</v>
      </c>
      <c r="B25">
        <f>[1]ghgrp_processed!C25</f>
        <v>-83.75</v>
      </c>
      <c r="C25">
        <f>[1]ghgrp_processed!D25</f>
        <v>18.165959999999998</v>
      </c>
      <c r="D25">
        <f>[1]ghgrp_processed!E25</f>
        <v>1002489</v>
      </c>
      <c r="E25">
        <f>[1]ghgrp_processed!F25</f>
        <v>11.3121264270012</v>
      </c>
      <c r="F25">
        <f>[1]ghgrp_processed!G25</f>
        <v>16.855712369766799</v>
      </c>
      <c r="G25">
        <f>[1]ghgrp_processed!H25</f>
        <v>3.1067979982704599</v>
      </c>
      <c r="H25">
        <f>[1]ghgrp_processed!I25</f>
        <v>3.8568141917504599</v>
      </c>
      <c r="I25">
        <f>[1]ghgrp_processed!J25</f>
        <v>0.241586700325229</v>
      </c>
      <c r="J25">
        <f>[1]ghgrp_processed!K25</f>
        <v>0.92656226563705502</v>
      </c>
      <c r="K25">
        <f>[1]ghgrp_processed!L25</f>
        <v>15.7861617188462</v>
      </c>
      <c r="L25">
        <f>[1]ghgrp_processed!M25</f>
        <v>18.776527076776102</v>
      </c>
      <c r="M25">
        <f>[1]ghgrp_processed!N25</f>
        <v>20.712526561517301</v>
      </c>
      <c r="N25">
        <f>[1]ghgrp_processed!O25</f>
        <v>14.719228539478401</v>
      </c>
      <c r="O25">
        <f>[1]ghgrp_processed!P25</f>
        <v>17.054326725602198</v>
      </c>
      <c r="P25">
        <f>[1]ghgrp_processed!Q25</f>
        <v>17.5481277710958</v>
      </c>
      <c r="Q25">
        <f>[1]ghgrp_processed!R25</f>
        <v>13.7489143714963</v>
      </c>
      <c r="R25">
        <f>[1]ghgrp_processed!S25</f>
        <v>16.499886193321998</v>
      </c>
      <c r="S25">
        <f>[1]ghgrp_processed!T25</f>
        <v>2019</v>
      </c>
      <c r="T25" t="str">
        <f>[1]ghgrp_processed!U25</f>
        <v>BRENT RUN LANDFILL</v>
      </c>
      <c r="U25">
        <f>[1]ghgrp_processed!V25</f>
        <v>43.173752</v>
      </c>
      <c r="V25">
        <f>[1]ghgrp_processed!W25</f>
        <v>-83.839145000000002</v>
      </c>
      <c r="W25" t="str">
        <f>[1]ghgrp_processed!X25</f>
        <v>MONTROSE</v>
      </c>
      <c r="X25" t="str">
        <f>[1]ghgrp_processed!Y25</f>
        <v>GENESEE COUNTY</v>
      </c>
      <c r="Y25" t="str">
        <f>[1]ghgrp_processed!Z25</f>
        <v>MI</v>
      </c>
      <c r="Z25" t="str">
        <f>[1]ghgrp_processed!AA25</f>
        <v>WASTE CONNECTIONS US INC (100%)</v>
      </c>
      <c r="AA25" t="str">
        <f>[1]ghgrp_processed!AB25</f>
        <v>C,HH</v>
      </c>
      <c r="AB25">
        <f>[1]ghgrp_processed!AC25</f>
        <v>-1.3102476302331501</v>
      </c>
      <c r="AC25">
        <f>[1]ghgrp_processed!AD25</f>
        <v>-7.2126528420912106E-2</v>
      </c>
    </row>
    <row r="26" spans="1:29" x14ac:dyDescent="0.2">
      <c r="A26">
        <f>[1]ghgrp_processed!B26</f>
        <v>41</v>
      </c>
      <c r="B26">
        <f>[1]ghgrp_processed!C26</f>
        <v>-88.75</v>
      </c>
      <c r="C26">
        <f>[1]ghgrp_processed!D26</f>
        <v>4.8686800000000003</v>
      </c>
      <c r="D26">
        <f>[1]ghgrp_processed!E26</f>
        <v>1002249</v>
      </c>
      <c r="E26">
        <f>[1]ghgrp_processed!F26</f>
        <v>5.00697282862681</v>
      </c>
      <c r="F26">
        <f>[1]ghgrp_processed!G26</f>
        <v>16.808699691806101</v>
      </c>
      <c r="G26">
        <f>[1]ghgrp_processed!H26</f>
        <v>2.6233139622023098</v>
      </c>
      <c r="H26">
        <f>[1]ghgrp_processed!I26</f>
        <v>3.09550422000776</v>
      </c>
      <c r="I26">
        <f>[1]ghgrp_processed!J26</f>
        <v>0.31128020942414197</v>
      </c>
      <c r="J26">
        <f>[1]ghgrp_processed!K26</f>
        <v>0.58242222399787003</v>
      </c>
      <c r="K26">
        <f>[1]ghgrp_processed!L26</f>
        <v>14.1853857296038</v>
      </c>
      <c r="L26">
        <f>[1]ghgrp_processed!M26</f>
        <v>17.374448908798598</v>
      </c>
      <c r="M26">
        <f>[1]ghgrp_processed!N26</f>
        <v>18.882064779998501</v>
      </c>
      <c r="N26">
        <f>[1]ghgrp_processed!O26</f>
        <v>15.846009285044801</v>
      </c>
      <c r="O26">
        <f>[1]ghgrp_processed!P26</f>
        <v>19.904203911813799</v>
      </c>
      <c r="P26">
        <f>[1]ghgrp_processed!Q26</f>
        <v>14.765161963098</v>
      </c>
      <c r="Q26">
        <f>[1]ghgrp_processed!R26</f>
        <v>14.851626068707599</v>
      </c>
      <c r="R26">
        <f>[1]ghgrp_processed!S26</f>
        <v>18.660696887383398</v>
      </c>
      <c r="S26">
        <f>[1]ghgrp_processed!T26</f>
        <v>2019</v>
      </c>
      <c r="T26" t="str">
        <f>[1]ghgrp_processed!U26</f>
        <v>LIVINGSTON LANDFILL</v>
      </c>
      <c r="U26">
        <f>[1]ghgrp_processed!V26</f>
        <v>40.931826999999998</v>
      </c>
      <c r="V26">
        <f>[1]ghgrp_processed!W26</f>
        <v>-88.658642</v>
      </c>
      <c r="W26" t="str">
        <f>[1]ghgrp_processed!X26</f>
        <v>PONTIAC</v>
      </c>
      <c r="X26" t="str">
        <f>[1]ghgrp_processed!Y26</f>
        <v>LIVINGSTON COUNTY</v>
      </c>
      <c r="Y26" t="str">
        <f>[1]ghgrp_processed!Z26</f>
        <v>IL</v>
      </c>
      <c r="Z26" t="str">
        <f>[1]ghgrp_processed!AA26</f>
        <v>REPUBLIC SERVICES INC (100%)</v>
      </c>
      <c r="AA26" t="str">
        <f>[1]ghgrp_processed!AB26</f>
        <v>C,HH</v>
      </c>
      <c r="AB26">
        <f>[1]ghgrp_processed!AC26</f>
        <v>11.9400196918061</v>
      </c>
      <c r="AC26">
        <f>[1]ghgrp_processed!AD26</f>
        <v>2.45241414342411</v>
      </c>
    </row>
    <row r="27" spans="1:29" x14ac:dyDescent="0.2">
      <c r="A27">
        <f>[1]ghgrp_processed!B27</f>
        <v>33.5</v>
      </c>
      <c r="B27">
        <f>[1]ghgrp_processed!C27</f>
        <v>-90.9375</v>
      </c>
      <c r="C27">
        <f>[1]ghgrp_processed!D27</f>
        <v>5.9771599999999996</v>
      </c>
      <c r="D27">
        <f>[1]ghgrp_processed!E27</f>
        <v>1006223</v>
      </c>
      <c r="E27">
        <f>[1]ghgrp_processed!F27</f>
        <v>7.5230725657965101</v>
      </c>
      <c r="F27">
        <f>[1]ghgrp_processed!G27</f>
        <v>16.4071707836409</v>
      </c>
      <c r="G27">
        <f>[1]ghgrp_processed!H27</f>
        <v>3.2044158267715401</v>
      </c>
      <c r="H27">
        <f>[1]ghgrp_processed!I27</f>
        <v>4.6925385487112798</v>
      </c>
      <c r="I27">
        <f>[1]ghgrp_processed!J27</f>
        <v>0.229769248881876</v>
      </c>
      <c r="J27">
        <f>[1]ghgrp_processed!K27</f>
        <v>0.78052335655983895</v>
      </c>
      <c r="K27">
        <f>[1]ghgrp_processed!L27</f>
        <v>13.809979089926999</v>
      </c>
      <c r="L27">
        <f>[1]ghgrp_processed!M27</f>
        <v>16.023669063269601</v>
      </c>
      <c r="M27">
        <f>[1]ghgrp_processed!N27</f>
        <v>21.099709332352099</v>
      </c>
      <c r="N27">
        <f>[1]ghgrp_processed!O27</f>
        <v>13.202754956869301</v>
      </c>
      <c r="O27">
        <f>[1]ghgrp_processed!P27</f>
        <v>15.0532443747391</v>
      </c>
      <c r="P27">
        <f>[1]ghgrp_processed!Q27</f>
        <v>19.366438313389502</v>
      </c>
      <c r="Q27">
        <f>[1]ghgrp_processed!R27</f>
        <v>14.4529308614577</v>
      </c>
      <c r="R27">
        <f>[1]ghgrp_processed!S27</f>
        <v>18.2486402771226</v>
      </c>
      <c r="S27">
        <f>[1]ghgrp_processed!T27</f>
        <v>2019</v>
      </c>
      <c r="T27" t="str">
        <f>[1]ghgrp_processed!U27</f>
        <v>BIG RIVER LANDFILL</v>
      </c>
      <c r="U27">
        <f>[1]ghgrp_processed!V27</f>
        <v>33.395499999999998</v>
      </c>
      <c r="V27">
        <f>[1]ghgrp_processed!W27</f>
        <v>-90.906649999999999</v>
      </c>
      <c r="W27" t="str">
        <f>[1]ghgrp_processed!X27</f>
        <v>LELAND</v>
      </c>
      <c r="X27" t="str">
        <f>[1]ghgrp_processed!Y27</f>
        <v>WASHINGTON COUNTY</v>
      </c>
      <c r="Y27" t="str">
        <f>[1]ghgrp_processed!Z27</f>
        <v>MS</v>
      </c>
      <c r="Z27" t="str">
        <f>[1]ghgrp_processed!AA27</f>
        <v>REPUBLIC SERVICES INC (100%)</v>
      </c>
      <c r="AA27" t="str">
        <f>[1]ghgrp_processed!AB27</f>
        <v>HH</v>
      </c>
      <c r="AB27">
        <f>[1]ghgrp_processed!AC27</f>
        <v>10.430010783640901</v>
      </c>
      <c r="AC27">
        <f>[1]ghgrp_processed!AD27</f>
        <v>1.74497767897143</v>
      </c>
    </row>
    <row r="28" spans="1:29" x14ac:dyDescent="0.2">
      <c r="A28">
        <f>[1]ghgrp_processed!B28</f>
        <v>40</v>
      </c>
      <c r="B28">
        <f>[1]ghgrp_processed!C28</f>
        <v>-76.5625</v>
      </c>
      <c r="C28">
        <f>[1]ghgrp_processed!D28</f>
        <v>3.4153600000000002</v>
      </c>
      <c r="D28">
        <f>[1]ghgrp_processed!E28</f>
        <v>1003100</v>
      </c>
      <c r="E28">
        <f>[1]ghgrp_processed!F28</f>
        <v>5.6371212689487598</v>
      </c>
      <c r="F28">
        <f>[1]ghgrp_processed!G28</f>
        <v>15.2910458064146</v>
      </c>
      <c r="G28">
        <f>[1]ghgrp_processed!H28</f>
        <v>4.5977277607782696</v>
      </c>
      <c r="H28">
        <f>[1]ghgrp_processed!I28</f>
        <v>6.6048841400085996</v>
      </c>
      <c r="I28">
        <f>[1]ghgrp_processed!J28</f>
        <v>0.24679386969980099</v>
      </c>
      <c r="J28">
        <f>[1]ghgrp_processed!K28</f>
        <v>0.50059931742569896</v>
      </c>
      <c r="K28">
        <f>[1]ghgrp_processed!L28</f>
        <v>10.7453218811977</v>
      </c>
      <c r="L28">
        <f>[1]ghgrp_processed!M28</f>
        <v>16.8001370786351</v>
      </c>
      <c r="M28">
        <f>[1]ghgrp_processed!N28</f>
        <v>21.895929946423198</v>
      </c>
      <c r="N28">
        <f>[1]ghgrp_processed!O28</f>
        <v>12.0174636011572</v>
      </c>
      <c r="O28">
        <f>[1]ghgrp_processed!P28</f>
        <v>19.4460052172019</v>
      </c>
      <c r="P28">
        <f>[1]ghgrp_processed!Q28</f>
        <v>13.5472929041703</v>
      </c>
      <c r="Q28">
        <f>[1]ghgrp_processed!R28</f>
        <v>10.6933180456363</v>
      </c>
      <c r="R28">
        <f>[1]ghgrp_processed!S28</f>
        <v>17.182897776894901</v>
      </c>
      <c r="S28">
        <f>[1]ghgrp_processed!T28</f>
        <v>2019</v>
      </c>
      <c r="T28" t="str">
        <f>[1]ghgrp_processed!U28</f>
        <v>MODERN LANDFILL</v>
      </c>
      <c r="U28">
        <f>[1]ghgrp_processed!V28</f>
        <v>39.960560999999998</v>
      </c>
      <c r="V28">
        <f>[1]ghgrp_processed!W28</f>
        <v>-76.592500000000001</v>
      </c>
      <c r="W28" t="str">
        <f>[1]ghgrp_processed!X28</f>
        <v>YORK</v>
      </c>
      <c r="X28" t="str">
        <f>[1]ghgrp_processed!Y28</f>
        <v>YORK COUNTY</v>
      </c>
      <c r="Y28" t="str">
        <f>[1]ghgrp_processed!Z28</f>
        <v>PA</v>
      </c>
      <c r="Z28" t="str">
        <f>[1]ghgrp_processed!AA28</f>
        <v>REPUBLIC SERVICES INC (100%)</v>
      </c>
      <c r="AA28" t="str">
        <f>[1]ghgrp_processed!AB28</f>
        <v>C,HH</v>
      </c>
      <c r="AB28">
        <f>[1]ghgrp_processed!AC28</f>
        <v>11.8756858064146</v>
      </c>
      <c r="AC28">
        <f>[1]ghgrp_processed!AD28</f>
        <v>3.4771402740603099</v>
      </c>
    </row>
    <row r="29" spans="1:29" x14ac:dyDescent="0.2">
      <c r="A29">
        <f>[1]ghgrp_processed!B29</f>
        <v>37.5</v>
      </c>
      <c r="B29">
        <f>[1]ghgrp_processed!C29</f>
        <v>-121.875</v>
      </c>
      <c r="C29">
        <f>[1]ghgrp_processed!D29</f>
        <v>5.4924400000000002</v>
      </c>
      <c r="D29">
        <f>[1]ghgrp_processed!E29</f>
        <v>1006179</v>
      </c>
      <c r="E29">
        <f>[1]ghgrp_processed!F29</f>
        <v>11.0008031370062</v>
      </c>
      <c r="F29">
        <f>[1]ghgrp_processed!G29</f>
        <v>15.236594146423601</v>
      </c>
      <c r="G29">
        <f>[1]ghgrp_processed!H29</f>
        <v>2.5617563628756299</v>
      </c>
      <c r="H29">
        <f>[1]ghgrp_processed!I29</f>
        <v>6.0846641382899103</v>
      </c>
      <c r="I29">
        <f>[1]ghgrp_processed!J29</f>
        <v>0.39566065876331202</v>
      </c>
      <c r="J29">
        <f>[1]ghgrp_processed!K29</f>
        <v>0.56667941216531204</v>
      </c>
      <c r="K29">
        <f>[1]ghgrp_processed!L29</f>
        <v>12.9233364224333</v>
      </c>
      <c r="L29">
        <f>[1]ghgrp_processed!M29</f>
        <v>13.2011641318276</v>
      </c>
      <c r="M29">
        <f>[1]ghgrp_processed!N29</f>
        <v>13.3827393783078</v>
      </c>
      <c r="N29">
        <f>[1]ghgrp_processed!O29</f>
        <v>16.947381330618398</v>
      </c>
      <c r="O29">
        <f>[1]ghgrp_processed!P29</f>
        <v>21.321258284713501</v>
      </c>
      <c r="P29">
        <f>[1]ghgrp_processed!Q29</f>
        <v>12.674837783548</v>
      </c>
      <c r="Q29">
        <f>[1]ghgrp_processed!R29</f>
        <v>14.1979522427566</v>
      </c>
      <c r="R29">
        <f>[1]ghgrp_processed!S29</f>
        <v>17.244083597183799</v>
      </c>
      <c r="S29">
        <f>[1]ghgrp_processed!T29</f>
        <v>2019</v>
      </c>
      <c r="T29" t="str">
        <f>[1]ghgrp_processed!U29</f>
        <v>NEWBY ISLAND LANDFILL</v>
      </c>
      <c r="U29">
        <f>[1]ghgrp_processed!V29</f>
        <v>37.45973</v>
      </c>
      <c r="V29">
        <f>[1]ghgrp_processed!W29</f>
        <v>-121.941639999999</v>
      </c>
      <c r="W29" t="str">
        <f>[1]ghgrp_processed!X29</f>
        <v>MILPITAS</v>
      </c>
      <c r="X29" t="str">
        <f>[1]ghgrp_processed!Y29</f>
        <v>SANTA CLARA COUNTY</v>
      </c>
      <c r="Y29" t="str">
        <f>[1]ghgrp_processed!Z29</f>
        <v>CA</v>
      </c>
      <c r="Z29" t="str">
        <f>[1]ghgrp_processed!AA29</f>
        <v>REPUBLIC SERVICES INC (100%)</v>
      </c>
      <c r="AA29" t="str">
        <f>[1]ghgrp_processed!AB29</f>
        <v>HH</v>
      </c>
      <c r="AB29">
        <f>[1]ghgrp_processed!AC29</f>
        <v>9.7441541464236696</v>
      </c>
      <c r="AC29">
        <f>[1]ghgrp_processed!AD29</f>
        <v>1.77410297543963</v>
      </c>
    </row>
    <row r="30" spans="1:29" x14ac:dyDescent="0.2">
      <c r="A30">
        <f>[1]ghgrp_processed!B30</f>
        <v>43.25</v>
      </c>
      <c r="B30">
        <f>[1]ghgrp_processed!C30</f>
        <v>-93.4375</v>
      </c>
      <c r="C30">
        <f>[1]ghgrp_processed!D30</f>
        <v>2.8415599999999999</v>
      </c>
      <c r="D30">
        <f>[1]ghgrp_processed!E30</f>
        <v>1006749</v>
      </c>
      <c r="E30">
        <f>[1]ghgrp_processed!F30</f>
        <v>4.2358035859020902</v>
      </c>
      <c r="F30">
        <f>[1]ghgrp_processed!G30</f>
        <v>14.099931009083001</v>
      </c>
      <c r="G30">
        <f>[1]ghgrp_processed!H30</f>
        <v>3.2368117255201598</v>
      </c>
      <c r="H30">
        <f>[1]ghgrp_processed!I30</f>
        <v>3.92100509486268</v>
      </c>
      <c r="I30">
        <f>[1]ghgrp_processed!J30</f>
        <v>0.229127722341461</v>
      </c>
      <c r="J30">
        <f>[1]ghgrp_processed!K30</f>
        <v>0.52016996732020604</v>
      </c>
      <c r="K30">
        <f>[1]ghgrp_processed!L30</f>
        <v>11.577363564768801</v>
      </c>
      <c r="L30">
        <f>[1]ghgrp_processed!M30</f>
        <v>15.3135736195739</v>
      </c>
      <c r="M30">
        <f>[1]ghgrp_processed!N30</f>
        <v>18.020936103945701</v>
      </c>
      <c r="N30">
        <f>[1]ghgrp_processed!O30</f>
        <v>10.8631192835629</v>
      </c>
      <c r="O30">
        <f>[1]ghgrp_processed!P30</f>
        <v>14.041741316600801</v>
      </c>
      <c r="P30">
        <f>[1]ghgrp_processed!Q30</f>
        <v>16.662313840876902</v>
      </c>
      <c r="Q30">
        <f>[1]ghgrp_processed!R30</f>
        <v>11.315048570203</v>
      </c>
      <c r="R30">
        <f>[1]ghgrp_processed!S30</f>
        <v>15.0053517731324</v>
      </c>
      <c r="S30">
        <f>[1]ghgrp_processed!T30</f>
        <v>2019</v>
      </c>
      <c r="T30" t="str">
        <f>[1]ghgrp_processed!U30</f>
        <v>LANDFILL OF NORTH IOWA</v>
      </c>
      <c r="U30">
        <f>[1]ghgrp_processed!V30</f>
        <v>43.12565</v>
      </c>
      <c r="V30">
        <f>[1]ghgrp_processed!W30</f>
        <v>-93.300409999999999</v>
      </c>
      <c r="W30" t="str">
        <f>[1]ghgrp_processed!X30</f>
        <v>CLEAR LAKE</v>
      </c>
      <c r="X30" t="str">
        <f>[1]ghgrp_processed!Y30</f>
        <v>CERRO GORDO COUNTY</v>
      </c>
      <c r="Y30" t="str">
        <f>[1]ghgrp_processed!Z30</f>
        <v>IA</v>
      </c>
      <c r="Z30" t="str">
        <f>[1]ghgrp_processed!AA30</f>
        <v>CERRO GORDO COUNTY OF (INC) (100%)</v>
      </c>
      <c r="AA30" t="str">
        <f>[1]ghgrp_processed!AB30</f>
        <v>C,HH</v>
      </c>
      <c r="AB30">
        <f>[1]ghgrp_processed!AC30</f>
        <v>11.258371009083</v>
      </c>
      <c r="AC30">
        <f>[1]ghgrp_processed!AD30</f>
        <v>3.9620388128644399</v>
      </c>
    </row>
    <row r="31" spans="1:29" x14ac:dyDescent="0.2">
      <c r="A31">
        <f>[1]ghgrp_processed!B31</f>
        <v>39.25</v>
      </c>
      <c r="B31">
        <f>[1]ghgrp_processed!C31</f>
        <v>-82.5</v>
      </c>
      <c r="C31">
        <f>[1]ghgrp_processed!D31</f>
        <v>14.4598</v>
      </c>
      <c r="D31">
        <f>[1]ghgrp_processed!E31</f>
        <v>1004815</v>
      </c>
      <c r="E31">
        <f>[1]ghgrp_processed!F31</f>
        <v>7.8413116831380503</v>
      </c>
      <c r="F31">
        <f>[1]ghgrp_processed!G31</f>
        <v>13.0429365906953</v>
      </c>
      <c r="G31">
        <f>[1]ghgrp_processed!H31</f>
        <v>4.2656667365330598</v>
      </c>
      <c r="H31">
        <f>[1]ghgrp_processed!I31</f>
        <v>7.1989610149638699</v>
      </c>
      <c r="I31">
        <f>[1]ghgrp_processed!J31</f>
        <v>0.460489540731436</v>
      </c>
      <c r="J31">
        <f>[1]ghgrp_processed!K31</f>
        <v>0.71382222913996796</v>
      </c>
      <c r="K31">
        <f>[1]ghgrp_processed!L31</f>
        <v>10.4426768357913</v>
      </c>
      <c r="L31">
        <f>[1]ghgrp_processed!M31</f>
        <v>15.017207292199</v>
      </c>
      <c r="M31">
        <f>[1]ghgrp_processed!N31</f>
        <v>20.241897605659101</v>
      </c>
      <c r="N31">
        <f>[1]ghgrp_processed!O31</f>
        <v>9.3645202528659901</v>
      </c>
      <c r="O31">
        <f>[1]ghgrp_processed!P31</f>
        <v>13.645572672330999</v>
      </c>
      <c r="P31">
        <f>[1]ghgrp_processed!Q31</f>
        <v>13.3342733904325</v>
      </c>
      <c r="Q31">
        <f>[1]ghgrp_processed!R31</f>
        <v>8.7772698541622507</v>
      </c>
      <c r="R31">
        <f>[1]ghgrp_processed!S31</f>
        <v>13.520074822121099</v>
      </c>
      <c r="S31">
        <f>[1]ghgrp_processed!T31</f>
        <v>2019</v>
      </c>
      <c r="T31" t="str">
        <f>[1]ghgrp_processed!U31</f>
        <v>BEECH HOLLOW SANITARY LANDFILL *</v>
      </c>
      <c r="U31">
        <f>[1]ghgrp_processed!V31</f>
        <v>39.129289999999997</v>
      </c>
      <c r="V31">
        <f>[1]ghgrp_processed!W31</f>
        <v>-82.465677999999997</v>
      </c>
      <c r="W31" t="str">
        <f>[1]ghgrp_processed!X31</f>
        <v>WELLSTON</v>
      </c>
      <c r="X31" t="str">
        <f>[1]ghgrp_processed!Y31</f>
        <v>JACKSON COUNTY</v>
      </c>
      <c r="Y31" t="str">
        <f>[1]ghgrp_processed!Z31</f>
        <v>OH</v>
      </c>
      <c r="Z31" t="str">
        <f>[1]ghgrp_processed!AA31</f>
        <v>RUMPKE CONSOLIDATED COS INC (100%)</v>
      </c>
      <c r="AA31" t="str">
        <f>[1]ghgrp_processed!AB31</f>
        <v>C,HH</v>
      </c>
      <c r="AB31">
        <f>[1]ghgrp_processed!AC31</f>
        <v>-1.4168634093046699</v>
      </c>
      <c r="AC31">
        <f>[1]ghgrp_processed!AD31</f>
        <v>-9.7986376665284203E-2</v>
      </c>
    </row>
    <row r="32" spans="1:29" x14ac:dyDescent="0.2">
      <c r="A32">
        <f>[1]ghgrp_processed!B32</f>
        <v>36.5</v>
      </c>
      <c r="B32">
        <f>[1]ghgrp_processed!C32</f>
        <v>-82.5</v>
      </c>
      <c r="C32">
        <f>[1]ghgrp_processed!D32</f>
        <v>9.3206799999999994</v>
      </c>
      <c r="D32">
        <f>[1]ghgrp_processed!E32</f>
        <v>1000232</v>
      </c>
      <c r="E32">
        <f>[1]ghgrp_processed!F32</f>
        <v>22.266553832890501</v>
      </c>
      <c r="F32">
        <f>[1]ghgrp_processed!G32</f>
        <v>12.125014192745301</v>
      </c>
      <c r="G32">
        <f>[1]ghgrp_processed!H32</f>
        <v>2.2003809883563199</v>
      </c>
      <c r="H32">
        <f>[1]ghgrp_processed!I32</f>
        <v>3.7485275505903002</v>
      </c>
      <c r="I32">
        <f>[1]ghgrp_processed!J32</f>
        <v>0.54379743313721496</v>
      </c>
      <c r="J32">
        <f>[1]ghgrp_processed!K32</f>
        <v>0.826138542534957</v>
      </c>
      <c r="K32">
        <f>[1]ghgrp_processed!L32</f>
        <v>13.347889966150801</v>
      </c>
      <c r="L32">
        <f>[1]ghgrp_processed!M32</f>
        <v>11.925485199131201</v>
      </c>
      <c r="M32">
        <f>[1]ghgrp_processed!N32</f>
        <v>11.030509474487699</v>
      </c>
      <c r="N32">
        <f>[1]ghgrp_processed!O32</f>
        <v>12.460973190010399</v>
      </c>
      <c r="O32">
        <f>[1]ghgrp_processed!P32</f>
        <v>9.924633204389</v>
      </c>
      <c r="P32">
        <f>[1]ghgrp_processed!Q32</f>
        <v>15.873541743335601</v>
      </c>
      <c r="Q32">
        <f>[1]ghgrp_processed!R32</f>
        <v>11.8992734991799</v>
      </c>
      <c r="R32">
        <f>[1]ghgrp_processed!S32</f>
        <v>10.5378072652776</v>
      </c>
      <c r="S32">
        <f>[1]ghgrp_processed!T32</f>
        <v>2019</v>
      </c>
      <c r="T32" t="str">
        <f>[1]ghgrp_processed!U32</f>
        <v>Eastman Chemical Company</v>
      </c>
      <c r="U32">
        <f>[1]ghgrp_processed!V32</f>
        <v>36.519199999999998</v>
      </c>
      <c r="V32">
        <f>[1]ghgrp_processed!W32</f>
        <v>-82.534999999999997</v>
      </c>
      <c r="W32" t="str">
        <f>[1]ghgrp_processed!X32</f>
        <v>KINGSPORT</v>
      </c>
      <c r="X32" t="str">
        <f>[1]ghgrp_processed!Y32</f>
        <v>Sullivan</v>
      </c>
      <c r="Y32" t="str">
        <f>[1]ghgrp_processed!Z32</f>
        <v>TN</v>
      </c>
      <c r="Z32" t="str">
        <f>[1]ghgrp_processed!AA32</f>
        <v>Eastman Chemical Co (100%)</v>
      </c>
      <c r="AA32" t="str">
        <f>[1]ghgrp_processed!AB32</f>
        <v>C,TT,X</v>
      </c>
      <c r="AB32">
        <f>[1]ghgrp_processed!AC32</f>
        <v>2.80433419274532</v>
      </c>
      <c r="AC32">
        <f>[1]ghgrp_processed!AD32</f>
        <v>0.30087227463503902</v>
      </c>
    </row>
    <row r="33" spans="1:29" x14ac:dyDescent="0.2">
      <c r="A33">
        <f>[1]ghgrp_processed!B33</f>
        <v>38</v>
      </c>
      <c r="B33">
        <f>[1]ghgrp_processed!C33</f>
        <v>-84.0625</v>
      </c>
      <c r="C33">
        <f>[1]ghgrp_processed!D33</f>
        <v>9.1713199999999997</v>
      </c>
      <c r="D33">
        <f>[1]ghgrp_processed!E33</f>
        <v>1005270</v>
      </c>
      <c r="E33">
        <f>[1]ghgrp_processed!F33</f>
        <v>6.96478114608413</v>
      </c>
      <c r="F33">
        <f>[1]ghgrp_processed!G33</f>
        <v>11.991326246091001</v>
      </c>
      <c r="G33">
        <f>[1]ghgrp_processed!H33</f>
        <v>3.2719584967497402</v>
      </c>
      <c r="H33">
        <f>[1]ghgrp_processed!I33</f>
        <v>2.5690161785318999</v>
      </c>
      <c r="I33">
        <f>[1]ghgrp_processed!J33</f>
        <v>0.31870650558512098</v>
      </c>
      <c r="J33">
        <f>[1]ghgrp_processed!K33</f>
        <v>0.57672664588723099</v>
      </c>
      <c r="K33">
        <f>[1]ghgrp_processed!L33</f>
        <v>11.2533047102491</v>
      </c>
      <c r="L33">
        <f>[1]ghgrp_processed!M33</f>
        <v>14.2009926188029</v>
      </c>
      <c r="M33">
        <f>[1]ghgrp_processed!N33</f>
        <v>14.560342424622901</v>
      </c>
      <c r="N33">
        <f>[1]ghgrp_processed!O33</f>
        <v>10.114784042230999</v>
      </c>
      <c r="O33">
        <f>[1]ghgrp_processed!P33</f>
        <v>13.9599173652043</v>
      </c>
      <c r="P33">
        <f>[1]ghgrp_processed!Q33</f>
        <v>11.1027890613595</v>
      </c>
      <c r="Q33">
        <f>[1]ghgrp_processed!R33</f>
        <v>8.7193677493412896</v>
      </c>
      <c r="R33">
        <f>[1]ghgrp_processed!S33</f>
        <v>12.0191119969169</v>
      </c>
      <c r="S33">
        <f>[1]ghgrp_processed!T33</f>
        <v>2019</v>
      </c>
      <c r="T33" t="str">
        <f>[1]ghgrp_processed!U33</f>
        <v>RUMPKE OF KENTUCKY INC</v>
      </c>
      <c r="U33">
        <f>[1]ghgrp_processed!V33</f>
        <v>37.953400000000002</v>
      </c>
      <c r="V33">
        <f>[1]ghgrp_processed!W33</f>
        <v>-83.952539999999999</v>
      </c>
      <c r="W33" t="str">
        <f>[1]ghgrp_processed!X33</f>
        <v>JEFFERSONVILLE</v>
      </c>
      <c r="X33" t="str">
        <f>[1]ghgrp_processed!Y33</f>
        <v>MONTGOMERY COUNTY</v>
      </c>
      <c r="Y33" t="str">
        <f>[1]ghgrp_processed!Z33</f>
        <v>KY</v>
      </c>
      <c r="Z33" t="str">
        <f>[1]ghgrp_processed!AA33</f>
        <v>RUMPKE CONSOLIDATED COS INC (100%)</v>
      </c>
      <c r="AA33" t="str">
        <f>[1]ghgrp_processed!AB33</f>
        <v>C,HH</v>
      </c>
      <c r="AB33">
        <f>[1]ghgrp_processed!AC33</f>
        <v>2.8200062460910398</v>
      </c>
      <c r="AC33">
        <f>[1]ghgrp_processed!AD33</f>
        <v>0.30748095651346102</v>
      </c>
    </row>
    <row r="34" spans="1:29" x14ac:dyDescent="0.2">
      <c r="A34">
        <f>[1]ghgrp_processed!B34</f>
        <v>33.75</v>
      </c>
      <c r="B34">
        <f>[1]ghgrp_processed!C34</f>
        <v>-86.875</v>
      </c>
      <c r="C34">
        <f>[1]ghgrp_processed!D34</f>
        <v>8.7916799999999995</v>
      </c>
      <c r="D34">
        <f>[1]ghgrp_processed!E34</f>
        <v>1004014</v>
      </c>
      <c r="E34">
        <f>[1]ghgrp_processed!F34</f>
        <v>11.226716464388099</v>
      </c>
      <c r="F34">
        <f>[1]ghgrp_processed!G34</f>
        <v>11.3949378041175</v>
      </c>
      <c r="G34">
        <f>[1]ghgrp_processed!H34</f>
        <v>1.87321700485009</v>
      </c>
      <c r="H34">
        <f>[1]ghgrp_processed!I34</f>
        <v>2.5984387262935602</v>
      </c>
      <c r="I34">
        <f>[1]ghgrp_processed!J34</f>
        <v>0.54772178598208998</v>
      </c>
      <c r="J34">
        <f>[1]ghgrp_processed!K34</f>
        <v>0.83358311786946804</v>
      </c>
      <c r="K34">
        <f>[1]ghgrp_processed!L34</f>
        <v>13.9933765304111</v>
      </c>
      <c r="L34">
        <f>[1]ghgrp_processed!M34</f>
        <v>12.0812088066656</v>
      </c>
      <c r="M34">
        <f>[1]ghgrp_processed!N34</f>
        <v>10.421431982432599</v>
      </c>
      <c r="N34">
        <f>[1]ghgrp_processed!O34</f>
        <v>12.229652313574899</v>
      </c>
      <c r="O34">
        <f>[1]ghgrp_processed!P34</f>
        <v>11.8463199553496</v>
      </c>
      <c r="P34">
        <f>[1]ghgrp_processed!Q34</f>
        <v>9.9010778713527099</v>
      </c>
      <c r="Q34">
        <f>[1]ghgrp_processed!R34</f>
        <v>11.1647141738865</v>
      </c>
      <c r="R34">
        <f>[1]ghgrp_processed!S34</f>
        <v>9.5217207992675004</v>
      </c>
      <c r="S34">
        <f>[1]ghgrp_processed!T34</f>
        <v>2019</v>
      </c>
      <c r="T34" t="str">
        <f>[1]ghgrp_processed!U34</f>
        <v>Jefferson County Landfill No.1</v>
      </c>
      <c r="U34">
        <f>[1]ghgrp_processed!V34</f>
        <v>33.708480000000002</v>
      </c>
      <c r="V34">
        <f>[1]ghgrp_processed!W34</f>
        <v>-86.864620000000002</v>
      </c>
      <c r="W34" t="str">
        <f>[1]ghgrp_processed!X34</f>
        <v>Gardendale</v>
      </c>
      <c r="X34" t="str">
        <f>[1]ghgrp_processed!Y34</f>
        <v>JEFFERSON COUNTY</v>
      </c>
      <c r="Y34" t="str">
        <f>[1]ghgrp_processed!Z34</f>
        <v>AL</v>
      </c>
      <c r="Z34" t="str">
        <f>[1]ghgrp_processed!AA34</f>
        <v>JEFFERSON COUNTY ALABAMA (100%)</v>
      </c>
      <c r="AA34" t="str">
        <f>[1]ghgrp_processed!AB34</f>
        <v>C,HH</v>
      </c>
      <c r="AB34">
        <f>[1]ghgrp_processed!AC34</f>
        <v>2.60325780411759</v>
      </c>
      <c r="AC34">
        <f>[1]ghgrp_processed!AD34</f>
        <v>0.296104704006242</v>
      </c>
    </row>
    <row r="35" spans="1:29" x14ac:dyDescent="0.2">
      <c r="A35">
        <f>[1]ghgrp_processed!B35</f>
        <v>38</v>
      </c>
      <c r="B35">
        <f>[1]ghgrp_processed!C35</f>
        <v>-121.875</v>
      </c>
      <c r="C35">
        <f>[1]ghgrp_processed!D35</f>
        <v>5.6122800000000002</v>
      </c>
      <c r="D35">
        <f>[1]ghgrp_processed!E35</f>
        <v>1004011</v>
      </c>
      <c r="E35">
        <f>[1]ghgrp_processed!F35</f>
        <v>8.8954083444966106</v>
      </c>
      <c r="F35">
        <f>[1]ghgrp_processed!G35</f>
        <v>10.3817908370618</v>
      </c>
      <c r="G35">
        <f>[1]ghgrp_processed!H35</f>
        <v>2.74358478806997</v>
      </c>
      <c r="H35">
        <f>[1]ghgrp_processed!I35</f>
        <v>2.29855617868607</v>
      </c>
      <c r="I35">
        <f>[1]ghgrp_processed!J35</f>
        <v>0.22837264312293901</v>
      </c>
      <c r="J35">
        <f>[1]ghgrp_processed!K35</f>
        <v>0.75598757610607903</v>
      </c>
      <c r="K35">
        <f>[1]ghgrp_processed!L35</f>
        <v>9.66477142681663</v>
      </c>
      <c r="L35">
        <f>[1]ghgrp_processed!M35</f>
        <v>8.6252036351934809</v>
      </c>
      <c r="M35">
        <f>[1]ghgrp_processed!N35</f>
        <v>7.6382060489918402</v>
      </c>
      <c r="N35">
        <f>[1]ghgrp_processed!O35</f>
        <v>12.680347015747801</v>
      </c>
      <c r="O35">
        <f>[1]ghgrp_processed!P35</f>
        <v>11.693288673311701</v>
      </c>
      <c r="P35">
        <f>[1]ghgrp_processed!Q35</f>
        <v>10.059013271979699</v>
      </c>
      <c r="Q35">
        <f>[1]ghgrp_processed!R35</f>
        <v>11.869372660912299</v>
      </c>
      <c r="R35">
        <f>[1]ghgrp_processed!S35</f>
        <v>10.824123963540799</v>
      </c>
      <c r="S35">
        <f>[1]ghgrp_processed!T35</f>
        <v>2019</v>
      </c>
      <c r="T35" t="str">
        <f>[1]ghgrp_processed!U35</f>
        <v>KELLER CANYON LANDFILL</v>
      </c>
      <c r="U35">
        <f>[1]ghgrp_processed!V35</f>
        <v>38.006583999999997</v>
      </c>
      <c r="V35">
        <f>[1]ghgrp_processed!W35</f>
        <v>-121.941018</v>
      </c>
      <c r="W35" t="str">
        <f>[1]ghgrp_processed!X35</f>
        <v>PITTSBURG</v>
      </c>
      <c r="X35" t="str">
        <f>[1]ghgrp_processed!Y35</f>
        <v>CONTRA COSTA COUNTY</v>
      </c>
      <c r="Y35" t="str">
        <f>[1]ghgrp_processed!Z35</f>
        <v>CA</v>
      </c>
      <c r="Z35" t="str">
        <f>[1]ghgrp_processed!AA35</f>
        <v>REPUBLIC SERVICES INC (100%)</v>
      </c>
      <c r="AA35" t="str">
        <f>[1]ghgrp_processed!AB35</f>
        <v>HH</v>
      </c>
      <c r="AB35">
        <f>[1]ghgrp_processed!AC35</f>
        <v>4.7695108370618202</v>
      </c>
      <c r="AC35">
        <f>[1]ghgrp_processed!AD35</f>
        <v>0.84983479745519097</v>
      </c>
    </row>
    <row r="36" spans="1:29" x14ac:dyDescent="0.2">
      <c r="A36">
        <f>[1]ghgrp_processed!B36</f>
        <v>38.25</v>
      </c>
      <c r="B36">
        <f>[1]ghgrp_processed!C36</f>
        <v>-82.8125</v>
      </c>
      <c r="C36">
        <f>[1]ghgrp_processed!D36</f>
        <v>20.906400000000001</v>
      </c>
      <c r="D36">
        <f>[1]ghgrp_processed!E36</f>
        <v>1007094</v>
      </c>
      <c r="E36">
        <f>[1]ghgrp_processed!F36</f>
        <v>13.204913755179399</v>
      </c>
      <c r="F36">
        <f>[1]ghgrp_processed!G36</f>
        <v>10.378411938563399</v>
      </c>
      <c r="G36">
        <f>[1]ghgrp_processed!H36</f>
        <v>1.3591974909914499</v>
      </c>
      <c r="H36">
        <f>[1]ghgrp_processed!I36</f>
        <v>1.2828194552630401</v>
      </c>
      <c r="I36">
        <f>[1]ghgrp_processed!J36</f>
        <v>0.54849917272052695</v>
      </c>
      <c r="J36">
        <f>[1]ghgrp_processed!K36</f>
        <v>0.92585671623477706</v>
      </c>
      <c r="K36">
        <f>[1]ghgrp_processed!L36</f>
        <v>11.6612313938264</v>
      </c>
      <c r="L36">
        <f>[1]ghgrp_processed!M36</f>
        <v>11.2145386343227</v>
      </c>
      <c r="M36">
        <f>[1]ghgrp_processed!N36</f>
        <v>10.7768053564785</v>
      </c>
      <c r="N36">
        <f>[1]ghgrp_processed!O36</f>
        <v>10.8152297203507</v>
      </c>
      <c r="O36">
        <f>[1]ghgrp_processed!P36</f>
        <v>9.6813013503284893</v>
      </c>
      <c r="P36">
        <f>[1]ghgrp_processed!Q36</f>
        <v>9.0192144475719491</v>
      </c>
      <c r="Q36">
        <f>[1]ghgrp_processed!R36</f>
        <v>10.165835792316599</v>
      </c>
      <c r="R36">
        <f>[1]ghgrp_processed!S36</f>
        <v>9.6931388133116307</v>
      </c>
      <c r="S36">
        <f>[1]ghgrp_processed!T36</f>
        <v>2019</v>
      </c>
      <c r="T36" t="str">
        <f>[1]ghgrp_processed!U36</f>
        <v>BIG RUN LANDFILL</v>
      </c>
      <c r="U36">
        <f>[1]ghgrp_processed!V36</f>
        <v>38.373269999999998</v>
      </c>
      <c r="V36">
        <f>[1]ghgrp_processed!W36</f>
        <v>-82.758610000000004</v>
      </c>
      <c r="W36" t="str">
        <f>[1]ghgrp_processed!X36</f>
        <v>ASHLAND</v>
      </c>
      <c r="X36" t="str">
        <f>[1]ghgrp_processed!Y36</f>
        <v>BOYD COUNTY</v>
      </c>
      <c r="Y36" t="str">
        <f>[1]ghgrp_processed!Z36</f>
        <v>KY</v>
      </c>
      <c r="Z36" t="str">
        <f>[1]ghgrp_processed!AA36</f>
        <v>BOYD COUNTY SANITARY LANDFILL INC (100%)</v>
      </c>
      <c r="AA36" t="str">
        <f>[1]ghgrp_processed!AB36</f>
        <v>HH</v>
      </c>
      <c r="AB36">
        <f>[1]ghgrp_processed!AC36</f>
        <v>-10.527988061436499</v>
      </c>
      <c r="AC36">
        <f>[1]ghgrp_processed!AD36</f>
        <v>-0.50357728071005003</v>
      </c>
    </row>
    <row r="37" spans="1:29" x14ac:dyDescent="0.2">
      <c r="A37">
        <f>[1]ghgrp_processed!B37</f>
        <v>36.25</v>
      </c>
      <c r="B37">
        <f>[1]ghgrp_processed!C37</f>
        <v>-79.6875</v>
      </c>
      <c r="C37">
        <f>[1]ghgrp_processed!D37</f>
        <v>3.4118400000000002</v>
      </c>
      <c r="D37">
        <f>[1]ghgrp_processed!E37</f>
        <v>1004501</v>
      </c>
      <c r="E37">
        <f>[1]ghgrp_processed!F37</f>
        <v>10.364263935836499</v>
      </c>
      <c r="F37">
        <f>[1]ghgrp_processed!G37</f>
        <v>9.9245625168632596</v>
      </c>
      <c r="G37">
        <f>[1]ghgrp_processed!H37</f>
        <v>3.8644569230771899</v>
      </c>
      <c r="H37">
        <f>[1]ghgrp_processed!I37</f>
        <v>3.5303702904845502</v>
      </c>
      <c r="I37">
        <f>[1]ghgrp_processed!J37</f>
        <v>0.46970182407197197</v>
      </c>
      <c r="J37">
        <f>[1]ghgrp_processed!K37</f>
        <v>0.89327929009204199</v>
      </c>
      <c r="K37">
        <f>[1]ghgrp_processed!L37</f>
        <v>11.797923332129701</v>
      </c>
      <c r="L37">
        <f>[1]ghgrp_processed!M37</f>
        <v>11.8998202827127</v>
      </c>
      <c r="M37">
        <f>[1]ghgrp_processed!N37</f>
        <v>12.5762344767386</v>
      </c>
      <c r="N37">
        <f>[1]ghgrp_processed!O37</f>
        <v>8.3217986118754599</v>
      </c>
      <c r="O37">
        <f>[1]ghgrp_processed!P37</f>
        <v>6.0601055937860702</v>
      </c>
      <c r="P37">
        <f>[1]ghgrp_processed!Q37</f>
        <v>13.454932807347801</v>
      </c>
      <c r="Q37">
        <f>[1]ghgrp_processed!R37</f>
        <v>8.2245470441460498</v>
      </c>
      <c r="R37">
        <f>[1]ghgrp_processed!S37</f>
        <v>7.0611379861695696</v>
      </c>
      <c r="S37">
        <f>[1]ghgrp_processed!T37</f>
        <v>2019</v>
      </c>
      <c r="T37" t="str">
        <f>[1]ghgrp_processed!U37</f>
        <v>ROCKINGHAM COUNTY LANDFILL</v>
      </c>
      <c r="U37">
        <f>[1]ghgrp_processed!V37</f>
        <v>36.364699999999999</v>
      </c>
      <c r="V37">
        <f>[1]ghgrp_processed!W37</f>
        <v>-79.842200000000005</v>
      </c>
      <c r="W37" t="str">
        <f>[1]ghgrp_processed!X37</f>
        <v>MADISON</v>
      </c>
      <c r="X37" t="str">
        <f>[1]ghgrp_processed!Y37</f>
        <v>ROCKINGHAM COUNTY</v>
      </c>
      <c r="Y37" t="str">
        <f>[1]ghgrp_processed!Z37</f>
        <v>NC</v>
      </c>
      <c r="Z37" t="str">
        <f>[1]ghgrp_processed!AA37</f>
        <v>ROCKINGHAM COUNTY NC (100%)</v>
      </c>
      <c r="AA37" t="str">
        <f>[1]ghgrp_processed!AB37</f>
        <v>HH</v>
      </c>
      <c r="AB37">
        <f>[1]ghgrp_processed!AC37</f>
        <v>6.5127225168632599</v>
      </c>
      <c r="AC37">
        <f>[1]ghgrp_processed!AD37</f>
        <v>1.9088593008063801</v>
      </c>
    </row>
    <row r="38" spans="1:29" x14ac:dyDescent="0.2">
      <c r="A38">
        <f>[1]ghgrp_processed!B38</f>
        <v>42.75</v>
      </c>
      <c r="B38">
        <f>[1]ghgrp_processed!C38</f>
        <v>-84.6875</v>
      </c>
      <c r="C38">
        <f>[1]ghgrp_processed!D38</f>
        <v>4.3039199999999997</v>
      </c>
      <c r="D38">
        <f>[1]ghgrp_processed!E38</f>
        <v>1002720</v>
      </c>
      <c r="E38">
        <f>[1]ghgrp_processed!F38</f>
        <v>10.2543576659181</v>
      </c>
      <c r="F38">
        <f>[1]ghgrp_processed!G38</f>
        <v>9.5599594623009505</v>
      </c>
      <c r="G38">
        <f>[1]ghgrp_processed!H38</f>
        <v>7.2117848899778201</v>
      </c>
      <c r="H38">
        <f>[1]ghgrp_processed!I38</f>
        <v>4.2433342673966097</v>
      </c>
      <c r="I38">
        <f>[1]ghgrp_processed!J38</f>
        <v>0.29991614454455201</v>
      </c>
      <c r="J38">
        <f>[1]ghgrp_processed!K38</f>
        <v>0.78187827377274</v>
      </c>
      <c r="K38">
        <f>[1]ghgrp_processed!L38</f>
        <v>13.0133405056245</v>
      </c>
      <c r="L38">
        <f>[1]ghgrp_processed!M38</f>
        <v>8.7637218485910804</v>
      </c>
      <c r="M38">
        <f>[1]ghgrp_processed!N38</f>
        <v>2.3481745723231202</v>
      </c>
      <c r="N38">
        <f>[1]ghgrp_processed!O38</f>
        <v>13.803293729697501</v>
      </c>
      <c r="O38">
        <f>[1]ghgrp_processed!P38</f>
        <v>9.0085883870484906</v>
      </c>
      <c r="P38">
        <f>[1]ghgrp_processed!Q38</f>
        <v>8.4101622930105204</v>
      </c>
      <c r="Q38">
        <f>[1]ghgrp_processed!R38</f>
        <v>12.770121847270101</v>
      </c>
      <c r="R38">
        <f>[1]ghgrp_processed!S38</f>
        <v>8.3622725148421306</v>
      </c>
      <c r="S38">
        <f>[1]ghgrp_processed!T38</f>
        <v>2019</v>
      </c>
      <c r="T38" t="str">
        <f>[1]ghgrp_processed!U38</f>
        <v>GRANGER Grand River Avenue Landfill</v>
      </c>
      <c r="U38">
        <f>[1]ghgrp_processed!V38</f>
        <v>42.789248000000001</v>
      </c>
      <c r="V38">
        <f>[1]ghgrp_processed!W38</f>
        <v>-84.691393000000005</v>
      </c>
      <c r="W38" t="str">
        <f>[1]ghgrp_processed!X38</f>
        <v>GRAND LEDGE</v>
      </c>
      <c r="X38" t="str">
        <f>[1]ghgrp_processed!Y38</f>
        <v>CLINTON COUNTY</v>
      </c>
      <c r="Y38" t="str">
        <f>[1]ghgrp_processed!Z38</f>
        <v>MI</v>
      </c>
      <c r="Z38" t="str">
        <f>[1]ghgrp_processed!AA38</f>
        <v>GRANGER ASSOCIATES INC (100%)</v>
      </c>
      <c r="AA38" t="str">
        <f>[1]ghgrp_processed!AB38</f>
        <v>C,HH</v>
      </c>
      <c r="AB38">
        <f>[1]ghgrp_processed!AC38</f>
        <v>5.2560394623009499</v>
      </c>
      <c r="AC38">
        <f>[1]ghgrp_processed!AD38</f>
        <v>1.2212214591119099</v>
      </c>
    </row>
    <row r="39" spans="1:29" x14ac:dyDescent="0.2">
      <c r="A39">
        <f>[1]ghgrp_processed!B39</f>
        <v>30.5</v>
      </c>
      <c r="B39">
        <f>[1]ghgrp_processed!C39</f>
        <v>-84.0625</v>
      </c>
      <c r="C39">
        <f>[1]ghgrp_processed!D39</f>
        <v>3.2170000000000001</v>
      </c>
      <c r="D39">
        <f>[1]ghgrp_processed!E39</f>
        <v>1006816</v>
      </c>
      <c r="E39">
        <f>[1]ghgrp_processed!F39</f>
        <v>3.6573041252318799</v>
      </c>
      <c r="F39">
        <f>[1]ghgrp_processed!G39</f>
        <v>9.4836218193882598</v>
      </c>
      <c r="G39">
        <f>[1]ghgrp_processed!H39</f>
        <v>1.7981296052787099</v>
      </c>
      <c r="H39">
        <f>[1]ghgrp_processed!I39</f>
        <v>1.8282087519021599</v>
      </c>
      <c r="I39">
        <f>[1]ghgrp_processed!J39</f>
        <v>0.25400690639376999</v>
      </c>
      <c r="J39">
        <f>[1]ghgrp_processed!K39</f>
        <v>0.73747265258377803</v>
      </c>
      <c r="K39">
        <f>[1]ghgrp_processed!L39</f>
        <v>8.7256310900341205</v>
      </c>
      <c r="L39">
        <f>[1]ghgrp_processed!M39</f>
        <v>10.1385407751625</v>
      </c>
      <c r="M39">
        <f>[1]ghgrp_processed!N39</f>
        <v>11.3118305712904</v>
      </c>
      <c r="N39">
        <f>[1]ghgrp_processed!O39</f>
        <v>8.5111764625223394</v>
      </c>
      <c r="O39">
        <f>[1]ghgrp_processed!P39</f>
        <v>10.910476797718999</v>
      </c>
      <c r="P39">
        <f>[1]ghgrp_processed!Q39</f>
        <v>8.8952111449207401</v>
      </c>
      <c r="Q39">
        <f>[1]ghgrp_processed!R39</f>
        <v>7.6854922141095496</v>
      </c>
      <c r="R39">
        <f>[1]ghgrp_processed!S39</f>
        <v>9.6906154993472899</v>
      </c>
      <c r="S39">
        <f>[1]ghgrp_processed!T39</f>
        <v>2019</v>
      </c>
      <c r="T39" t="str">
        <f>[1]ghgrp_processed!U39</f>
        <v>Leon County Landfill</v>
      </c>
      <c r="U39">
        <f>[1]ghgrp_processed!V39</f>
        <v>30.422633999999999</v>
      </c>
      <c r="V39">
        <f>[1]ghgrp_processed!W39</f>
        <v>-84.149884</v>
      </c>
      <c r="W39" t="str">
        <f>[1]ghgrp_processed!X39</f>
        <v>Tallahassee</v>
      </c>
      <c r="X39" t="str">
        <f>[1]ghgrp_processed!Y39</f>
        <v>LEON COUNTY</v>
      </c>
      <c r="Y39" t="str">
        <f>[1]ghgrp_processed!Z39</f>
        <v>FL</v>
      </c>
      <c r="Z39" t="str">
        <f>[1]ghgrp_processed!AA39</f>
        <v>LEON COUNTY FL (100%)</v>
      </c>
      <c r="AA39" t="str">
        <f>[1]ghgrp_processed!AB39</f>
        <v>HH</v>
      </c>
      <c r="AB39">
        <f>[1]ghgrp_processed!AC39</f>
        <v>6.2666218193882601</v>
      </c>
      <c r="AC39">
        <f>[1]ghgrp_processed!AD39</f>
        <v>1.94797072408712</v>
      </c>
    </row>
    <row r="40" spans="1:29" x14ac:dyDescent="0.2">
      <c r="A40">
        <f>[1]ghgrp_processed!B40</f>
        <v>27.5</v>
      </c>
      <c r="B40">
        <f>[1]ghgrp_processed!C40</f>
        <v>-99.375</v>
      </c>
      <c r="C40">
        <f>[1]ghgrp_processed!D40</f>
        <v>6.5822000000000003</v>
      </c>
      <c r="D40">
        <f>[1]ghgrp_processed!E40</f>
        <v>1004460</v>
      </c>
      <c r="E40">
        <f>[1]ghgrp_processed!F40</f>
        <v>9.82465328397784</v>
      </c>
      <c r="F40">
        <f>[1]ghgrp_processed!G40</f>
        <v>9.2854358655798706</v>
      </c>
      <c r="G40">
        <f>[1]ghgrp_processed!H40</f>
        <v>5.1589976608604999</v>
      </c>
      <c r="H40">
        <f>[1]ghgrp_processed!I40</f>
        <v>2.6346152435125898</v>
      </c>
      <c r="I40">
        <f>[1]ghgrp_processed!J40</f>
        <v>0.33911316335232999</v>
      </c>
      <c r="J40">
        <f>[1]ghgrp_processed!K40</f>
        <v>0.57674511050563804</v>
      </c>
      <c r="K40">
        <f>[1]ghgrp_processed!L40</f>
        <v>11.5126465404858</v>
      </c>
      <c r="L40">
        <f>[1]ghgrp_processed!M40</f>
        <v>8.9695432521749794</v>
      </c>
      <c r="M40">
        <f>[1]ghgrp_processed!N40</f>
        <v>4.12643820471936</v>
      </c>
      <c r="N40">
        <f>[1]ghgrp_processed!O40</f>
        <v>11.9200511090924</v>
      </c>
      <c r="O40">
        <f>[1]ghgrp_processed!P40</f>
        <v>9.7321996293326496</v>
      </c>
      <c r="P40">
        <f>[1]ghgrp_processed!Q40</f>
        <v>7.7281096055906602</v>
      </c>
      <c r="Q40">
        <f>[1]ghgrp_processed!R40</f>
        <v>11.1886874999163</v>
      </c>
      <c r="R40">
        <f>[1]ghgrp_processed!S40</f>
        <v>9.1058110833267296</v>
      </c>
      <c r="S40">
        <f>[1]ghgrp_processed!T40</f>
        <v>2019</v>
      </c>
      <c r="T40" t="str">
        <f>[1]ghgrp_processed!U40</f>
        <v>City of Laredo Landfill</v>
      </c>
      <c r="U40">
        <f>[1]ghgrp_processed!V40</f>
        <v>27.496939999999999</v>
      </c>
      <c r="V40">
        <f>[1]ghgrp_processed!W40</f>
        <v>-99.404439999999994</v>
      </c>
      <c r="W40" t="str">
        <f>[1]ghgrp_processed!X40</f>
        <v>Laredo</v>
      </c>
      <c r="X40" t="str">
        <f>[1]ghgrp_processed!Y40</f>
        <v>WEBB COUNTY</v>
      </c>
      <c r="Y40" t="str">
        <f>[1]ghgrp_processed!Z40</f>
        <v>TX</v>
      </c>
      <c r="Z40" t="str">
        <f>[1]ghgrp_processed!AA40</f>
        <v>CITY OF LAREDO (100%)</v>
      </c>
      <c r="AA40" t="str">
        <f>[1]ghgrp_processed!AB40</f>
        <v>HH</v>
      </c>
      <c r="AB40">
        <f>[1]ghgrp_processed!AC40</f>
        <v>2.7032358655798698</v>
      </c>
      <c r="AC40">
        <f>[1]ghgrp_processed!AD40</f>
        <v>0.41068880702194899</v>
      </c>
    </row>
    <row r="41" spans="1:29" x14ac:dyDescent="0.2">
      <c r="A41">
        <f>[1]ghgrp_processed!B41</f>
        <v>34.75</v>
      </c>
      <c r="B41">
        <f>[1]ghgrp_processed!C41</f>
        <v>-77.5</v>
      </c>
      <c r="C41">
        <f>[1]ghgrp_processed!D41</f>
        <v>3.09192</v>
      </c>
      <c r="D41">
        <f>[1]ghgrp_processed!E41</f>
        <v>1001953</v>
      </c>
      <c r="E41">
        <f>[1]ghgrp_processed!F41</f>
        <v>5.40220347744153</v>
      </c>
      <c r="F41">
        <f>[1]ghgrp_processed!G41</f>
        <v>9.1860957868753292</v>
      </c>
      <c r="G41">
        <f>[1]ghgrp_processed!H41</f>
        <v>0.99797107284588704</v>
      </c>
      <c r="H41">
        <f>[1]ghgrp_processed!I41</f>
        <v>1.2153518249411699</v>
      </c>
      <c r="I41">
        <f>[1]ghgrp_processed!J41</f>
        <v>0.28077100469355198</v>
      </c>
      <c r="J41">
        <f>[1]ghgrp_processed!K41</f>
        <v>0.63960720629461498</v>
      </c>
      <c r="K41">
        <f>[1]ghgrp_processed!L41</f>
        <v>8.9431984336872699</v>
      </c>
      <c r="L41">
        <f>[1]ghgrp_processed!M41</f>
        <v>9.9660467446647694</v>
      </c>
      <c r="M41">
        <f>[1]ghgrp_processed!N41</f>
        <v>10.401447611816501</v>
      </c>
      <c r="N41">
        <f>[1]ghgrp_processed!O41</f>
        <v>8.5949072589956206</v>
      </c>
      <c r="O41">
        <f>[1]ghgrp_processed!P41</f>
        <v>8.8151841295130797</v>
      </c>
      <c r="P41">
        <f>[1]ghgrp_processed!Q41</f>
        <v>10.000885597626301</v>
      </c>
      <c r="Q41">
        <f>[1]ghgrp_processed!R41</f>
        <v>8.1881247140294509</v>
      </c>
      <c r="R41">
        <f>[1]ghgrp_processed!S41</f>
        <v>8.5789718046696297</v>
      </c>
      <c r="S41">
        <f>[1]ghgrp_processed!T41</f>
        <v>2019</v>
      </c>
      <c r="T41" t="str">
        <f>[1]ghgrp_processed!U41</f>
        <v>ONSLOW COUNTY LANDFILL</v>
      </c>
      <c r="U41">
        <f>[1]ghgrp_processed!V41</f>
        <v>34.79804</v>
      </c>
      <c r="V41">
        <f>[1]ghgrp_processed!W41</f>
        <v>-77.537809999999993</v>
      </c>
      <c r="W41" t="str">
        <f>[1]ghgrp_processed!X41</f>
        <v>JACKSONVILLE</v>
      </c>
      <c r="X41" t="str">
        <f>[1]ghgrp_processed!Y41</f>
        <v>ONSLOW COUNTY</v>
      </c>
      <c r="Y41" t="str">
        <f>[1]ghgrp_processed!Z41</f>
        <v>NC</v>
      </c>
      <c r="Z41" t="str">
        <f>[1]ghgrp_processed!AA41</f>
        <v>COUNTY OF ONSLOW (100%)</v>
      </c>
      <c r="AA41" t="str">
        <f>[1]ghgrp_processed!AB41</f>
        <v>HH</v>
      </c>
      <c r="AB41">
        <f>[1]ghgrp_processed!AC41</f>
        <v>6.0941757868753301</v>
      </c>
      <c r="AC41">
        <f>[1]ghgrp_processed!AD41</f>
        <v>1.9710004744221501</v>
      </c>
    </row>
    <row r="42" spans="1:29" x14ac:dyDescent="0.2">
      <c r="A42">
        <f>[1]ghgrp_processed!B42</f>
        <v>32.5</v>
      </c>
      <c r="B42">
        <f>[1]ghgrp_processed!C42</f>
        <v>-96.5625</v>
      </c>
      <c r="C42">
        <f>[1]ghgrp_processed!D42</f>
        <v>13.763479999999999</v>
      </c>
      <c r="D42">
        <f>[1]ghgrp_processed!E42</f>
        <v>1007852</v>
      </c>
      <c r="E42">
        <f>[1]ghgrp_processed!F42</f>
        <v>11.880435049939701</v>
      </c>
      <c r="F42">
        <f>[1]ghgrp_processed!G42</f>
        <v>9.1362303287587494</v>
      </c>
      <c r="G42">
        <f>[1]ghgrp_processed!H42</f>
        <v>3.21751436490832</v>
      </c>
      <c r="H42">
        <f>[1]ghgrp_processed!I42</f>
        <v>2.6813167240262801</v>
      </c>
      <c r="I42">
        <f>[1]ghgrp_processed!J42</f>
        <v>0.47675709787827902</v>
      </c>
      <c r="J42">
        <f>[1]ghgrp_processed!K42</f>
        <v>0.90674832972473096</v>
      </c>
      <c r="K42">
        <f>[1]ghgrp_processed!L42</f>
        <v>11.817547052785001</v>
      </c>
      <c r="L42">
        <f>[1]ghgrp_processed!M42</f>
        <v>9.2252706076806508</v>
      </c>
      <c r="M42">
        <f>[1]ghgrp_processed!N42</f>
        <v>8.7596930628970302</v>
      </c>
      <c r="N42">
        <f>[1]ghgrp_processed!O42</f>
        <v>9.9172416704052395</v>
      </c>
      <c r="O42">
        <f>[1]ghgrp_processed!P42</f>
        <v>6.1412877214353303</v>
      </c>
      <c r="P42">
        <f>[1]ghgrp_processed!Q42</f>
        <v>11.249051570334901</v>
      </c>
      <c r="Q42">
        <f>[1]ghgrp_processed!R42</f>
        <v>10.061034980681301</v>
      </c>
      <c r="R42">
        <f>[1]ghgrp_processed!S42</f>
        <v>5.9187159638504303</v>
      </c>
      <c r="S42">
        <f>[1]ghgrp_processed!T42</f>
        <v>2019</v>
      </c>
      <c r="T42" t="str">
        <f>[1]ghgrp_processed!U42</f>
        <v>WASTE MANAGEMENT SKYLINE LANDFILL</v>
      </c>
      <c r="U42">
        <f>[1]ghgrp_processed!V42</f>
        <v>32.54992</v>
      </c>
      <c r="V42">
        <f>[1]ghgrp_processed!W42</f>
        <v>-96.665610000000001</v>
      </c>
      <c r="W42" t="str">
        <f>[1]ghgrp_processed!X42</f>
        <v>FERRIS</v>
      </c>
      <c r="X42" t="str">
        <f>[1]ghgrp_processed!Y42</f>
        <v>DALLAS COUNTY</v>
      </c>
      <c r="Y42" t="str">
        <f>[1]ghgrp_processed!Z42</f>
        <v>TX</v>
      </c>
      <c r="Z42" t="str">
        <f>[1]ghgrp_processed!AA42</f>
        <v>WASTE MANAGEMENT INC (100%)</v>
      </c>
      <c r="AA42" t="str">
        <f>[1]ghgrp_processed!AB42</f>
        <v>C,HH</v>
      </c>
      <c r="AB42">
        <f>[1]ghgrp_processed!AC42</f>
        <v>-4.6272496712412403</v>
      </c>
      <c r="AC42">
        <f>[1]ghgrp_processed!AD42</f>
        <v>-0.33619765286404601</v>
      </c>
    </row>
    <row r="43" spans="1:29" x14ac:dyDescent="0.2">
      <c r="A43">
        <f>[1]ghgrp_processed!B43</f>
        <v>35.75</v>
      </c>
      <c r="B43">
        <f>[1]ghgrp_processed!C43</f>
        <v>-84.375</v>
      </c>
      <c r="C43">
        <f>[1]ghgrp_processed!D43</f>
        <v>6.1848000000000001</v>
      </c>
      <c r="D43">
        <f>[1]ghgrp_processed!E43</f>
        <v>1007440</v>
      </c>
      <c r="E43">
        <f>[1]ghgrp_processed!F43</f>
        <v>4.34537285497019</v>
      </c>
      <c r="F43">
        <f>[1]ghgrp_processed!G43</f>
        <v>8.4452599513304598</v>
      </c>
      <c r="G43">
        <f>[1]ghgrp_processed!H43</f>
        <v>2.8948986873077098</v>
      </c>
      <c r="H43">
        <f>[1]ghgrp_processed!I43</f>
        <v>5.1511363595289801</v>
      </c>
      <c r="I43">
        <f>[1]ghgrp_processed!J43</f>
        <v>0.22253515888492301</v>
      </c>
      <c r="J43">
        <f>[1]ghgrp_processed!K43</f>
        <v>0.67260382446206801</v>
      </c>
      <c r="K43">
        <f>[1]ghgrp_processed!L43</f>
        <v>6.0400849981781501</v>
      </c>
      <c r="L43">
        <f>[1]ghgrp_processed!M43</f>
        <v>9.5236738306876703</v>
      </c>
      <c r="M43">
        <f>[1]ghgrp_processed!N43</f>
        <v>13.596396310859401</v>
      </c>
      <c r="N43">
        <f>[1]ghgrp_processed!O43</f>
        <v>5.7089980334658703</v>
      </c>
      <c r="O43">
        <f>[1]ghgrp_processed!P43</f>
        <v>9.4599343101338</v>
      </c>
      <c r="P43">
        <f>[1]ghgrp_processed!Q43</f>
        <v>8.6559398350515195</v>
      </c>
      <c r="Q43">
        <f>[1]ghgrp_processed!R43</f>
        <v>5.5503612640227402</v>
      </c>
      <c r="R43">
        <f>[1]ghgrp_processed!S43</f>
        <v>9.0266910282444606</v>
      </c>
      <c r="S43">
        <f>[1]ghgrp_processed!T43</f>
        <v>2019</v>
      </c>
      <c r="T43" t="str">
        <f>[1]ghgrp_processed!U43</f>
        <v>Matlock Bend Landfill</v>
      </c>
      <c r="U43">
        <f>[1]ghgrp_processed!V43</f>
        <v>35.740685999999997</v>
      </c>
      <c r="V43">
        <f>[1]ghgrp_processed!W43</f>
        <v>-84.419177000000005</v>
      </c>
      <c r="W43" t="str">
        <f>[1]ghgrp_processed!X43</f>
        <v>Loudon</v>
      </c>
      <c r="X43" t="str">
        <f>[1]ghgrp_processed!Y43</f>
        <v>LOUDON COUNTY</v>
      </c>
      <c r="Y43" t="str">
        <f>[1]ghgrp_processed!Z43</f>
        <v>TN</v>
      </c>
      <c r="Z43" t="str">
        <f>[1]ghgrp_processed!AA43</f>
        <v>COUNTY OF LOUDON (100%)</v>
      </c>
      <c r="AA43" t="str">
        <f>[1]ghgrp_processed!AB43</f>
        <v>HH</v>
      </c>
      <c r="AB43">
        <f>[1]ghgrp_processed!AC43</f>
        <v>2.26045995133045</v>
      </c>
      <c r="AC43">
        <f>[1]ghgrp_processed!AD43</f>
        <v>0.36548634577196598</v>
      </c>
    </row>
    <row r="44" spans="1:29" x14ac:dyDescent="0.2">
      <c r="A44">
        <f>[1]ghgrp_processed!B44</f>
        <v>36.25</v>
      </c>
      <c r="B44">
        <f>[1]ghgrp_processed!C44</f>
        <v>-95.9375</v>
      </c>
      <c r="C44">
        <f>[1]ghgrp_processed!D44</f>
        <v>6.21692</v>
      </c>
      <c r="D44">
        <f>[1]ghgrp_processed!E44</f>
        <v>1007851</v>
      </c>
      <c r="E44">
        <f>[1]ghgrp_processed!F44</f>
        <v>5.7510396194981697</v>
      </c>
      <c r="F44">
        <f>[1]ghgrp_processed!G44</f>
        <v>8.4306275254970604</v>
      </c>
      <c r="G44">
        <f>[1]ghgrp_processed!H44</f>
        <v>2.1089950501414401</v>
      </c>
      <c r="H44">
        <f>[1]ghgrp_processed!I44</f>
        <v>4.2802463704856502</v>
      </c>
      <c r="I44">
        <f>[1]ghgrp_processed!J44</f>
        <v>0.31186663620287602</v>
      </c>
      <c r="J44">
        <f>[1]ghgrp_processed!K44</f>
        <v>0.61355892009075397</v>
      </c>
      <c r="K44">
        <f>[1]ghgrp_processed!L44</f>
        <v>6.6619094460186696</v>
      </c>
      <c r="L44">
        <f>[1]ghgrp_processed!M44</f>
        <v>8.9408600413417396</v>
      </c>
      <c r="M44">
        <f>[1]ghgrp_processed!N44</f>
        <v>12.710873895982701</v>
      </c>
      <c r="N44">
        <f>[1]ghgrp_processed!O44</f>
        <v>6.7349036025532296</v>
      </c>
      <c r="O44">
        <f>[1]ghgrp_processed!P44</f>
        <v>10.0748154450573</v>
      </c>
      <c r="P44">
        <f>[1]ghgrp_processed!Q44</f>
        <v>7.1175131842381196</v>
      </c>
      <c r="Q44">
        <f>[1]ghgrp_processed!R44</f>
        <v>6.3216324753556199</v>
      </c>
      <c r="R44">
        <f>[1]ghgrp_processed!S44</f>
        <v>8.8825121134290193</v>
      </c>
      <c r="S44">
        <f>[1]ghgrp_processed!T44</f>
        <v>2019</v>
      </c>
      <c r="T44" t="str">
        <f>[1]ghgrp_processed!U44</f>
        <v>WASTE MGMT OF OK</v>
      </c>
      <c r="U44">
        <f>[1]ghgrp_processed!V44</f>
        <v>36.197893999999998</v>
      </c>
      <c r="V44">
        <f>[1]ghgrp_processed!W44</f>
        <v>-95.819884999999999</v>
      </c>
      <c r="W44" t="str">
        <f>[1]ghgrp_processed!X44</f>
        <v>TULSA</v>
      </c>
      <c r="X44" t="str">
        <f>[1]ghgrp_processed!Y44</f>
        <v>TULSA COUNTY</v>
      </c>
      <c r="Y44" t="str">
        <f>[1]ghgrp_processed!Z44</f>
        <v>OK</v>
      </c>
      <c r="Z44" t="str">
        <f>[1]ghgrp_processed!AA44</f>
        <v>WASTE MANAGEMENT INC (100%)</v>
      </c>
      <c r="AA44" t="str">
        <f>[1]ghgrp_processed!AB44</f>
        <v>C,HH</v>
      </c>
      <c r="AB44">
        <f>[1]ghgrp_processed!AC44</f>
        <v>2.21370752549706</v>
      </c>
      <c r="AC44">
        <f>[1]ghgrp_processed!AD44</f>
        <v>0.35607785293956901</v>
      </c>
    </row>
    <row r="45" spans="1:29" x14ac:dyDescent="0.2">
      <c r="A45">
        <f>[1]ghgrp_processed!B45</f>
        <v>35</v>
      </c>
      <c r="B45">
        <f>[1]ghgrp_processed!C45</f>
        <v>-85</v>
      </c>
      <c r="C45">
        <f>[1]ghgrp_processed!D45</f>
        <v>3.0861999999999998</v>
      </c>
      <c r="D45">
        <f>[1]ghgrp_processed!E45</f>
        <v>1006286</v>
      </c>
      <c r="E45">
        <f>[1]ghgrp_processed!F45</f>
        <v>9.2572567107727899</v>
      </c>
      <c r="F45">
        <f>[1]ghgrp_processed!G45</f>
        <v>8.0283775239970794</v>
      </c>
      <c r="G45">
        <f>[1]ghgrp_processed!H45</f>
        <v>6.4292167444843402</v>
      </c>
      <c r="H45">
        <f>[1]ghgrp_processed!I45</f>
        <v>6.3970117691514297</v>
      </c>
      <c r="I45">
        <f>[1]ghgrp_processed!J45</f>
        <v>0.278622736978001</v>
      </c>
      <c r="J45">
        <f>[1]ghgrp_processed!K45</f>
        <v>0.87444372298255502</v>
      </c>
      <c r="K45">
        <f>[1]ghgrp_processed!L45</f>
        <v>7.4704584883606397</v>
      </c>
      <c r="L45">
        <f>[1]ghgrp_processed!M45</f>
        <v>6.6620737510705901</v>
      </c>
      <c r="M45">
        <f>[1]ghgrp_processed!N45</f>
        <v>6.9063848898572404</v>
      </c>
      <c r="N45">
        <f>[1]ghgrp_processed!O45</f>
        <v>9.7169850180888204</v>
      </c>
      <c r="O45">
        <f>[1]ghgrp_processed!P45</f>
        <v>14.4253892931485</v>
      </c>
      <c r="P45">
        <f>[1]ghgrp_processed!Q45</f>
        <v>1.59916077951274</v>
      </c>
      <c r="Q45">
        <f>[1]ghgrp_processed!R45</f>
        <v>7.8076773295170101</v>
      </c>
      <c r="R45">
        <f>[1]ghgrp_processed!S45</f>
        <v>9.63889064242111</v>
      </c>
      <c r="S45">
        <f>[1]ghgrp_processed!T45</f>
        <v>2019</v>
      </c>
      <c r="T45" t="str">
        <f>[1]ghgrp_processed!U45</f>
        <v>CITY OF CHATTANOOGA SUMMIT LANDFILL</v>
      </c>
      <c r="U45">
        <f>[1]ghgrp_processed!V45</f>
        <v>35.052259999999997</v>
      </c>
      <c r="V45">
        <f>[1]ghgrp_processed!W45</f>
        <v>-85.090199999999996</v>
      </c>
      <c r="W45" t="str">
        <f>[1]ghgrp_processed!X45</f>
        <v>OOLTEWAH</v>
      </c>
      <c r="X45" t="str">
        <f>[1]ghgrp_processed!Y45</f>
        <v>HAMILTON COUNTY</v>
      </c>
      <c r="Y45" t="str">
        <f>[1]ghgrp_processed!Z45</f>
        <v>TN</v>
      </c>
      <c r="Z45" t="str">
        <f>[1]ghgrp_processed!AA45</f>
        <v>CITY OF CHATTANOOGA (100%)</v>
      </c>
      <c r="AA45" t="str">
        <f>[1]ghgrp_processed!AB45</f>
        <v>HH</v>
      </c>
      <c r="AB45">
        <f>[1]ghgrp_processed!AC45</f>
        <v>4.9421775239970804</v>
      </c>
      <c r="AC45">
        <f>[1]ghgrp_processed!AD45</f>
        <v>1.6013795359980101</v>
      </c>
    </row>
    <row r="46" spans="1:29" x14ac:dyDescent="0.2">
      <c r="A46">
        <f>[1]ghgrp_processed!B46</f>
        <v>35.25</v>
      </c>
      <c r="B46">
        <f>[1]ghgrp_processed!C46</f>
        <v>-84.6875</v>
      </c>
      <c r="C46">
        <f>[1]ghgrp_processed!D46</f>
        <v>5.5535600000000001</v>
      </c>
      <c r="D46">
        <f>[1]ghgrp_processed!E46</f>
        <v>1000311</v>
      </c>
      <c r="E46">
        <f>[1]ghgrp_processed!F46</f>
        <v>6.8624195208846004</v>
      </c>
      <c r="F46">
        <f>[1]ghgrp_processed!G46</f>
        <v>7.8708797961741697</v>
      </c>
      <c r="G46">
        <f>[1]ghgrp_processed!H46</f>
        <v>3.2968500081352099</v>
      </c>
      <c r="H46">
        <f>[1]ghgrp_processed!I46</f>
        <v>4.5774100668603097</v>
      </c>
      <c r="I46">
        <f>[1]ghgrp_processed!J46</f>
        <v>0.246603804805238</v>
      </c>
      <c r="J46">
        <f>[1]ghgrp_processed!K46</f>
        <v>0.77692213152702405</v>
      </c>
      <c r="K46">
        <f>[1]ghgrp_processed!L46</f>
        <v>7.0256745974856702</v>
      </c>
      <c r="L46">
        <f>[1]ghgrp_processed!M46</f>
        <v>9.4950861768591803</v>
      </c>
      <c r="M46">
        <f>[1]ghgrp_processed!N46</f>
        <v>12.4482898630344</v>
      </c>
      <c r="N46">
        <f>[1]ghgrp_processed!O46</f>
        <v>4.57402978803895</v>
      </c>
      <c r="O46">
        <f>[1]ghgrp_processed!P46</f>
        <v>5.0091763988463001</v>
      </c>
      <c r="P46">
        <f>[1]ghgrp_processed!Q46</f>
        <v>12.139859708462801</v>
      </c>
      <c r="Q46">
        <f>[1]ghgrp_processed!R46</f>
        <v>5.2395808563761204</v>
      </c>
      <c r="R46">
        <f>[1]ghgrp_processed!S46</f>
        <v>7.0353409802897797</v>
      </c>
      <c r="S46">
        <f>[1]ghgrp_processed!T46</f>
        <v>2019</v>
      </c>
      <c r="T46" t="str">
        <f>[1]ghgrp_processed!U46</f>
        <v>Resolute Forest Products Calhoun Operation</v>
      </c>
      <c r="U46">
        <f>[1]ghgrp_processed!V46</f>
        <v>35.296399999999998</v>
      </c>
      <c r="V46">
        <f>[1]ghgrp_processed!W46</f>
        <v>-84.756900000000002</v>
      </c>
      <c r="W46" t="str">
        <f>[1]ghgrp_processed!X46</f>
        <v>CALHOUN</v>
      </c>
      <c r="X46" t="str">
        <f>[1]ghgrp_processed!Y46</f>
        <v>Mcminn</v>
      </c>
      <c r="Y46" t="str">
        <f>[1]ghgrp_processed!Z46</f>
        <v>TN</v>
      </c>
      <c r="Z46" t="str">
        <f>[1]ghgrp_processed!AA46</f>
        <v>RESOLUTE FP US INC (100%)</v>
      </c>
      <c r="AA46" t="str">
        <f>[1]ghgrp_processed!AB46</f>
        <v>AA,C,TT</v>
      </c>
      <c r="AB46">
        <f>[1]ghgrp_processed!AC46</f>
        <v>2.3173197961741701</v>
      </c>
      <c r="AC46">
        <f>[1]ghgrp_processed!AD46</f>
        <v>0.417267445777874</v>
      </c>
    </row>
    <row r="47" spans="1:29" x14ac:dyDescent="0.2">
      <c r="A47">
        <f>[1]ghgrp_processed!B47</f>
        <v>31.75</v>
      </c>
      <c r="B47">
        <f>[1]ghgrp_processed!C47</f>
        <v>-92.1875</v>
      </c>
      <c r="C47">
        <f>[1]ghgrp_processed!D47</f>
        <v>5.2620800000000001</v>
      </c>
      <c r="D47">
        <f>[1]ghgrp_processed!E47</f>
        <v>1002132</v>
      </c>
      <c r="E47">
        <f>[1]ghgrp_processed!F47</f>
        <v>5.3904860293302503</v>
      </c>
      <c r="F47">
        <f>[1]ghgrp_processed!G47</f>
        <v>7.1771792963616301</v>
      </c>
      <c r="G47">
        <f>[1]ghgrp_processed!H47</f>
        <v>1.73389234389949</v>
      </c>
      <c r="H47">
        <f>[1]ghgrp_processed!I47</f>
        <v>1.1786462924091401</v>
      </c>
      <c r="I47">
        <f>[1]ghgrp_processed!J47</f>
        <v>0.32181853223708101</v>
      </c>
      <c r="J47">
        <f>[1]ghgrp_processed!K47</f>
        <v>0.526094158095743</v>
      </c>
      <c r="K47">
        <f>[1]ghgrp_processed!L47</f>
        <v>8.3558255887707809</v>
      </c>
      <c r="L47">
        <f>[1]ghgrp_processed!M47</f>
        <v>7.5811575299138898</v>
      </c>
      <c r="M47">
        <f>[1]ghgrp_processed!N47</f>
        <v>5.4432869524621399</v>
      </c>
      <c r="N47">
        <f>[1]ghgrp_processed!O47</f>
        <v>7.46562996641235</v>
      </c>
      <c r="O47">
        <f>[1]ghgrp_processed!P47</f>
        <v>6.2456279182438204</v>
      </c>
      <c r="P47">
        <f>[1]ghgrp_processed!Q47</f>
        <v>8.2610727001073094</v>
      </c>
      <c r="Q47">
        <f>[1]ghgrp_processed!R47</f>
        <v>7.6098046297827997</v>
      </c>
      <c r="R47">
        <f>[1]ghgrp_processed!S47</f>
        <v>6.4550290851999401</v>
      </c>
      <c r="S47">
        <f>[1]ghgrp_processed!T47</f>
        <v>2019</v>
      </c>
      <c r="T47" t="str">
        <f>[1]ghgrp_processed!U47</f>
        <v>LA SALLE/GRANT PARISH SANITARY LANDFILL</v>
      </c>
      <c r="U47">
        <f>[1]ghgrp_processed!V47</f>
        <v>31.798037000000001</v>
      </c>
      <c r="V47">
        <f>[1]ghgrp_processed!W47</f>
        <v>-92.177289000000002</v>
      </c>
      <c r="W47" t="str">
        <f>[1]ghgrp_processed!X47</f>
        <v>JENA</v>
      </c>
      <c r="X47" t="str">
        <f>[1]ghgrp_processed!Y47</f>
        <v>LA SALLE PARISH</v>
      </c>
      <c r="Y47" t="str">
        <f>[1]ghgrp_processed!Z47</f>
        <v>LA</v>
      </c>
      <c r="Z47" t="str">
        <f>[1]ghgrp_processed!AA47</f>
        <v>WASTE CONNECTIONS US INC (100%)</v>
      </c>
      <c r="AA47" t="str">
        <f>[1]ghgrp_processed!AB47</f>
        <v>HH</v>
      </c>
      <c r="AB47">
        <f>[1]ghgrp_processed!AC47</f>
        <v>1.91509929636163</v>
      </c>
      <c r="AC47">
        <f>[1]ghgrp_processed!AD47</f>
        <v>0.36394340191742203</v>
      </c>
    </row>
    <row r="48" spans="1:29" x14ac:dyDescent="0.2">
      <c r="A48">
        <f>[1]ghgrp_processed!B48</f>
        <v>34</v>
      </c>
      <c r="B48">
        <f>[1]ghgrp_processed!C48</f>
        <v>-117.1875</v>
      </c>
      <c r="C48">
        <f>[1]ghgrp_processed!D48</f>
        <v>3.1840799999999998</v>
      </c>
      <c r="D48">
        <f>[1]ghgrp_processed!E48</f>
        <v>1000046</v>
      </c>
      <c r="E48">
        <f>[1]ghgrp_processed!F48</f>
        <v>6.9714916007475702</v>
      </c>
      <c r="F48">
        <f>[1]ghgrp_processed!G48</f>
        <v>6.7410186976779602</v>
      </c>
      <c r="G48">
        <f>[1]ghgrp_processed!H48</f>
        <v>1.3311682754452301</v>
      </c>
      <c r="H48">
        <f>[1]ghgrp_processed!I48</f>
        <v>0.96863503660560502</v>
      </c>
      <c r="I48">
        <f>[1]ghgrp_processed!J48</f>
        <v>0.26990862052021503</v>
      </c>
      <c r="J48">
        <f>[1]ghgrp_processed!K48</f>
        <v>0.56833160849262299</v>
      </c>
      <c r="K48">
        <f>[1]ghgrp_processed!L48</f>
        <v>7.3613609341408699</v>
      </c>
      <c r="L48">
        <f>[1]ghgrp_processed!M48</f>
        <v>6.5893012745665702</v>
      </c>
      <c r="M48">
        <f>[1]ghgrp_processed!N48</f>
        <v>5.88600191358017</v>
      </c>
      <c r="N48">
        <f>[1]ghgrp_processed!O48</f>
        <v>7.7096537342835703</v>
      </c>
      <c r="O48">
        <f>[1]ghgrp_processed!P48</f>
        <v>7.6171180222969301</v>
      </c>
      <c r="P48">
        <f>[1]ghgrp_processed!Q48</f>
        <v>5.4098504222327302</v>
      </c>
      <c r="Q48">
        <f>[1]ghgrp_processed!R48</f>
        <v>7.0577610483077802</v>
      </c>
      <c r="R48">
        <f>[1]ghgrp_processed!S48</f>
        <v>6.2971022320150798</v>
      </c>
      <c r="S48">
        <f>[1]ghgrp_processed!T48</f>
        <v>2019</v>
      </c>
      <c r="T48" t="str">
        <f>[1]ghgrp_processed!U48</f>
        <v>BADLANDS SANITARY LANDFILL</v>
      </c>
      <c r="U48">
        <f>[1]ghgrp_processed!V48</f>
        <v>33.954099999999997</v>
      </c>
      <c r="V48">
        <f>[1]ghgrp_processed!W48</f>
        <v>-117.1168</v>
      </c>
      <c r="W48" t="str">
        <f>[1]ghgrp_processed!X48</f>
        <v>MORENO VALLEY</v>
      </c>
      <c r="X48" t="str">
        <f>[1]ghgrp_processed!Y48</f>
        <v>RIVERSIDE COUNTY</v>
      </c>
      <c r="Y48" t="str">
        <f>[1]ghgrp_processed!Z48</f>
        <v>CA</v>
      </c>
      <c r="Z48" t="str">
        <f>[1]ghgrp_processed!AA48</f>
        <v>COUNTY OF RIVERSIDE (100%)</v>
      </c>
      <c r="AA48" t="str">
        <f>[1]ghgrp_processed!AB48</f>
        <v>HH</v>
      </c>
      <c r="AB48">
        <f>[1]ghgrp_processed!AC48</f>
        <v>3.55693869767796</v>
      </c>
      <c r="AC48">
        <f>[1]ghgrp_processed!AD48</f>
        <v>1.11710092010187</v>
      </c>
    </row>
    <row r="49" spans="1:29" x14ac:dyDescent="0.2">
      <c r="A49">
        <f>[1]ghgrp_processed!B49</f>
        <v>41</v>
      </c>
      <c r="B49">
        <f>[1]ghgrp_processed!C49</f>
        <v>-96.5625</v>
      </c>
      <c r="C49">
        <f>[1]ghgrp_processed!D49</f>
        <v>2.9152</v>
      </c>
      <c r="D49">
        <f>[1]ghgrp_processed!E49</f>
        <v>1002158</v>
      </c>
      <c r="E49">
        <f>[1]ghgrp_processed!F49</f>
        <v>5.22314991865625</v>
      </c>
      <c r="F49">
        <f>[1]ghgrp_processed!G49</f>
        <v>6.5807033751784196</v>
      </c>
      <c r="G49">
        <f>[1]ghgrp_processed!H49</f>
        <v>1.5774852675050499</v>
      </c>
      <c r="H49">
        <f>[1]ghgrp_processed!I49</f>
        <v>3.1039585199091499</v>
      </c>
      <c r="I49">
        <f>[1]ghgrp_processed!J49</f>
        <v>0.228760219588071</v>
      </c>
      <c r="J49">
        <f>[1]ghgrp_processed!K49</f>
        <v>0.83375274612168604</v>
      </c>
      <c r="K49">
        <f>[1]ghgrp_processed!L49</f>
        <v>5.7156245992691499</v>
      </c>
      <c r="L49">
        <f>[1]ghgrp_processed!M49</f>
        <v>7.16689044294366</v>
      </c>
      <c r="M49">
        <f>[1]ghgrp_processed!N49</f>
        <v>9.6846618950875794</v>
      </c>
      <c r="N49">
        <f>[1]ghgrp_processed!O49</f>
        <v>5.34513004091834</v>
      </c>
      <c r="O49">
        <f>[1]ghgrp_processed!P49</f>
        <v>5.0032181076733604</v>
      </c>
      <c r="P49">
        <f>[1]ghgrp_processed!Q49</f>
        <v>8.1584299125717497</v>
      </c>
      <c r="Q49">
        <f>[1]ghgrp_processed!R49</f>
        <v>5.4485113111130996</v>
      </c>
      <c r="R49">
        <f>[1]ghgrp_processed!S49</f>
        <v>6.12316069185038</v>
      </c>
      <c r="S49">
        <f>[1]ghgrp_processed!T49</f>
        <v>2019</v>
      </c>
      <c r="T49" t="str">
        <f>[1]ghgrp_processed!U49</f>
        <v>BLUFF ROAD LANDFILL</v>
      </c>
      <c r="U49">
        <f>[1]ghgrp_processed!V49</f>
        <v>40.914700000000003</v>
      </c>
      <c r="V49">
        <f>[1]ghgrp_processed!W49</f>
        <v>-96.640799999999999</v>
      </c>
      <c r="W49" t="str">
        <f>[1]ghgrp_processed!X49</f>
        <v>LINCOLN</v>
      </c>
      <c r="X49" t="str">
        <f>[1]ghgrp_processed!Y49</f>
        <v>LANCASTER COUNTY</v>
      </c>
      <c r="Y49" t="str">
        <f>[1]ghgrp_processed!Z49</f>
        <v>NE</v>
      </c>
      <c r="Z49" t="str">
        <f>[1]ghgrp_processed!AA49</f>
        <v>CITY OF LINCOLN (100%)</v>
      </c>
      <c r="AA49" t="str">
        <f>[1]ghgrp_processed!AB49</f>
        <v>C,HH</v>
      </c>
      <c r="AB49">
        <f>[1]ghgrp_processed!AC49</f>
        <v>3.6655033751784099</v>
      </c>
      <c r="AC49">
        <f>[1]ghgrp_processed!AD49</f>
        <v>1.25737629499808</v>
      </c>
    </row>
    <row r="50" spans="1:29" x14ac:dyDescent="0.2">
      <c r="A50">
        <f>[1]ghgrp_processed!B50</f>
        <v>35.25</v>
      </c>
      <c r="B50">
        <f>[1]ghgrp_processed!C50</f>
        <v>-85</v>
      </c>
      <c r="C50">
        <f>[1]ghgrp_processed!D50</f>
        <v>10.18632</v>
      </c>
      <c r="D50">
        <f>[1]ghgrp_processed!E50</f>
        <v>1003356</v>
      </c>
      <c r="E50">
        <f>[1]ghgrp_processed!F50</f>
        <v>6.5871507620256997</v>
      </c>
      <c r="F50">
        <f>[1]ghgrp_processed!G50</f>
        <v>6.5524602556936804</v>
      </c>
      <c r="G50">
        <f>[1]ghgrp_processed!H50</f>
        <v>2.7195006859866999</v>
      </c>
      <c r="H50">
        <f>[1]ghgrp_processed!I50</f>
        <v>2.3876679247042301</v>
      </c>
      <c r="I50">
        <f>[1]ghgrp_processed!J50</f>
        <v>0.224366022064518</v>
      </c>
      <c r="J50">
        <f>[1]ghgrp_processed!K50</f>
        <v>0.83000794304370995</v>
      </c>
      <c r="K50">
        <f>[1]ghgrp_processed!L50</f>
        <v>5.9975250544350702</v>
      </c>
      <c r="L50">
        <f>[1]ghgrp_processed!M50</f>
        <v>5.9657667976252098</v>
      </c>
      <c r="M50">
        <f>[1]ghgrp_processed!N50</f>
        <v>6.98572317536249</v>
      </c>
      <c r="N50">
        <f>[1]ghgrp_processed!O50</f>
        <v>7.1254701869078199</v>
      </c>
      <c r="O50">
        <f>[1]ghgrp_processed!P50</f>
        <v>8.9401281803979096</v>
      </c>
      <c r="P50">
        <f>[1]ghgrp_processed!Q50</f>
        <v>3.8329595697069698</v>
      </c>
      <c r="Q50">
        <f>[1]ghgrp_processed!R50</f>
        <v>6.1140674929474503</v>
      </c>
      <c r="R50">
        <f>[1]ghgrp_processed!S50</f>
        <v>7.4580415881664903</v>
      </c>
      <c r="S50">
        <f>[1]ghgrp_processed!T50</f>
        <v>2019</v>
      </c>
      <c r="T50" t="str">
        <f>[1]ghgrp_processed!U50</f>
        <v>BRADLEY COUNTY LANDFILL</v>
      </c>
      <c r="U50">
        <f>[1]ghgrp_processed!V50</f>
        <v>35.156568</v>
      </c>
      <c r="V50">
        <f>[1]ghgrp_processed!W50</f>
        <v>-84.958905000000001</v>
      </c>
      <c r="W50" t="str">
        <f>[1]ghgrp_processed!X50</f>
        <v>MCDONALD</v>
      </c>
      <c r="X50" t="str">
        <f>[1]ghgrp_processed!Y50</f>
        <v>BRADLEY COUNTY</v>
      </c>
      <c r="Y50" t="str">
        <f>[1]ghgrp_processed!Z50</f>
        <v>TN</v>
      </c>
      <c r="Z50" t="str">
        <f>[1]ghgrp_processed!AA50</f>
        <v>COUNTY OF BRADLEY TN (100%)</v>
      </c>
      <c r="AA50" t="str">
        <f>[1]ghgrp_processed!AB50</f>
        <v>HH</v>
      </c>
      <c r="AB50">
        <f>[1]ghgrp_processed!AC50</f>
        <v>-3.6338597443063199</v>
      </c>
      <c r="AC50">
        <f>[1]ghgrp_processed!AD50</f>
        <v>-0.35673920947960702</v>
      </c>
    </row>
    <row r="51" spans="1:29" x14ac:dyDescent="0.2">
      <c r="A51">
        <f>[1]ghgrp_processed!B51</f>
        <v>32</v>
      </c>
      <c r="B51">
        <f>[1]ghgrp_processed!C51</f>
        <v>-106.5625</v>
      </c>
      <c r="C51">
        <f>[1]ghgrp_processed!D51</f>
        <v>11.471159999999999</v>
      </c>
      <c r="D51">
        <f>[1]ghgrp_processed!E51</f>
        <v>1007154</v>
      </c>
      <c r="E51">
        <f>[1]ghgrp_processed!F51</f>
        <v>7.9648484566476503</v>
      </c>
      <c r="F51">
        <f>[1]ghgrp_processed!G51</f>
        <v>6.0788696148125299</v>
      </c>
      <c r="G51">
        <f>[1]ghgrp_processed!H51</f>
        <v>0.82374637201691803</v>
      </c>
      <c r="H51">
        <f>[1]ghgrp_processed!I51</f>
        <v>1.6547824251466301</v>
      </c>
      <c r="I51">
        <f>[1]ghgrp_processed!J51</f>
        <v>0.77383765477894695</v>
      </c>
      <c r="J51">
        <f>[1]ghgrp_processed!K51</f>
        <v>0.65412731153385295</v>
      </c>
      <c r="K51">
        <f>[1]ghgrp_processed!L51</f>
        <v>7.0292001739585404</v>
      </c>
      <c r="L51">
        <f>[1]ghgrp_processed!M51</f>
        <v>5.9413422320812499</v>
      </c>
      <c r="M51">
        <f>[1]ghgrp_processed!N51</f>
        <v>6.0495713404063798</v>
      </c>
      <c r="N51">
        <f>[1]ghgrp_processed!O51</f>
        <v>5.2551232427956096</v>
      </c>
      <c r="O51">
        <f>[1]ghgrp_processed!P51</f>
        <v>5.4075008359037096</v>
      </c>
      <c r="P51">
        <f>[1]ghgrp_processed!Q51</f>
        <v>7.7336520399591597</v>
      </c>
      <c r="Q51">
        <f>[1]ghgrp_processed!R51</f>
        <v>5.3923228470496101</v>
      </c>
      <c r="R51">
        <f>[1]ghgrp_processed!S51</f>
        <v>5.8222442063459701</v>
      </c>
      <c r="S51">
        <f>[1]ghgrp_processed!T51</f>
        <v>2019</v>
      </c>
      <c r="T51" t="str">
        <f>[1]ghgrp_processed!U51</f>
        <v>McCOMBS LANDFILL</v>
      </c>
      <c r="U51">
        <f>[1]ghgrp_processed!V51</f>
        <v>31.975476</v>
      </c>
      <c r="V51">
        <f>[1]ghgrp_processed!W51</f>
        <v>-106.41703099999999</v>
      </c>
      <c r="W51" t="str">
        <f>[1]ghgrp_processed!X51</f>
        <v>El Paso</v>
      </c>
      <c r="X51" t="str">
        <f>[1]ghgrp_processed!Y51</f>
        <v>EL PASO COUNTY</v>
      </c>
      <c r="Y51" t="str">
        <f>[1]ghgrp_processed!Z51</f>
        <v>TX</v>
      </c>
      <c r="Z51" t="str">
        <f>[1]ghgrp_processed!AA51</f>
        <v>CITY OF EL PASO (100%)</v>
      </c>
      <c r="AA51" t="str">
        <f>[1]ghgrp_processed!AB51</f>
        <v>HH</v>
      </c>
      <c r="AB51">
        <f>[1]ghgrp_processed!AC51</f>
        <v>-5.3922903851874597</v>
      </c>
      <c r="AC51">
        <f>[1]ghgrp_processed!AD51</f>
        <v>-0.47007367913859299</v>
      </c>
    </row>
    <row r="52" spans="1:29" x14ac:dyDescent="0.2">
      <c r="A52">
        <f>[1]ghgrp_processed!B52</f>
        <v>40.75</v>
      </c>
      <c r="B52">
        <f>[1]ghgrp_processed!C52</f>
        <v>-81.25</v>
      </c>
      <c r="C52">
        <f>[1]ghgrp_processed!D52</f>
        <v>2.6699199999999998</v>
      </c>
      <c r="D52">
        <f>[1]ghgrp_processed!E52</f>
        <v>1007722</v>
      </c>
      <c r="E52">
        <f>[1]ghgrp_processed!F52</f>
        <v>6.7591572211644602</v>
      </c>
      <c r="F52">
        <f>[1]ghgrp_processed!G52</f>
        <v>6.0114668008060601</v>
      </c>
      <c r="G52">
        <f>[1]ghgrp_processed!H52</f>
        <v>5.0001928300279701</v>
      </c>
      <c r="H52">
        <f>[1]ghgrp_processed!I52</f>
        <v>4.3842804088057603</v>
      </c>
      <c r="I52">
        <f>[1]ghgrp_processed!J52</f>
        <v>0.28972823436449602</v>
      </c>
      <c r="J52">
        <f>[1]ghgrp_processed!K52</f>
        <v>0.56776781846862001</v>
      </c>
      <c r="K52">
        <f>[1]ghgrp_processed!L52</f>
        <v>4.8884061762908697</v>
      </c>
      <c r="L52">
        <f>[1]ghgrp_processed!M52</f>
        <v>6.1631623218564604</v>
      </c>
      <c r="M52">
        <f>[1]ghgrp_processed!N52</f>
        <v>8.0816968756422405</v>
      </c>
      <c r="N52">
        <f>[1]ghgrp_processed!O52</f>
        <v>5.66257162899407</v>
      </c>
      <c r="O52">
        <f>[1]ghgrp_processed!P52</f>
        <v>10.3957472096118</v>
      </c>
      <c r="P52">
        <f>[1]ghgrp_processed!Q52</f>
        <v>1.01127397077808</v>
      </c>
      <c r="Q52">
        <f>[1]ghgrp_processed!R52</f>
        <v>4.8264198747246603</v>
      </c>
      <c r="R52">
        <f>[1]ghgrp_processed!S52</f>
        <v>7.0624563485502403</v>
      </c>
      <c r="S52">
        <f>[1]ghgrp_processed!T52</f>
        <v>2019</v>
      </c>
      <c r="T52" t="str">
        <f>[1]ghgrp_processed!U52</f>
        <v>TORO ENERGY OF OHIO - AMERICA S LANDFILL GAS</v>
      </c>
      <c r="U52">
        <f>[1]ghgrp_processed!V52</f>
        <v>40.707476</v>
      </c>
      <c r="V52">
        <f>[1]ghgrp_processed!W52</f>
        <v>-81.259878999999998</v>
      </c>
      <c r="W52" t="str">
        <f>[1]ghgrp_processed!X52</f>
        <v>WAYNESBURG</v>
      </c>
      <c r="X52" t="str">
        <f>[1]ghgrp_processed!Y52</f>
        <v>STARK COUNTY</v>
      </c>
      <c r="Y52" t="str">
        <f>[1]ghgrp_processed!Z52</f>
        <v>OH</v>
      </c>
      <c r="Z52" t="str">
        <f>[1]ghgrp_processed!AA52</f>
        <v>WASTE MANAGEMENT INC (100%)</v>
      </c>
      <c r="AA52" t="str">
        <f>[1]ghgrp_processed!AB52</f>
        <v>C,HH</v>
      </c>
      <c r="AB52">
        <f>[1]ghgrp_processed!AC52</f>
        <v>3.3415468008060598</v>
      </c>
      <c r="AC52">
        <f>[1]ghgrp_processed!AD52</f>
        <v>1.25155315545262</v>
      </c>
    </row>
    <row r="53" spans="1:29" x14ac:dyDescent="0.2">
      <c r="A53">
        <f>[1]ghgrp_processed!B53</f>
        <v>41</v>
      </c>
      <c r="B53">
        <f>[1]ghgrp_processed!C53</f>
        <v>-80.625</v>
      </c>
      <c r="C53">
        <f>[1]ghgrp_processed!D53</f>
        <v>3.5807600000000002</v>
      </c>
      <c r="D53">
        <f>[1]ghgrp_processed!E53</f>
        <v>1003102</v>
      </c>
      <c r="E53">
        <f>[1]ghgrp_processed!F53</f>
        <v>9.5306637771998801</v>
      </c>
      <c r="F53">
        <f>[1]ghgrp_processed!G53</f>
        <v>5.8310446965405003</v>
      </c>
      <c r="G53">
        <f>[1]ghgrp_processed!H53</f>
        <v>2.4107578346612799</v>
      </c>
      <c r="H53">
        <f>[1]ghgrp_processed!I53</f>
        <v>1.67381622797578</v>
      </c>
      <c r="I53">
        <f>[1]ghgrp_processed!J53</f>
        <v>0.333635457946095</v>
      </c>
      <c r="J53">
        <f>[1]ghgrp_processed!K53</f>
        <v>0.65233944044902903</v>
      </c>
      <c r="K53">
        <f>[1]ghgrp_processed!L53</f>
        <v>6.0448132179746796</v>
      </c>
      <c r="L53">
        <f>[1]ghgrp_processed!M53</f>
        <v>5.9546466052909901</v>
      </c>
      <c r="M53">
        <f>[1]ghgrp_processed!N53</f>
        <v>7.5048609245162901</v>
      </c>
      <c r="N53">
        <f>[1]ghgrp_processed!O53</f>
        <v>6.0584387506239503</v>
      </c>
      <c r="O53">
        <f>[1]ghgrp_processed!P53</f>
        <v>7.2178855118560801</v>
      </c>
      <c r="P53">
        <f>[1]ghgrp_processed!Q53</f>
        <v>3.4202868618792199</v>
      </c>
      <c r="Q53">
        <f>[1]ghgrp_processed!R53</f>
        <v>4.92853507868886</v>
      </c>
      <c r="R53">
        <f>[1]ghgrp_processed!S53</f>
        <v>5.5188906214939397</v>
      </c>
      <c r="S53">
        <f>[1]ghgrp_processed!T53</f>
        <v>2019</v>
      </c>
      <c r="T53" t="str">
        <f>[1]ghgrp_processed!U53</f>
        <v>CARBON LIMESTONE LANDFILL</v>
      </c>
      <c r="U53">
        <f>[1]ghgrp_processed!V53</f>
        <v>41</v>
      </c>
      <c r="V53">
        <f>[1]ghgrp_processed!W53</f>
        <v>-80.525000000000006</v>
      </c>
      <c r="W53" t="str">
        <f>[1]ghgrp_processed!X53</f>
        <v>LOWELLVILLE</v>
      </c>
      <c r="X53" t="str">
        <f>[1]ghgrp_processed!Y53</f>
        <v>MAHONING COUNTY</v>
      </c>
      <c r="Y53" t="str">
        <f>[1]ghgrp_processed!Z53</f>
        <v>OH</v>
      </c>
      <c r="Z53" t="str">
        <f>[1]ghgrp_processed!AA53</f>
        <v>REPUBLIC SERVICES INC (100%)</v>
      </c>
      <c r="AA53" t="str">
        <f>[1]ghgrp_processed!AB53</f>
        <v>C,HH</v>
      </c>
      <c r="AB53">
        <f>[1]ghgrp_processed!AC53</f>
        <v>2.2502846965405001</v>
      </c>
      <c r="AC53">
        <f>[1]ghgrp_processed!AD53</f>
        <v>0.62843773292275995</v>
      </c>
    </row>
    <row r="54" spans="1:29" x14ac:dyDescent="0.2">
      <c r="A54">
        <f>[1]ghgrp_processed!B54</f>
        <v>33.5</v>
      </c>
      <c r="B54">
        <f>[1]ghgrp_processed!C54</f>
        <v>-112.1875</v>
      </c>
      <c r="C54">
        <f>[1]ghgrp_processed!D54</f>
        <v>5.0463199999999997</v>
      </c>
      <c r="D54">
        <f>[1]ghgrp_processed!E54</f>
        <v>1003683</v>
      </c>
      <c r="E54">
        <f>[1]ghgrp_processed!F54</f>
        <v>4.1453847075072403</v>
      </c>
      <c r="F54">
        <f>[1]ghgrp_processed!G54</f>
        <v>5.21224569994971</v>
      </c>
      <c r="G54">
        <f>[1]ghgrp_processed!H54</f>
        <v>0.58345364335752903</v>
      </c>
      <c r="H54">
        <f>[1]ghgrp_processed!I54</f>
        <v>1.257698844661</v>
      </c>
      <c r="I54">
        <f>[1]ghgrp_processed!J54</f>
        <v>0.40599574221429402</v>
      </c>
      <c r="J54">
        <f>[1]ghgrp_processed!K54</f>
        <v>0.50344356371793897</v>
      </c>
      <c r="K54">
        <f>[1]ghgrp_processed!L54</f>
        <v>4.75709408781956</v>
      </c>
      <c r="L54">
        <f>[1]ghgrp_processed!M54</f>
        <v>5.4232463555538901</v>
      </c>
      <c r="M54">
        <f>[1]ghgrp_processed!N54</f>
        <v>6.4699445446107102</v>
      </c>
      <c r="N54">
        <f>[1]ghgrp_processed!O54</f>
        <v>4.8135317655288503</v>
      </c>
      <c r="O54">
        <f>[1]ghgrp_processed!P54</f>
        <v>4.7395611335347096</v>
      </c>
      <c r="P54">
        <f>[1]ghgrp_processed!Q54</f>
        <v>5.72924547587471</v>
      </c>
      <c r="Q54">
        <f>[1]ghgrp_processed!R54</f>
        <v>4.6287920565921796</v>
      </c>
      <c r="R54">
        <f>[1]ghgrp_processed!S54</f>
        <v>5.1365501800830504</v>
      </c>
      <c r="S54">
        <f>[1]ghgrp_processed!T54</f>
        <v>2019</v>
      </c>
      <c r="T54" t="str">
        <f>[1]ghgrp_processed!U54</f>
        <v>CITY OF GLENDALE - LANDFILL</v>
      </c>
      <c r="U54">
        <f>[1]ghgrp_processed!V54</f>
        <v>33.536450000000002</v>
      </c>
      <c r="V54">
        <f>[1]ghgrp_processed!W54</f>
        <v>-112.302669999999</v>
      </c>
      <c r="W54" t="str">
        <f>[1]ghgrp_processed!X54</f>
        <v>GLENDALE</v>
      </c>
      <c r="X54" t="str">
        <f>[1]ghgrp_processed!Y54</f>
        <v>MARICOPA COUNTY</v>
      </c>
      <c r="Y54" t="str">
        <f>[1]ghgrp_processed!Z54</f>
        <v>AZ</v>
      </c>
      <c r="Z54" t="str">
        <f>[1]ghgrp_processed!AA54</f>
        <v>CITY OF GLENDALE (100%)</v>
      </c>
      <c r="AA54" t="str">
        <f>[1]ghgrp_processed!AB54</f>
        <v>C,HH</v>
      </c>
      <c r="AB54">
        <f>[1]ghgrp_processed!AC54</f>
        <v>0.16592569994971301</v>
      </c>
      <c r="AC54">
        <f>[1]ghgrp_processed!AD54</f>
        <v>3.2880534716330602E-2</v>
      </c>
    </row>
    <row r="55" spans="1:29" x14ac:dyDescent="0.2">
      <c r="A55">
        <f>[1]ghgrp_processed!B55</f>
        <v>33.75</v>
      </c>
      <c r="B55">
        <f>[1]ghgrp_processed!C55</f>
        <v>-112.1875</v>
      </c>
      <c r="C55">
        <f>[1]ghgrp_processed!D55</f>
        <v>2.70364</v>
      </c>
      <c r="D55">
        <f>[1]ghgrp_processed!E55</f>
        <v>1007543</v>
      </c>
      <c r="E55">
        <f>[1]ghgrp_processed!F55</f>
        <v>5.6560037636817997</v>
      </c>
      <c r="F55">
        <f>[1]ghgrp_processed!G55</f>
        <v>5.1924730077071803</v>
      </c>
      <c r="G55">
        <f>[1]ghgrp_processed!H55</f>
        <v>1.4763127297422101</v>
      </c>
      <c r="H55">
        <f>[1]ghgrp_processed!I55</f>
        <v>1.6896046519868799</v>
      </c>
      <c r="I55">
        <f>[1]ghgrp_processed!J55</f>
        <v>0.54324557535764595</v>
      </c>
      <c r="J55">
        <f>[1]ghgrp_processed!K55</f>
        <v>0.86654139365235505</v>
      </c>
      <c r="K55">
        <f>[1]ghgrp_processed!L55</f>
        <v>3.7161602779649701</v>
      </c>
      <c r="L55">
        <f>[1]ghgrp_processed!M55</f>
        <v>5.2714735620345303</v>
      </c>
      <c r="M55">
        <f>[1]ghgrp_processed!N55</f>
        <v>5.7649424365289503</v>
      </c>
      <c r="N55">
        <f>[1]ghgrp_processed!O55</f>
        <v>3.7617682067750802</v>
      </c>
      <c r="O55">
        <f>[1]ghgrp_processed!P55</f>
        <v>4.9648617478104198</v>
      </c>
      <c r="P55">
        <f>[1]ghgrp_processed!Q55</f>
        <v>6.8820776596940698</v>
      </c>
      <c r="Q55">
        <f>[1]ghgrp_processed!R55</f>
        <v>4.5508507860559204</v>
      </c>
      <c r="R55">
        <f>[1]ghgrp_processed!S55</f>
        <v>6.6276493847935498</v>
      </c>
      <c r="S55">
        <f>[1]ghgrp_processed!T55</f>
        <v>2019</v>
      </c>
      <c r="T55" t="str">
        <f>[1]ghgrp_processed!U55</f>
        <v>Lone Cactus Landfill</v>
      </c>
      <c r="U55">
        <f>[1]ghgrp_processed!V55</f>
        <v>33.681984</v>
      </c>
      <c r="V55">
        <f>[1]ghgrp_processed!W55</f>
        <v>-112.06563999999899</v>
      </c>
      <c r="W55" t="str">
        <f>[1]ghgrp_processed!X55</f>
        <v>Phoenix</v>
      </c>
      <c r="X55" t="str">
        <f>[1]ghgrp_processed!Y55</f>
        <v>MARICOPA COUNTY</v>
      </c>
      <c r="Y55" t="str">
        <f>[1]ghgrp_processed!Z55</f>
        <v>AZ</v>
      </c>
      <c r="Z55" t="str">
        <f>[1]ghgrp_processed!AA55</f>
        <v>STATE OF ARIZONA LAND DEPARTME (100%)</v>
      </c>
      <c r="AA55" t="str">
        <f>[1]ghgrp_processed!AB55</f>
        <v>HH</v>
      </c>
      <c r="AB55">
        <f>[1]ghgrp_processed!AC55</f>
        <v>2.4888330077071799</v>
      </c>
      <c r="AC55">
        <f>[1]ghgrp_processed!AD55</f>
        <v>0.92054896647008699</v>
      </c>
    </row>
    <row r="56" spans="1:29" x14ac:dyDescent="0.2">
      <c r="A56">
        <f>[1]ghgrp_processed!B56</f>
        <v>32.5</v>
      </c>
      <c r="B56">
        <f>[1]ghgrp_processed!C56</f>
        <v>-111.25</v>
      </c>
      <c r="C56">
        <f>[1]ghgrp_processed!D56</f>
        <v>2.6208399999999998</v>
      </c>
      <c r="D56">
        <f>[1]ghgrp_processed!E56</f>
        <v>1004876</v>
      </c>
      <c r="E56">
        <f>[1]ghgrp_processed!F56</f>
        <v>2.8137517675135202</v>
      </c>
      <c r="F56">
        <f>[1]ghgrp_processed!G56</f>
        <v>4.8507649900830296</v>
      </c>
      <c r="G56">
        <f>[1]ghgrp_processed!H56</f>
        <v>1.65924015524393</v>
      </c>
      <c r="H56">
        <f>[1]ghgrp_processed!I56</f>
        <v>2.1884840101003298</v>
      </c>
      <c r="I56">
        <f>[1]ghgrp_processed!J56</f>
        <v>0.30616981699557599</v>
      </c>
      <c r="J56">
        <f>[1]ghgrp_processed!K56</f>
        <v>0.528645671542884</v>
      </c>
      <c r="K56">
        <f>[1]ghgrp_processed!L56</f>
        <v>3.6483665017711502</v>
      </c>
      <c r="L56">
        <f>[1]ghgrp_processed!M56</f>
        <v>5.1587872048786902</v>
      </c>
      <c r="M56">
        <f>[1]ghgrp_processed!N56</f>
        <v>7.0392490001833696</v>
      </c>
      <c r="N56">
        <f>[1]ghgrp_processed!O56</f>
        <v>3.1915248348390999</v>
      </c>
      <c r="O56">
        <f>[1]ghgrp_processed!P56</f>
        <v>4.6584939968329797</v>
      </c>
      <c r="P56">
        <f>[1]ghgrp_processed!Q56</f>
        <v>6.20255264164377</v>
      </c>
      <c r="Q56">
        <f>[1]ghgrp_processed!R56</f>
        <v>3.53150737175728</v>
      </c>
      <c r="R56">
        <f>[1]ghgrp_processed!S56</f>
        <v>5.3756383687579099</v>
      </c>
      <c r="S56">
        <f>[1]ghgrp_processed!T56</f>
        <v>2019</v>
      </c>
      <c r="T56" t="str">
        <f>[1]ghgrp_processed!U56</f>
        <v>Tangerine Landfill</v>
      </c>
      <c r="U56">
        <f>[1]ghgrp_processed!V56</f>
        <v>32.422519999999999</v>
      </c>
      <c r="V56">
        <f>[1]ghgrp_processed!W56</f>
        <v>-111.1661</v>
      </c>
      <c r="W56" t="str">
        <f>[1]ghgrp_processed!X56</f>
        <v>Marana</v>
      </c>
      <c r="X56" t="str">
        <f>[1]ghgrp_processed!Y56</f>
        <v>PIMA COUNTY</v>
      </c>
      <c r="Y56" t="str">
        <f>[1]ghgrp_processed!Z56</f>
        <v>AZ</v>
      </c>
      <c r="Z56" t="str">
        <f>[1]ghgrp_processed!AA56</f>
        <v>PIMA COUNTY (100%)</v>
      </c>
      <c r="AA56" t="str">
        <f>[1]ghgrp_processed!AB56</f>
        <v>HH</v>
      </c>
      <c r="AB56">
        <f>[1]ghgrp_processed!AC56</f>
        <v>2.2299249900830298</v>
      </c>
      <c r="AC56">
        <f>[1]ghgrp_processed!AD56</f>
        <v>0.850843618871444</v>
      </c>
    </row>
    <row r="57" spans="1:29" x14ac:dyDescent="0.2">
      <c r="A57">
        <f>[1]ghgrp_processed!B57</f>
        <v>44.25</v>
      </c>
      <c r="B57">
        <f>[1]ghgrp_processed!C57</f>
        <v>-88.4375</v>
      </c>
      <c r="C57">
        <f>[1]ghgrp_processed!D57</f>
        <v>2.81724</v>
      </c>
      <c r="D57">
        <f>[1]ghgrp_processed!E57</f>
        <v>1007075</v>
      </c>
      <c r="E57">
        <f>[1]ghgrp_processed!F57</f>
        <v>3.7419896892284101</v>
      </c>
      <c r="F57">
        <f>[1]ghgrp_processed!G57</f>
        <v>4.7933663063027696</v>
      </c>
      <c r="G57">
        <f>[1]ghgrp_processed!H57</f>
        <v>1.4905324839326299</v>
      </c>
      <c r="H57">
        <f>[1]ghgrp_processed!I57</f>
        <v>2.4190680378725098</v>
      </c>
      <c r="I57">
        <f>[1]ghgrp_processed!J57</f>
        <v>0.22069947008719901</v>
      </c>
      <c r="J57">
        <f>[1]ghgrp_processed!K57</f>
        <v>0.52000705779273104</v>
      </c>
      <c r="K57">
        <f>[1]ghgrp_processed!L57</f>
        <v>4.0969966288494302</v>
      </c>
      <c r="L57">
        <f>[1]ghgrp_processed!M57</f>
        <v>6.0660715106590004</v>
      </c>
      <c r="M57">
        <f>[1]ghgrp_processed!N57</f>
        <v>7.2124343441752803</v>
      </c>
      <c r="N57">
        <f>[1]ghgrp_processed!O57</f>
        <v>3.87429321184552</v>
      </c>
      <c r="O57">
        <f>[1]ghgrp_processed!P57</f>
        <v>4.9836229766452202</v>
      </c>
      <c r="P57">
        <f>[1]ghgrp_processed!Q57</f>
        <v>4.3876685201404202</v>
      </c>
      <c r="Q57">
        <f>[1]ghgrp_processed!R57</f>
        <v>3.3028338223701401</v>
      </c>
      <c r="R57">
        <f>[1]ghgrp_processed!S57</f>
        <v>4.4230094357371401</v>
      </c>
      <c r="S57">
        <f>[1]ghgrp_processed!T57</f>
        <v>2019</v>
      </c>
      <c r="T57" t="str">
        <f>[1]ghgrp_processed!U57</f>
        <v>OUTAGAMIE COUNTY LANDFILL</v>
      </c>
      <c r="U57">
        <f>[1]ghgrp_processed!V57</f>
        <v>44.292497999999902</v>
      </c>
      <c r="V57">
        <f>[1]ghgrp_processed!W57</f>
        <v>-88.340023000000002</v>
      </c>
      <c r="W57" t="str">
        <f>[1]ghgrp_processed!X57</f>
        <v>APPLETON</v>
      </c>
      <c r="X57" t="str">
        <f>[1]ghgrp_processed!Y57</f>
        <v>OUTAGAMIE COUNTY</v>
      </c>
      <c r="Y57" t="str">
        <f>[1]ghgrp_processed!Z57</f>
        <v>WI</v>
      </c>
      <c r="Z57" t="str">
        <f>[1]ghgrp_processed!AA57</f>
        <v>COUNTY OF OUTAGAMIE (100%)</v>
      </c>
      <c r="AA57" t="str">
        <f>[1]ghgrp_processed!AB57</f>
        <v>C,HH</v>
      </c>
      <c r="AB57">
        <f>[1]ghgrp_processed!AC57</f>
        <v>1.9761263063027701</v>
      </c>
      <c r="AC57">
        <f>[1]ghgrp_processed!AD57</f>
        <v>0.70144052558630798</v>
      </c>
    </row>
    <row r="58" spans="1:29" x14ac:dyDescent="0.2">
      <c r="A58">
        <f>[1]ghgrp_processed!B58</f>
        <v>38.75</v>
      </c>
      <c r="B58">
        <f>[1]ghgrp_processed!C58</f>
        <v>-90.3125</v>
      </c>
      <c r="C58">
        <f>[1]ghgrp_processed!D58</f>
        <v>9.7861200000000004</v>
      </c>
      <c r="D58">
        <f>[1]ghgrp_processed!E58</f>
        <v>1008252</v>
      </c>
      <c r="E58">
        <f>[1]ghgrp_processed!F58</f>
        <v>6.48293828928648</v>
      </c>
      <c r="F58">
        <f>[1]ghgrp_processed!G58</f>
        <v>4.4512390181906101</v>
      </c>
      <c r="G58">
        <f>[1]ghgrp_processed!H58</f>
        <v>3.5345301845847898</v>
      </c>
      <c r="H58">
        <f>[1]ghgrp_processed!I58</f>
        <v>3.3477149050751498</v>
      </c>
      <c r="I58">
        <f>[1]ghgrp_processed!J58</f>
        <v>0.36955181603777398</v>
      </c>
      <c r="J58">
        <f>[1]ghgrp_processed!K58</f>
        <v>0.59034104414022803</v>
      </c>
      <c r="K58">
        <f>[1]ghgrp_processed!L58</f>
        <v>5.8857364451142997</v>
      </c>
      <c r="L58">
        <f>[1]ghgrp_processed!M58</f>
        <v>6.1057346475638701</v>
      </c>
      <c r="M58">
        <f>[1]ghgrp_processed!N58</f>
        <v>6.3963736689758903</v>
      </c>
      <c r="N58">
        <f>[1]ghgrp_processed!O58</f>
        <v>3.3700783259682598</v>
      </c>
      <c r="O58">
        <f>[1]ghgrp_processed!P58</f>
        <v>0.91670883360581901</v>
      </c>
      <c r="P58">
        <f>[1]ghgrp_processed!Q58</f>
        <v>7.7989539232657696</v>
      </c>
      <c r="Q58">
        <f>[1]ghgrp_processed!R58</f>
        <v>3.2399903728541299</v>
      </c>
      <c r="R58">
        <f>[1]ghgrp_processed!S58</f>
        <v>1.8963359281768499</v>
      </c>
      <c r="S58">
        <f>[1]ghgrp_processed!T58</f>
        <v>2019</v>
      </c>
      <c r="T58" t="str">
        <f>[1]ghgrp_processed!U58</f>
        <v>Champ Landfill</v>
      </c>
      <c r="U58">
        <f>[1]ghgrp_processed!V58</f>
        <v>38.737417000000001</v>
      </c>
      <c r="V58">
        <f>[1]ghgrp_processed!W58</f>
        <v>-90.461031999999904</v>
      </c>
      <c r="W58" t="str">
        <f>[1]ghgrp_processed!X58</f>
        <v>Maryland Heights</v>
      </c>
      <c r="X58" t="str">
        <f>[1]ghgrp_processed!Y58</f>
        <v>ST. LOUIS COUNTY</v>
      </c>
      <c r="Y58" t="str">
        <f>[1]ghgrp_processed!Z58</f>
        <v>MO</v>
      </c>
      <c r="Z58" t="str">
        <f>[1]ghgrp_processed!AA58</f>
        <v>CHAMP LANDFILL CO LLC (100%)</v>
      </c>
      <c r="AA58" t="str">
        <f>[1]ghgrp_processed!AB58</f>
        <v>HH</v>
      </c>
      <c r="AB58">
        <f>[1]ghgrp_processed!AC58</f>
        <v>-5.3348809818093796</v>
      </c>
      <c r="AC58">
        <f>[1]ghgrp_processed!AD58</f>
        <v>-0.545147717564201</v>
      </c>
    </row>
    <row r="59" spans="1:29" x14ac:dyDescent="0.2">
      <c r="A59">
        <f>[1]ghgrp_processed!B59</f>
        <v>35.5</v>
      </c>
      <c r="B59">
        <f>[1]ghgrp_processed!C59</f>
        <v>-85</v>
      </c>
      <c r="C59">
        <f>[1]ghgrp_processed!D59</f>
        <v>8.3366799999999994</v>
      </c>
      <c r="D59">
        <f>[1]ghgrp_processed!E59</f>
        <v>1002730</v>
      </c>
      <c r="E59">
        <f>[1]ghgrp_processed!F59</f>
        <v>5.9453134799688696</v>
      </c>
      <c r="F59">
        <f>[1]ghgrp_processed!G59</f>
        <v>4.3279993936463104</v>
      </c>
      <c r="G59">
        <f>[1]ghgrp_processed!H59</f>
        <v>0.76285700706160398</v>
      </c>
      <c r="H59">
        <f>[1]ghgrp_processed!I59</f>
        <v>0.59973112614644097</v>
      </c>
      <c r="I59">
        <f>[1]ghgrp_processed!J59</f>
        <v>0.22041120013958901</v>
      </c>
      <c r="J59">
        <f>[1]ghgrp_processed!K59</f>
        <v>0.84162890367221199</v>
      </c>
      <c r="K59">
        <f>[1]ghgrp_processed!L59</f>
        <v>4.6369673833361</v>
      </c>
      <c r="L59">
        <f>[1]ghgrp_processed!M59</f>
        <v>4.8428134175135096</v>
      </c>
      <c r="M59">
        <f>[1]ghgrp_processed!N59</f>
        <v>4.84221971581802</v>
      </c>
      <c r="N59">
        <f>[1]ghgrp_processed!O59</f>
        <v>4.0347308970500801</v>
      </c>
      <c r="O59">
        <f>[1]ghgrp_processed!P59</f>
        <v>4.9277305197927497</v>
      </c>
      <c r="P59">
        <f>[1]ghgrp_processed!Q59</f>
        <v>3.8105076552569099</v>
      </c>
      <c r="Q59">
        <f>[1]ghgrp_processed!R59</f>
        <v>3.5651423865847001</v>
      </c>
      <c r="R59">
        <f>[1]ghgrp_processed!S59</f>
        <v>3.9638831738184002</v>
      </c>
      <c r="S59">
        <f>[1]ghgrp_processed!T59</f>
        <v>2019</v>
      </c>
      <c r="T59" t="str">
        <f>[1]ghgrp_processed!U59</f>
        <v>Rhea County Landfill</v>
      </c>
      <c r="U59">
        <f>[1]ghgrp_processed!V59</f>
        <v>35.561540000000001</v>
      </c>
      <c r="V59">
        <f>[1]ghgrp_processed!W59</f>
        <v>-84.910110000000003</v>
      </c>
      <c r="W59" t="str">
        <f>[1]ghgrp_processed!X59</f>
        <v>Dayton</v>
      </c>
      <c r="X59" t="str">
        <f>[1]ghgrp_processed!Y59</f>
        <v>RHEA COUNTY</v>
      </c>
      <c r="Y59" t="str">
        <f>[1]ghgrp_processed!Z59</f>
        <v>TN</v>
      </c>
      <c r="Z59" t="str">
        <f>[1]ghgrp_processed!AA59</f>
        <v>RHEA COUNTY TN (100%)</v>
      </c>
      <c r="AA59" t="str">
        <f>[1]ghgrp_processed!AB59</f>
        <v>HH</v>
      </c>
      <c r="AB59">
        <f>[1]ghgrp_processed!AC59</f>
        <v>-4.0086806063536802</v>
      </c>
      <c r="AC59">
        <f>[1]ghgrp_processed!AD59</f>
        <v>-0.48084856397914799</v>
      </c>
    </row>
    <row r="60" spans="1:29" x14ac:dyDescent="0.2">
      <c r="A60">
        <f>[1]ghgrp_processed!B60</f>
        <v>41</v>
      </c>
      <c r="B60">
        <f>[1]ghgrp_processed!C60</f>
        <v>-82.5</v>
      </c>
      <c r="C60">
        <f>[1]ghgrp_processed!D60</f>
        <v>16.157720000000001</v>
      </c>
      <c r="D60">
        <f>[1]ghgrp_processed!E60</f>
        <v>1004850</v>
      </c>
      <c r="E60">
        <f>[1]ghgrp_processed!F60</f>
        <v>7.9343010182524401</v>
      </c>
      <c r="F60">
        <f>[1]ghgrp_processed!G60</f>
        <v>4.1170044924148197</v>
      </c>
      <c r="G60">
        <f>[1]ghgrp_processed!H60</f>
        <v>3.22055947274161</v>
      </c>
      <c r="H60">
        <f>[1]ghgrp_processed!I60</f>
        <v>2.5836849803602799</v>
      </c>
      <c r="I60">
        <f>[1]ghgrp_processed!J60</f>
        <v>0.203615543294693</v>
      </c>
      <c r="J60">
        <f>[1]ghgrp_processed!K60</f>
        <v>0.81770697506607204</v>
      </c>
      <c r="K60">
        <f>[1]ghgrp_processed!L60</f>
        <v>6.7006894727750996</v>
      </c>
      <c r="L60">
        <f>[1]ghgrp_processed!M60</f>
        <v>4.7383761307713996</v>
      </c>
      <c r="M60">
        <f>[1]ghgrp_processed!N60</f>
        <v>0.896445019673206</v>
      </c>
      <c r="N60">
        <f>[1]ghgrp_processed!O60</f>
        <v>5.1266617198810298</v>
      </c>
      <c r="O60">
        <f>[1]ghgrp_processed!P60</f>
        <v>1.87068812921521</v>
      </c>
      <c r="P60">
        <f>[1]ghgrp_processed!Q60</f>
        <v>5.8354575754930398</v>
      </c>
      <c r="Q60">
        <f>[1]ghgrp_processed!R60</f>
        <v>5.2858071891010301</v>
      </c>
      <c r="R60">
        <f>[1]ghgrp_processed!S60</f>
        <v>2.4819107024085501</v>
      </c>
      <c r="S60">
        <f>[1]ghgrp_processed!T60</f>
        <v>2019</v>
      </c>
      <c r="T60" t="str">
        <f>[1]ghgrp_processed!U60</f>
        <v>NOBLE ROAD LANDFILL (0370000134)</v>
      </c>
      <c r="U60">
        <f>[1]ghgrp_processed!V60</f>
        <v>40.971102000000002</v>
      </c>
      <c r="V60">
        <f>[1]ghgrp_processed!W60</f>
        <v>-82.485169999999997</v>
      </c>
      <c r="W60" t="str">
        <f>[1]ghgrp_processed!X60</f>
        <v>SHILOH</v>
      </c>
      <c r="X60" t="str">
        <f>[1]ghgrp_processed!Y60</f>
        <v>RICHLAND COUNTY</v>
      </c>
      <c r="Y60" t="str">
        <f>[1]ghgrp_processed!Z60</f>
        <v>OH</v>
      </c>
      <c r="Z60" t="str">
        <f>[1]ghgrp_processed!AA60</f>
        <v>RUMPKE CONSOLIDATED COS INC (100%)</v>
      </c>
      <c r="AA60" t="str">
        <f>[1]ghgrp_processed!AB60</f>
        <v>HH</v>
      </c>
      <c r="AB60">
        <f>[1]ghgrp_processed!AC60</f>
        <v>-12.0407155075851</v>
      </c>
      <c r="AC60">
        <f>[1]ghgrp_processed!AD60</f>
        <v>-0.74519892086167905</v>
      </c>
    </row>
    <row r="61" spans="1:29" x14ac:dyDescent="0.2">
      <c r="A61">
        <f>[1]ghgrp_processed!B61</f>
        <v>32.75</v>
      </c>
      <c r="B61">
        <f>[1]ghgrp_processed!C61</f>
        <v>-114.0625</v>
      </c>
      <c r="C61">
        <f>[1]ghgrp_processed!D61</f>
        <v>4.6625199999999998</v>
      </c>
      <c r="D61">
        <f>[1]ghgrp_processed!E61</f>
        <v>1007963</v>
      </c>
      <c r="E61">
        <f>[1]ghgrp_processed!F61</f>
        <v>3.2840635231664899</v>
      </c>
      <c r="F61">
        <f>[1]ghgrp_processed!G61</f>
        <v>4.0609522212001599</v>
      </c>
      <c r="G61">
        <f>[1]ghgrp_processed!H61</f>
        <v>0.49669151537192402</v>
      </c>
      <c r="H61">
        <f>[1]ghgrp_processed!I61</f>
        <v>0.431525401095045</v>
      </c>
      <c r="I61">
        <f>[1]ghgrp_processed!J61</f>
        <v>0.28634803635106199</v>
      </c>
      <c r="J61">
        <f>[1]ghgrp_processed!K61</f>
        <v>0.92094900927712797</v>
      </c>
      <c r="K61">
        <f>[1]ghgrp_processed!L61</f>
        <v>4.25313720440829</v>
      </c>
      <c r="L61">
        <f>[1]ghgrp_processed!M61</f>
        <v>4.2154326136484297</v>
      </c>
      <c r="M61">
        <f>[1]ghgrp_processed!N61</f>
        <v>4.1398099277774998</v>
      </c>
      <c r="N61">
        <f>[1]ghgrp_processed!O61</f>
        <v>3.8956226152257001</v>
      </c>
      <c r="O61">
        <f>[1]ghgrp_processed!P61</f>
        <v>4.4924776222952101</v>
      </c>
      <c r="P61">
        <f>[1]ghgrp_processed!Q61</f>
        <v>3.84522314715664</v>
      </c>
      <c r="Q61">
        <f>[1]ghgrp_processed!R61</f>
        <v>3.5642607058282398</v>
      </c>
      <c r="R61">
        <f>[1]ghgrp_processed!S61</f>
        <v>4.0816539332612898</v>
      </c>
      <c r="S61">
        <f>[1]ghgrp_processed!T61</f>
        <v>2019</v>
      </c>
      <c r="T61" t="str">
        <f>[1]ghgrp_processed!U61</f>
        <v>COPPER MOUNTAIN LANDFILL</v>
      </c>
      <c r="U61">
        <f>[1]ghgrp_processed!V61</f>
        <v>32.649535</v>
      </c>
      <c r="V61">
        <f>[1]ghgrp_processed!W61</f>
        <v>-114.039174</v>
      </c>
      <c r="W61" t="str">
        <f>[1]ghgrp_processed!X61</f>
        <v>WELLTON</v>
      </c>
      <c r="X61" t="str">
        <f>[1]ghgrp_processed!Y61</f>
        <v>YUMA COUNTY</v>
      </c>
      <c r="Y61" t="str">
        <f>[1]ghgrp_processed!Z61</f>
        <v>AZ</v>
      </c>
      <c r="Z61" t="str">
        <f>[1]ghgrp_processed!AA61</f>
        <v>REPUBLIC SERVICES INC (100%)</v>
      </c>
      <c r="AA61" t="str">
        <f>[1]ghgrp_processed!AB61</f>
        <v>HH</v>
      </c>
      <c r="AB61">
        <f>[1]ghgrp_processed!AC61</f>
        <v>-0.60156777879983203</v>
      </c>
      <c r="AC61">
        <f>[1]ghgrp_processed!AD61</f>
        <v>-0.12902202645775901</v>
      </c>
    </row>
    <row r="62" spans="1:29" x14ac:dyDescent="0.2">
      <c r="A62">
        <f>[1]ghgrp_processed!B62</f>
        <v>37.25</v>
      </c>
      <c r="B62">
        <f>[1]ghgrp_processed!C62</f>
        <v>-92.5</v>
      </c>
      <c r="C62">
        <f>[1]ghgrp_processed!D62</f>
        <v>3.8260800000000001</v>
      </c>
      <c r="D62">
        <f>[1]ghgrp_processed!E62</f>
        <v>1005518</v>
      </c>
      <c r="E62">
        <f>[1]ghgrp_processed!F62</f>
        <v>5.0430037279521303</v>
      </c>
      <c r="F62">
        <f>[1]ghgrp_processed!G62</f>
        <v>3.9056588185401599</v>
      </c>
      <c r="G62">
        <f>[1]ghgrp_processed!H62</f>
        <v>1.9466367707466199</v>
      </c>
      <c r="H62">
        <f>[1]ghgrp_processed!I62</f>
        <v>2.49533828378362</v>
      </c>
      <c r="I62">
        <f>[1]ghgrp_processed!J62</f>
        <v>0.38561893790829799</v>
      </c>
      <c r="J62">
        <f>[1]ghgrp_processed!K62</f>
        <v>0.70755833009964897</v>
      </c>
      <c r="K62">
        <f>[1]ghgrp_processed!L62</f>
        <v>4.1488838105609496</v>
      </c>
      <c r="L62">
        <f>[1]ghgrp_processed!M62</f>
        <v>5.2074298732858297</v>
      </c>
      <c r="M62">
        <f>[1]ghgrp_processed!N62</f>
        <v>6.4009971023237897</v>
      </c>
      <c r="N62">
        <f>[1]ghgrp_processed!O62</f>
        <v>2.3579478269966199</v>
      </c>
      <c r="O62">
        <f>[1]ghgrp_processed!P62</f>
        <v>3.4204833593373198</v>
      </c>
      <c r="P62">
        <f>[1]ghgrp_processed!Q62</f>
        <v>4.8197470201526302</v>
      </c>
      <c r="Q62">
        <f>[1]ghgrp_processed!R62</f>
        <v>1.9590220477935401</v>
      </c>
      <c r="R62">
        <f>[1]ghgrp_processed!S62</f>
        <v>2.9307595078706199</v>
      </c>
      <c r="S62">
        <f>[1]ghgrp_processed!T62</f>
        <v>2019</v>
      </c>
      <c r="T62" t="str">
        <f>[1]ghgrp_processed!U62</f>
        <v>BLACK OAK LANDFILL</v>
      </c>
      <c r="U62">
        <f>[1]ghgrp_processed!V62</f>
        <v>37.241300000000003</v>
      </c>
      <c r="V62">
        <f>[1]ghgrp_processed!W62</f>
        <v>-92.458399999999997</v>
      </c>
      <c r="W62" t="str">
        <f>[1]ghgrp_processed!X62</f>
        <v>HARTVILLE</v>
      </c>
      <c r="X62" t="str">
        <f>[1]ghgrp_processed!Y62</f>
        <v>WRIGHT COUNTY</v>
      </c>
      <c r="Y62" t="str">
        <f>[1]ghgrp_processed!Z62</f>
        <v>MO</v>
      </c>
      <c r="Z62" t="str">
        <f>[1]ghgrp_processed!AA62</f>
        <v>WCA WASTE CORP (100%)</v>
      </c>
      <c r="AA62" t="str">
        <f>[1]ghgrp_processed!AB62</f>
        <v>HH</v>
      </c>
      <c r="AB62">
        <f>[1]ghgrp_processed!AC62</f>
        <v>7.9578818540167295E-2</v>
      </c>
      <c r="AC62">
        <f>[1]ghgrp_processed!AD62</f>
        <v>2.0799047207629501E-2</v>
      </c>
    </row>
    <row r="63" spans="1:29" x14ac:dyDescent="0.2">
      <c r="A63">
        <f>[1]ghgrp_processed!B63</f>
        <v>37.75</v>
      </c>
      <c r="B63">
        <f>[1]ghgrp_processed!C63</f>
        <v>-97.5</v>
      </c>
      <c r="C63">
        <f>[1]ghgrp_processed!D63</f>
        <v>8.3464799999999997</v>
      </c>
      <c r="D63">
        <f>[1]ghgrp_processed!E63</f>
        <v>1007605</v>
      </c>
      <c r="E63">
        <f>[1]ghgrp_processed!F63</f>
        <v>4.2812260924465297</v>
      </c>
      <c r="F63">
        <f>[1]ghgrp_processed!G63</f>
        <v>3.3093923011485602</v>
      </c>
      <c r="G63">
        <f>[1]ghgrp_processed!H63</f>
        <v>1.66394712192468</v>
      </c>
      <c r="H63">
        <f>[1]ghgrp_processed!I63</f>
        <v>1.0353877515702199</v>
      </c>
      <c r="I63">
        <f>[1]ghgrp_processed!J63</f>
        <v>0.20678473638460401</v>
      </c>
      <c r="J63">
        <f>[1]ghgrp_processed!K63</f>
        <v>0.76851192018080094</v>
      </c>
      <c r="K63">
        <f>[1]ghgrp_processed!L63</f>
        <v>4.3447800527187903</v>
      </c>
      <c r="L63">
        <f>[1]ghgrp_processed!M63</f>
        <v>3.4189086702689702</v>
      </c>
      <c r="M63">
        <f>[1]ghgrp_processed!N63</f>
        <v>2.46882012155569</v>
      </c>
      <c r="N63">
        <f>[1]ghgrp_processed!O63</f>
        <v>4.2070335262396403</v>
      </c>
      <c r="O63">
        <f>[1]ghgrp_processed!P63</f>
        <v>3.82999647474883</v>
      </c>
      <c r="P63">
        <f>[1]ghgrp_processed!Q63</f>
        <v>1.64544517922388</v>
      </c>
      <c r="Q63">
        <f>[1]ghgrp_processed!R63</f>
        <v>3.7051322253295398</v>
      </c>
      <c r="R63">
        <f>[1]ghgrp_processed!S63</f>
        <v>2.8550221591031799</v>
      </c>
      <c r="S63">
        <f>[1]ghgrp_processed!T63</f>
        <v>2019</v>
      </c>
      <c r="T63" t="str">
        <f>[1]ghgrp_processed!U63</f>
        <v>BROOKS LANDFILL</v>
      </c>
      <c r="U63">
        <f>[1]ghgrp_processed!V63</f>
        <v>37.757930000000002</v>
      </c>
      <c r="V63">
        <f>[1]ghgrp_processed!W63</f>
        <v>-97.389899999999997</v>
      </c>
      <c r="W63" t="str">
        <f>[1]ghgrp_processed!X63</f>
        <v>WICHITA</v>
      </c>
      <c r="X63" t="str">
        <f>[1]ghgrp_processed!Y63</f>
        <v>SEDGWICK COUNTY</v>
      </c>
      <c r="Y63" t="str">
        <f>[1]ghgrp_processed!Z63</f>
        <v>KS</v>
      </c>
      <c r="Z63" t="str">
        <f>[1]ghgrp_processed!AA63</f>
        <v>CITY OF WICHITA (100%)</v>
      </c>
      <c r="AA63" t="str">
        <f>[1]ghgrp_processed!AB63</f>
        <v>C,HH</v>
      </c>
      <c r="AB63">
        <f>[1]ghgrp_processed!AC63</f>
        <v>-5.0370876988514297</v>
      </c>
      <c r="AC63">
        <f>[1]ghgrp_processed!AD63</f>
        <v>-0.60349844471578795</v>
      </c>
    </row>
    <row r="64" spans="1:29" x14ac:dyDescent="0.2">
      <c r="A64">
        <f>[1]ghgrp_processed!B64</f>
        <v>36.25</v>
      </c>
      <c r="B64">
        <f>[1]ghgrp_processed!C64</f>
        <v>-96.25</v>
      </c>
      <c r="C64">
        <f>[1]ghgrp_processed!D64</f>
        <v>6.9682399999999998</v>
      </c>
      <c r="D64">
        <f>[1]ghgrp_processed!E64</f>
        <v>1002552</v>
      </c>
      <c r="E64">
        <f>[1]ghgrp_processed!F64</f>
        <v>3.28664129717622</v>
      </c>
      <c r="F64">
        <f>[1]ghgrp_processed!G64</f>
        <v>3.0189632637356598</v>
      </c>
      <c r="G64">
        <f>[1]ghgrp_processed!H64</f>
        <v>1.43235155100671</v>
      </c>
      <c r="H64">
        <f>[1]ghgrp_processed!I64</f>
        <v>1.0046405077038101</v>
      </c>
      <c r="I64">
        <f>[1]ghgrp_processed!J64</f>
        <v>0.20281887600378701</v>
      </c>
      <c r="J64">
        <f>[1]ghgrp_processed!K64</f>
        <v>0.53115073178632799</v>
      </c>
      <c r="K64">
        <f>[1]ghgrp_processed!L64</f>
        <v>3.38724177410091</v>
      </c>
      <c r="L64">
        <f>[1]ghgrp_processed!M64</f>
        <v>2.4204607783627901</v>
      </c>
      <c r="M64">
        <f>[1]ghgrp_processed!N64</f>
        <v>1.5866117127289501</v>
      </c>
      <c r="N64">
        <f>[1]ghgrp_processed!O64</f>
        <v>4.0236037714394799</v>
      </c>
      <c r="O64">
        <f>[1]ghgrp_processed!P64</f>
        <v>3.7710294967541298</v>
      </c>
      <c r="P64">
        <f>[1]ghgrp_processed!Q64</f>
        <v>1.92065534822882</v>
      </c>
      <c r="Q64">
        <f>[1]ghgrp_processed!R64</f>
        <v>3.7954644543800602</v>
      </c>
      <c r="R64">
        <f>[1]ghgrp_processed!S64</f>
        <v>3.2466387738901799</v>
      </c>
      <c r="S64">
        <f>[1]ghgrp_processed!T64</f>
        <v>2019</v>
      </c>
      <c r="T64" t="str">
        <f>[1]ghgrp_processed!U64</f>
        <v>AMERICAN ENVIRONMENTAL LANDFILL</v>
      </c>
      <c r="U64">
        <f>[1]ghgrp_processed!V64</f>
        <v>36.163345</v>
      </c>
      <c r="V64">
        <f>[1]ghgrp_processed!W64</f>
        <v>-96.188987999999995</v>
      </c>
      <c r="W64" t="str">
        <f>[1]ghgrp_processed!X64</f>
        <v>SAND SPRINGS</v>
      </c>
      <c r="X64" t="str">
        <f>[1]ghgrp_processed!Y64</f>
        <v>OSAGE COUNTY</v>
      </c>
      <c r="Y64" t="str">
        <f>[1]ghgrp_processed!Z64</f>
        <v>OK</v>
      </c>
      <c r="Z64" t="str">
        <f>[1]ghgrp_processed!AA64</f>
        <v>AMERICAN ENVIRONMENTAL LANDFILL INC (100%)</v>
      </c>
      <c r="AA64" t="str">
        <f>[1]ghgrp_processed!AB64</f>
        <v>C,HH</v>
      </c>
      <c r="AB64">
        <f>[1]ghgrp_processed!AC64</f>
        <v>-3.9492767362643302</v>
      </c>
      <c r="AC64">
        <f>[1]ghgrp_processed!AD64</f>
        <v>-0.56675383400461599</v>
      </c>
    </row>
    <row r="65" spans="1:29" x14ac:dyDescent="0.2">
      <c r="A65">
        <f>[1]ghgrp_processed!B65</f>
        <v>33.5</v>
      </c>
      <c r="B65">
        <f>[1]ghgrp_processed!C65</f>
        <v>-117.5</v>
      </c>
      <c r="C65">
        <f>[1]ghgrp_processed!D65</f>
        <v>5.1470399999999996</v>
      </c>
      <c r="D65">
        <f>[1]ghgrp_processed!E65</f>
        <v>1002106</v>
      </c>
      <c r="E65">
        <f>[1]ghgrp_processed!F65</f>
        <v>3.62217930334866</v>
      </c>
      <c r="F65">
        <f>[1]ghgrp_processed!G65</f>
        <v>2.8156022589978602</v>
      </c>
      <c r="G65">
        <f>[1]ghgrp_processed!H65</f>
        <v>1.0483506766508399</v>
      </c>
      <c r="H65">
        <f>[1]ghgrp_processed!I65</f>
        <v>0.821773825928656</v>
      </c>
      <c r="I65">
        <f>[1]ghgrp_processed!J65</f>
        <v>0.20824603740938299</v>
      </c>
      <c r="J65">
        <f>[1]ghgrp_processed!K65</f>
        <v>0.66694834265562397</v>
      </c>
      <c r="K65">
        <f>[1]ghgrp_processed!L65</f>
        <v>3.21274283388827</v>
      </c>
      <c r="L65">
        <f>[1]ghgrp_processed!M65</f>
        <v>3.3070050627511201</v>
      </c>
      <c r="M65">
        <f>[1]ghgrp_processed!N65</f>
        <v>3.6373760849265202</v>
      </c>
      <c r="N65">
        <f>[1]ghgrp_processed!O65</f>
        <v>2.9664121808061501</v>
      </c>
      <c r="O65">
        <f>[1]ghgrp_processed!P65</f>
        <v>2.1133452059031699</v>
      </c>
      <c r="P65">
        <f>[1]ghgrp_processed!Q65</f>
        <v>2.8832815846056401</v>
      </c>
      <c r="Q65">
        <f>[1]ghgrp_processed!R65</f>
        <v>2.63740353675498</v>
      </c>
      <c r="R65">
        <f>[1]ghgrp_processed!S65</f>
        <v>1.7672515823470201</v>
      </c>
      <c r="S65">
        <f>[1]ghgrp_processed!T65</f>
        <v>2019</v>
      </c>
      <c r="T65" t="str">
        <f>[1]ghgrp_processed!U65</f>
        <v>PRIMA DESHECHA LANDFILL</v>
      </c>
      <c r="U65">
        <f>[1]ghgrp_processed!V65</f>
        <v>33.486499999999999</v>
      </c>
      <c r="V65">
        <f>[1]ghgrp_processed!W65</f>
        <v>-117.6251</v>
      </c>
      <c r="W65" t="str">
        <f>[1]ghgrp_processed!X65</f>
        <v>SAN JUAN CAPISTRANO</v>
      </c>
      <c r="X65" t="str">
        <f>[1]ghgrp_processed!Y65</f>
        <v>ORANGE COUNTY</v>
      </c>
      <c r="Y65" t="str">
        <f>[1]ghgrp_processed!Z65</f>
        <v>CA</v>
      </c>
      <c r="Z65" t="str">
        <f>[1]ghgrp_processed!AA65</f>
        <v>COUNTY OF ORANGE CA (100%)</v>
      </c>
      <c r="AA65" t="str">
        <f>[1]ghgrp_processed!AB65</f>
        <v>HH</v>
      </c>
      <c r="AB65">
        <f>[1]ghgrp_processed!AC65</f>
        <v>-2.3314377410021301</v>
      </c>
      <c r="AC65">
        <f>[1]ghgrp_processed!AD65</f>
        <v>-0.45296670338721501</v>
      </c>
    </row>
    <row r="66" spans="1:29" x14ac:dyDescent="0.2">
      <c r="A66">
        <f>[1]ghgrp_processed!B66</f>
        <v>35.5</v>
      </c>
      <c r="B66">
        <f>[1]ghgrp_processed!C66</f>
        <v>-84.6875</v>
      </c>
      <c r="C66">
        <f>[1]ghgrp_processed!D66</f>
        <v>11.219200000000001</v>
      </c>
      <c r="D66">
        <f>[1]ghgrp_processed!E66</f>
        <v>1003269</v>
      </c>
      <c r="E66">
        <f>[1]ghgrp_processed!F66</f>
        <v>3.4692719457772099</v>
      </c>
      <c r="F66">
        <f>[1]ghgrp_processed!G66</f>
        <v>2.6171236860845299</v>
      </c>
      <c r="G66">
        <f>[1]ghgrp_processed!H66</f>
        <v>0.57458723560910496</v>
      </c>
      <c r="H66">
        <f>[1]ghgrp_processed!I66</f>
        <v>0.79125152050285197</v>
      </c>
      <c r="I66">
        <f>[1]ghgrp_processed!J66</f>
        <v>0.21178904785744099</v>
      </c>
      <c r="J66">
        <f>[1]ghgrp_processed!K66</f>
        <v>0.647335683818411</v>
      </c>
      <c r="K66">
        <f>[1]ghgrp_processed!L66</f>
        <v>2.9723969419527401</v>
      </c>
      <c r="L66">
        <f>[1]ghgrp_processed!M66</f>
        <v>2.9877082705681501</v>
      </c>
      <c r="M66">
        <f>[1]ghgrp_processed!N66</f>
        <v>3.40837520658738</v>
      </c>
      <c r="N66">
        <f>[1]ghgrp_processed!O66</f>
        <v>2.5008294730953202</v>
      </c>
      <c r="O66">
        <f>[1]ghgrp_processed!P66</f>
        <v>2.6107872663918101</v>
      </c>
      <c r="P66">
        <f>[1]ghgrp_processed!Q66</f>
        <v>2.0425364504754202</v>
      </c>
      <c r="Q66">
        <f>[1]ghgrp_processed!R66</f>
        <v>2.24776334363133</v>
      </c>
      <c r="R66">
        <f>[1]ghgrp_processed!S66</f>
        <v>2.1665925359740501</v>
      </c>
      <c r="S66">
        <f>[1]ghgrp_processed!T66</f>
        <v>2019</v>
      </c>
      <c r="T66" t="str">
        <f>[1]ghgrp_processed!U66</f>
        <v>MEADOW BRANCH LANDFILL</v>
      </c>
      <c r="U66">
        <f>[1]ghgrp_processed!V66</f>
        <v>35.482016999999999</v>
      </c>
      <c r="V66">
        <f>[1]ghgrp_processed!W66</f>
        <v>-84.679106000000004</v>
      </c>
      <c r="W66" t="str">
        <f>[1]ghgrp_processed!X66</f>
        <v>ATHENS</v>
      </c>
      <c r="X66" t="str">
        <f>[1]ghgrp_processed!Y66</f>
        <v>MCMINN COUNTY</v>
      </c>
      <c r="Y66" t="str">
        <f>[1]ghgrp_processed!Z66</f>
        <v>TN</v>
      </c>
      <c r="Z66" t="str">
        <f>[1]ghgrp_processed!AA66</f>
        <v>WASTE CONNECTIONS US INC (100%)</v>
      </c>
      <c r="AA66" t="str">
        <f>[1]ghgrp_processed!AB66</f>
        <v>HH</v>
      </c>
      <c r="AB66">
        <f>[1]ghgrp_processed!AC66</f>
        <v>-8.6020763139154699</v>
      </c>
      <c r="AC66">
        <f>[1]ghgrp_processed!AD66</f>
        <v>-0.76672813693627595</v>
      </c>
    </row>
    <row r="67" spans="1:29" x14ac:dyDescent="0.2">
      <c r="A67">
        <f>[1]ghgrp_processed!B67</f>
        <v>40.5</v>
      </c>
      <c r="B67">
        <f>[1]ghgrp_processed!C67</f>
        <v>-122.5</v>
      </c>
      <c r="C67">
        <f>[1]ghgrp_processed!D67</f>
        <v>2.7598799999999999</v>
      </c>
      <c r="D67">
        <f>[1]ghgrp_processed!E67</f>
        <v>1001819</v>
      </c>
      <c r="E67">
        <f>[1]ghgrp_processed!F67</f>
        <v>2.51764862774202</v>
      </c>
      <c r="F67">
        <f>[1]ghgrp_processed!G67</f>
        <v>2.5878184735869998</v>
      </c>
      <c r="G67">
        <f>[1]ghgrp_processed!H67</f>
        <v>0.74404821578963198</v>
      </c>
      <c r="H67">
        <f>[1]ghgrp_processed!I67</f>
        <v>0.96929997890608499</v>
      </c>
      <c r="I67">
        <f>[1]ghgrp_processed!J67</f>
        <v>0.61398027090059004</v>
      </c>
      <c r="J67">
        <f>[1]ghgrp_processed!K67</f>
        <v>0.81123356026926496</v>
      </c>
      <c r="K67">
        <f>[1]ghgrp_processed!L67</f>
        <v>2.91898370919691</v>
      </c>
      <c r="L67">
        <f>[1]ghgrp_processed!M67</f>
        <v>2.61082965009816</v>
      </c>
      <c r="M67">
        <f>[1]ghgrp_processed!N67</f>
        <v>1.84377025779737</v>
      </c>
      <c r="N67">
        <f>[1]ghgrp_processed!O67</f>
        <v>3.5571184524930901</v>
      </c>
      <c r="O67">
        <f>[1]ghgrp_processed!P67</f>
        <v>2.2566255739337699</v>
      </c>
      <c r="P67">
        <f>[1]ghgrp_processed!Q67</f>
        <v>2.2031548990885401</v>
      </c>
      <c r="Q67">
        <f>[1]ghgrp_processed!R67</f>
        <v>3.1071917805175402</v>
      </c>
      <c r="R67">
        <f>[1]ghgrp_processed!S67</f>
        <v>2.2048734655706501</v>
      </c>
      <c r="S67">
        <f>[1]ghgrp_processed!T67</f>
        <v>2019</v>
      </c>
      <c r="T67" t="str">
        <f>[1]ghgrp_processed!U67</f>
        <v>WEST CENTRAL LANDFILL</v>
      </c>
      <c r="U67">
        <f>[1]ghgrp_processed!V67</f>
        <v>40.501218999999999</v>
      </c>
      <c r="V67">
        <f>[1]ghgrp_processed!W67</f>
        <v>-122.448312999999</v>
      </c>
      <c r="W67" t="str">
        <f>[1]ghgrp_processed!X67</f>
        <v>REDDING</v>
      </c>
      <c r="X67" t="str">
        <f>[1]ghgrp_processed!Y67</f>
        <v>SHASTA COUNTY</v>
      </c>
      <c r="Y67" t="str">
        <f>[1]ghgrp_processed!Z67</f>
        <v>CA</v>
      </c>
      <c r="Z67" t="str">
        <f>[1]ghgrp_processed!AA67</f>
        <v>COUNTY OF SHASTA (100%)</v>
      </c>
      <c r="AA67" t="str">
        <f>[1]ghgrp_processed!AB67</f>
        <v>HH</v>
      </c>
      <c r="AB67">
        <f>[1]ghgrp_processed!AC67</f>
        <v>-0.17206152641299199</v>
      </c>
      <c r="AC67">
        <f>[1]ghgrp_processed!AD67</f>
        <v>-6.23438433602157E-2</v>
      </c>
    </row>
    <row r="68" spans="1:29" x14ac:dyDescent="0.2">
      <c r="A68">
        <f>[1]ghgrp_processed!B68</f>
        <v>39.25</v>
      </c>
      <c r="B68">
        <f>[1]ghgrp_processed!C68</f>
        <v>-81.5625</v>
      </c>
      <c r="C68">
        <f>[1]ghgrp_processed!D68</f>
        <v>3.6602000000000001</v>
      </c>
      <c r="D68">
        <f>[1]ghgrp_processed!E68</f>
        <v>1007587</v>
      </c>
      <c r="E68">
        <f>[1]ghgrp_processed!F68</f>
        <v>4.6537882120229899</v>
      </c>
      <c r="F68">
        <f>[1]ghgrp_processed!G68</f>
        <v>2.2111405217995501</v>
      </c>
      <c r="G68">
        <f>[1]ghgrp_processed!H68</f>
        <v>1.7582409848710201</v>
      </c>
      <c r="H68">
        <f>[1]ghgrp_processed!I68</f>
        <v>1.52198320327787</v>
      </c>
      <c r="I68">
        <f>[1]ghgrp_processed!J68</f>
        <v>0.276245043421394</v>
      </c>
      <c r="J68">
        <f>[1]ghgrp_processed!K68</f>
        <v>0.51373332421251805</v>
      </c>
      <c r="K68">
        <f>[1]ghgrp_processed!L68</f>
        <v>2.3283566202133099</v>
      </c>
      <c r="L68">
        <f>[1]ghgrp_processed!M68</f>
        <v>1.7235857984740699</v>
      </c>
      <c r="M68">
        <f>[1]ghgrp_processed!N68</f>
        <v>1.2464744127334599</v>
      </c>
      <c r="N68">
        <f>[1]ghgrp_processed!O68</f>
        <v>2.9895334546210299</v>
      </c>
      <c r="O68">
        <f>[1]ghgrp_processed!P68</f>
        <v>3.7331237250774301</v>
      </c>
      <c r="P68">
        <f>[1]ghgrp_processed!Q68</f>
        <v>0.45289953692853302</v>
      </c>
      <c r="Q68">
        <f>[1]ghgrp_processed!R68</f>
        <v>2.52988798556893</v>
      </c>
      <c r="R68">
        <f>[1]ghgrp_processed!S68</f>
        <v>2.6852626407796598</v>
      </c>
      <c r="S68">
        <f>[1]ghgrp_processed!T68</f>
        <v>2019</v>
      </c>
      <c r="T68" t="str">
        <f>[1]ghgrp_processed!U68</f>
        <v>NORTHWESTERN LANDFILL</v>
      </c>
      <c r="U68">
        <f>[1]ghgrp_processed!V68</f>
        <v>39.251849</v>
      </c>
      <c r="V68">
        <f>[1]ghgrp_processed!W68</f>
        <v>-81.494539000000003</v>
      </c>
      <c r="W68" t="str">
        <f>[1]ghgrp_processed!X68</f>
        <v>PARKERSBURG</v>
      </c>
      <c r="X68" t="str">
        <f>[1]ghgrp_processed!Y68</f>
        <v>WOOD COUNTY</v>
      </c>
      <c r="Y68" t="str">
        <f>[1]ghgrp_processed!Z68</f>
        <v>WV</v>
      </c>
      <c r="Z68" t="str">
        <f>[1]ghgrp_processed!AA68</f>
        <v>WASTE MANAGEMENT INC (100%)</v>
      </c>
      <c r="AA68" t="str">
        <f>[1]ghgrp_processed!AB68</f>
        <v>C,HH</v>
      </c>
      <c r="AB68">
        <f>[1]ghgrp_processed!AC68</f>
        <v>-1.44905947820044</v>
      </c>
      <c r="AC68">
        <f>[1]ghgrp_processed!AD68</f>
        <v>-0.39589625654347899</v>
      </c>
    </row>
    <row r="69" spans="1:29" x14ac:dyDescent="0.2">
      <c r="A69">
        <f>[1]ghgrp_processed!B69</f>
        <v>33.75</v>
      </c>
      <c r="B69">
        <f>[1]ghgrp_processed!C69</f>
        <v>-112.5</v>
      </c>
      <c r="C69">
        <f>[1]ghgrp_processed!D69</f>
        <v>4.4572799999999999</v>
      </c>
      <c r="D69">
        <f>[1]ghgrp_processed!E69</f>
        <v>1000031</v>
      </c>
      <c r="E69">
        <f>[1]ghgrp_processed!F69</f>
        <v>1.6373247270803799</v>
      </c>
      <c r="F69">
        <f>[1]ghgrp_processed!G69</f>
        <v>2.0417678298648299</v>
      </c>
      <c r="G69">
        <f>[1]ghgrp_processed!H69</f>
        <v>0.42658515555787302</v>
      </c>
      <c r="H69">
        <f>[1]ghgrp_processed!I69</f>
        <v>0.90303852090027104</v>
      </c>
      <c r="I69">
        <f>[1]ghgrp_processed!J69</f>
        <v>0.22903305412139299</v>
      </c>
      <c r="J69">
        <f>[1]ghgrp_processed!K69</f>
        <v>0.78706028552344398</v>
      </c>
      <c r="K69">
        <f>[1]ghgrp_processed!L69</f>
        <v>1.6391100073849001</v>
      </c>
      <c r="L69">
        <f>[1]ghgrp_processed!M69</f>
        <v>2.1085268634586098</v>
      </c>
      <c r="M69">
        <f>[1]ghgrp_processed!N69</f>
        <v>2.9448063507650999</v>
      </c>
      <c r="N69">
        <f>[1]ghgrp_processed!O69</f>
        <v>1.6986818074308201</v>
      </c>
      <c r="O69">
        <f>[1]ghgrp_processed!P69</f>
        <v>2.1699044045379998</v>
      </c>
      <c r="P69">
        <f>[1]ghgrp_processed!Q69</f>
        <v>1.8931890276838801</v>
      </c>
      <c r="Q69">
        <f>[1]ghgrp_processed!R69</f>
        <v>1.6151826743069599</v>
      </c>
      <c r="R69">
        <f>[1]ghgrp_processed!S69</f>
        <v>2.26474150335036</v>
      </c>
      <c r="S69">
        <f>[1]ghgrp_processed!T69</f>
        <v>2019</v>
      </c>
      <c r="T69" t="str">
        <f>[1]ghgrp_processed!U69</f>
        <v>Northwest Regional Landfill</v>
      </c>
      <c r="U69">
        <f>[1]ghgrp_processed!V69</f>
        <v>33.682020000000001</v>
      </c>
      <c r="V69">
        <f>[1]ghgrp_processed!W69</f>
        <v>-112.4701</v>
      </c>
      <c r="W69" t="str">
        <f>[1]ghgrp_processed!X69</f>
        <v>Surprise</v>
      </c>
      <c r="X69" t="str">
        <f>[1]ghgrp_processed!Y69</f>
        <v>MARICOPA COUNTY</v>
      </c>
      <c r="Y69" t="str">
        <f>[1]ghgrp_processed!Z69</f>
        <v>AZ</v>
      </c>
      <c r="Z69" t="str">
        <f>[1]ghgrp_processed!AA69</f>
        <v>WASTE MANAGEMENT INC (100%)</v>
      </c>
      <c r="AA69" t="str">
        <f>[1]ghgrp_processed!AB69</f>
        <v>C,HH</v>
      </c>
      <c r="AB69">
        <f>[1]ghgrp_processed!AC69</f>
        <v>-2.4155121701351598</v>
      </c>
      <c r="AC69">
        <f>[1]ghgrp_processed!AD69</f>
        <v>-0.54192515842288702</v>
      </c>
    </row>
    <row r="70" spans="1:29" x14ac:dyDescent="0.2">
      <c r="A70">
        <f>[1]ghgrp_processed!B70</f>
        <v>40.5</v>
      </c>
      <c r="B70">
        <f>[1]ghgrp_processed!C70</f>
        <v>-80.9375</v>
      </c>
      <c r="C70">
        <f>[1]ghgrp_processed!D70</f>
        <v>19.48856</v>
      </c>
      <c r="D70">
        <f>[1]ghgrp_processed!E70</f>
        <v>1006777</v>
      </c>
      <c r="E70">
        <f>[1]ghgrp_processed!F70</f>
        <v>14.8411173008727</v>
      </c>
      <c r="F70">
        <f>[1]ghgrp_processed!G70</f>
        <v>1.9050785937333199</v>
      </c>
      <c r="G70">
        <f>[1]ghgrp_processed!H70</f>
        <v>11.016987088776601</v>
      </c>
      <c r="H70">
        <f>[1]ghgrp_processed!I70</f>
        <v>6.1467637594796098</v>
      </c>
      <c r="I70">
        <f>[1]ghgrp_processed!J70</f>
        <v>0.35758411211247998</v>
      </c>
      <c r="J70">
        <f>[1]ghgrp_processed!K70</f>
        <v>0.66239340812740599</v>
      </c>
      <c r="K70">
        <f>[1]ghgrp_processed!L70</f>
        <v>8.0518423532129404</v>
      </c>
      <c r="L70">
        <f>[1]ghgrp_processed!M70</f>
        <v>0.77219058914757499</v>
      </c>
      <c r="M70">
        <f>[1]ghgrp_processed!N70</f>
        <v>-9.1119084950433002</v>
      </c>
      <c r="N70">
        <f>[1]ghgrp_processed!O70</f>
        <v>7.1759267531155704</v>
      </c>
      <c r="O70">
        <f>[1]ghgrp_processed!P70</f>
        <v>-2.5605854891162299</v>
      </c>
      <c r="P70">
        <f>[1]ghgrp_processed!Q70</f>
        <v>4.1838779873606198</v>
      </c>
      <c r="Q70">
        <f>[1]ghgrp_processed!R70</f>
        <v>7.2599532310074002</v>
      </c>
      <c r="R70">
        <f>[1]ghgrp_processed!S70</f>
        <v>-0.53066817981799197</v>
      </c>
      <c r="S70">
        <f>[1]ghgrp_processed!T70</f>
        <v>2019</v>
      </c>
      <c r="T70" t="str">
        <f>[1]ghgrp_processed!U70</f>
        <v>APEX ENVIRONMENTAL, LLC - SANITARY LANDFILL (0641000223)</v>
      </c>
      <c r="U70">
        <f>[1]ghgrp_processed!V70</f>
        <v>40.432403000000001</v>
      </c>
      <c r="V70">
        <f>[1]ghgrp_processed!W70</f>
        <v>-80.911512000000002</v>
      </c>
      <c r="W70" t="str">
        <f>[1]ghgrp_processed!X70</f>
        <v>AMSTERDAM</v>
      </c>
      <c r="X70" t="str">
        <f>[1]ghgrp_processed!Y70</f>
        <v>JEFFERSON COUNTY</v>
      </c>
      <c r="Y70" t="str">
        <f>[1]ghgrp_processed!Z70</f>
        <v>OH</v>
      </c>
      <c r="Z70" t="str">
        <f>[1]ghgrp_processed!AA70</f>
        <v>APEX ENVIRONMENTAL LLC (100%)</v>
      </c>
      <c r="AA70" t="str">
        <f>[1]ghgrp_processed!AB70</f>
        <v>C,HH</v>
      </c>
      <c r="AB70">
        <f>[1]ghgrp_processed!AC70</f>
        <v>-17.5834814062666</v>
      </c>
      <c r="AC70">
        <f>[1]ghgrp_processed!AD70</f>
        <v>-0.90224631303014002</v>
      </c>
    </row>
    <row r="71" spans="1:29" x14ac:dyDescent="0.2">
      <c r="A71">
        <f>[1]ghgrp_processed!B71</f>
        <v>33.5</v>
      </c>
      <c r="B71">
        <f>[1]ghgrp_processed!C71</f>
        <v>-111.5625</v>
      </c>
      <c r="C71">
        <f>[1]ghgrp_processed!D71</f>
        <v>2.8178399999999999</v>
      </c>
      <c r="D71">
        <f>[1]ghgrp_processed!E71</f>
        <v>1004003</v>
      </c>
      <c r="E71">
        <f>[1]ghgrp_processed!F71</f>
        <v>4.0403501974013798</v>
      </c>
      <c r="F71">
        <f>[1]ghgrp_processed!G71</f>
        <v>1.8169834179539199</v>
      </c>
      <c r="G71">
        <f>[1]ghgrp_processed!H71</f>
        <v>0.38324839409575101</v>
      </c>
      <c r="H71">
        <f>[1]ghgrp_processed!I71</f>
        <v>0.56686865924653196</v>
      </c>
      <c r="I71">
        <f>[1]ghgrp_processed!J71</f>
        <v>0.20904829328152599</v>
      </c>
      <c r="J71">
        <f>[1]ghgrp_processed!K71</f>
        <v>0.76529121798883104</v>
      </c>
      <c r="K71">
        <f>[1]ghgrp_processed!L71</f>
        <v>2.1460254953169899</v>
      </c>
      <c r="L71">
        <f>[1]ghgrp_processed!M71</f>
        <v>1.76863255438621</v>
      </c>
      <c r="M71">
        <f>[1]ghgrp_processed!N71</f>
        <v>1.97615064780542</v>
      </c>
      <c r="N71">
        <f>[1]ghgrp_processed!O71</f>
        <v>1.6748925420674201</v>
      </c>
      <c r="O71">
        <f>[1]ghgrp_processed!P71</f>
        <v>1.4806325736577199</v>
      </c>
      <c r="P71">
        <f>[1]ghgrp_processed!Q71</f>
        <v>2.3838520772004599</v>
      </c>
      <c r="Q71">
        <f>[1]ghgrp_processed!R71</f>
        <v>1.6719464293389901</v>
      </c>
      <c r="R71">
        <f>[1]ghgrp_processed!S71</f>
        <v>1.4337350238581701</v>
      </c>
      <c r="S71">
        <f>[1]ghgrp_processed!T71</f>
        <v>2019</v>
      </c>
      <c r="T71" t="str">
        <f>[1]ghgrp_processed!U71</f>
        <v>APACHE JUNCTION LANDFILL</v>
      </c>
      <c r="U71">
        <f>[1]ghgrp_processed!V71</f>
        <v>33.377246</v>
      </c>
      <c r="V71">
        <f>[1]ghgrp_processed!W71</f>
        <v>-111.528770999999</v>
      </c>
      <c r="W71" t="str">
        <f>[1]ghgrp_processed!X71</f>
        <v>APACHE JUNCTION</v>
      </c>
      <c r="X71" t="str">
        <f>[1]ghgrp_processed!Y71</f>
        <v>PINAL COUNTY</v>
      </c>
      <c r="Y71" t="str">
        <f>[1]ghgrp_processed!Z71</f>
        <v>AZ</v>
      </c>
      <c r="Z71" t="str">
        <f>[1]ghgrp_processed!AA71</f>
        <v>REPUBLIC SERVICES INC (100%)</v>
      </c>
      <c r="AA71" t="str">
        <f>[1]ghgrp_processed!AB71</f>
        <v>HH</v>
      </c>
      <c r="AB71">
        <f>[1]ghgrp_processed!AC71</f>
        <v>-1.00085658204607</v>
      </c>
      <c r="AC71">
        <f>[1]ghgrp_processed!AD71</f>
        <v>-0.35518573873820702</v>
      </c>
    </row>
    <row r="72" spans="1:29" x14ac:dyDescent="0.2">
      <c r="A72">
        <f>[1]ghgrp_processed!B72</f>
        <v>34.25</v>
      </c>
      <c r="B72">
        <f>[1]ghgrp_processed!C72</f>
        <v>-83.75</v>
      </c>
      <c r="C72">
        <f>[1]ghgrp_processed!D72</f>
        <v>2.9196800000000001</v>
      </c>
      <c r="D72">
        <f>[1]ghgrp_processed!E72</f>
        <v>1003972</v>
      </c>
      <c r="E72">
        <f>[1]ghgrp_processed!F72</f>
        <v>3.3374516310198299</v>
      </c>
      <c r="F72">
        <f>[1]ghgrp_processed!G72</f>
        <v>1.6167210662974201</v>
      </c>
      <c r="G72">
        <f>[1]ghgrp_processed!H72</f>
        <v>3.1848109906575801</v>
      </c>
      <c r="H72">
        <f>[1]ghgrp_processed!I72</f>
        <v>1.9818024349624399</v>
      </c>
      <c r="I72">
        <f>[1]ghgrp_processed!J72</f>
        <v>0.20105689061714399</v>
      </c>
      <c r="J72">
        <f>[1]ghgrp_processed!K72</f>
        <v>0.60023802479731803</v>
      </c>
      <c r="K72">
        <f>[1]ghgrp_processed!L72</f>
        <v>3.59852350125986</v>
      </c>
      <c r="L72">
        <f>[1]ghgrp_processed!M72</f>
        <v>1.1765954460108601</v>
      </c>
      <c r="M72">
        <f>[1]ghgrp_processed!N72</f>
        <v>-1.56808992436015</v>
      </c>
      <c r="N72">
        <f>[1]ghgrp_processed!O72</f>
        <v>3.4009796156515102</v>
      </c>
      <c r="O72">
        <f>[1]ghgrp_processed!P72</f>
        <v>0.779118932197437</v>
      </c>
      <c r="P72">
        <f>[1]ghgrp_processed!Q72</f>
        <v>1.4784002430926599</v>
      </c>
      <c r="Q72">
        <f>[1]ghgrp_processed!R72</f>
        <v>3.16024990856606</v>
      </c>
      <c r="R72">
        <f>[1]ghgrp_processed!S72</f>
        <v>0.90799080796113496</v>
      </c>
      <c r="S72">
        <f>[1]ghgrp_processed!T72</f>
        <v>2019</v>
      </c>
      <c r="T72" t="str">
        <f>[1]ghgrp_processed!U72</f>
        <v>Hall County Candler Road MSWLF</v>
      </c>
      <c r="U72">
        <f>[1]ghgrp_processed!V72</f>
        <v>34.248620000000003</v>
      </c>
      <c r="V72">
        <f>[1]ghgrp_processed!W72</f>
        <v>-83.799059999999997</v>
      </c>
      <c r="W72" t="str">
        <f>[1]ghgrp_processed!X72</f>
        <v>Gainesville</v>
      </c>
      <c r="X72" t="str">
        <f>[1]ghgrp_processed!Y72</f>
        <v>HALL COUNTY</v>
      </c>
      <c r="Y72" t="str">
        <f>[1]ghgrp_processed!Z72</f>
        <v>GA</v>
      </c>
      <c r="Z72" t="str">
        <f>[1]ghgrp_processed!AA72</f>
        <v>HALL COUNTY OF GEORGIA (100%)</v>
      </c>
      <c r="AA72" t="str">
        <f>[1]ghgrp_processed!AB72</f>
        <v>HH</v>
      </c>
      <c r="AB72">
        <f>[1]ghgrp_processed!AC72</f>
        <v>-1.30295893370257</v>
      </c>
      <c r="AC72">
        <f>[1]ghgrp_processed!AD72</f>
        <v>-0.44626771896323397</v>
      </c>
    </row>
    <row r="73" spans="1:29" x14ac:dyDescent="0.2">
      <c r="A73">
        <f>[1]ghgrp_processed!B73</f>
        <v>37</v>
      </c>
      <c r="B73">
        <f>[1]ghgrp_processed!C73</f>
        <v>-84.0625</v>
      </c>
      <c r="C73">
        <f>[1]ghgrp_processed!D73</f>
        <v>10.09076</v>
      </c>
      <c r="D73">
        <f>[1]ghgrp_processed!E73</f>
        <v>1002341</v>
      </c>
      <c r="E73">
        <f>[1]ghgrp_processed!F73</f>
        <v>7.1028395015938699</v>
      </c>
      <c r="F73">
        <f>[1]ghgrp_processed!G73</f>
        <v>1.4731498281308699</v>
      </c>
      <c r="G73">
        <f>[1]ghgrp_processed!H73</f>
        <v>1.27066290491556</v>
      </c>
      <c r="H73">
        <f>[1]ghgrp_processed!I73</f>
        <v>2.6023183612671699</v>
      </c>
      <c r="I73">
        <f>[1]ghgrp_processed!J73</f>
        <v>0.29901213315330399</v>
      </c>
      <c r="J73">
        <f>[1]ghgrp_processed!K73</f>
        <v>0.80128168092129703</v>
      </c>
      <c r="K73">
        <f>[1]ghgrp_processed!L73</f>
        <v>1.0227282651671199</v>
      </c>
      <c r="L73">
        <f>[1]ghgrp_processed!M73</f>
        <v>1.4184772425063501</v>
      </c>
      <c r="M73">
        <f>[1]ghgrp_processed!N73</f>
        <v>4.07546818939805</v>
      </c>
      <c r="N73">
        <f>[1]ghgrp_processed!O73</f>
        <v>0.202486923215312</v>
      </c>
      <c r="O73">
        <f>[1]ghgrp_processed!P73</f>
        <v>1.2987326364505101</v>
      </c>
      <c r="P73">
        <f>[1]ghgrp_processed!Q73</f>
        <v>2.4879203250992301</v>
      </c>
      <c r="Q73">
        <f>[1]ghgrp_processed!R73</f>
        <v>0.23628888529040901</v>
      </c>
      <c r="R73">
        <f>[1]ghgrp_processed!S73</f>
        <v>1.04309615792002</v>
      </c>
      <c r="S73">
        <f>[1]ghgrp_processed!T73</f>
        <v>2019</v>
      </c>
      <c r="T73" t="str">
        <f>[1]ghgrp_processed!U73</f>
        <v>LAUREL RIDGE LANDFILL</v>
      </c>
      <c r="U73">
        <f>[1]ghgrp_processed!V73</f>
        <v>37.023651999999998</v>
      </c>
      <c r="V73">
        <f>[1]ghgrp_processed!W73</f>
        <v>-84.082001000000005</v>
      </c>
      <c r="W73" t="str">
        <f>[1]ghgrp_processed!X73</f>
        <v>LILY</v>
      </c>
      <c r="X73" t="str">
        <f>[1]ghgrp_processed!Y73</f>
        <v>LAUREL COUNTY</v>
      </c>
      <c r="Y73" t="str">
        <f>[1]ghgrp_processed!Z73</f>
        <v>KY</v>
      </c>
      <c r="Z73" t="str">
        <f>[1]ghgrp_processed!AA73</f>
        <v>WASTE CONNECTIONS US INC (100%)</v>
      </c>
      <c r="AA73" t="str">
        <f>[1]ghgrp_processed!AB73</f>
        <v>HH</v>
      </c>
      <c r="AB73">
        <f>[1]ghgrp_processed!AC73</f>
        <v>-8.6176101718691207</v>
      </c>
      <c r="AC73">
        <f>[1]ghgrp_processed!AD73</f>
        <v>-0.85401002222519595</v>
      </c>
    </row>
    <row r="74" spans="1:29" x14ac:dyDescent="0.2">
      <c r="A74">
        <f>[1]ghgrp_processed!B74</f>
        <v>32.75</v>
      </c>
      <c r="B74">
        <f>[1]ghgrp_processed!C74</f>
        <v>-111.25</v>
      </c>
      <c r="C74">
        <f>[1]ghgrp_processed!D74</f>
        <v>3.21896</v>
      </c>
      <c r="D74">
        <f>[1]ghgrp_processed!E74</f>
        <v>1006201</v>
      </c>
      <c r="E74">
        <f>[1]ghgrp_processed!F74</f>
        <v>2.56893991913778</v>
      </c>
      <c r="F74">
        <f>[1]ghgrp_processed!G74</f>
        <v>0.56405993370042795</v>
      </c>
      <c r="G74">
        <f>[1]ghgrp_processed!H74</f>
        <v>1.08230038899509</v>
      </c>
      <c r="H74">
        <f>[1]ghgrp_processed!I74</f>
        <v>0.87372252394166305</v>
      </c>
      <c r="I74">
        <f>[1]ghgrp_processed!J74</f>
        <v>0.283733279862044</v>
      </c>
      <c r="J74">
        <f>[1]ghgrp_processed!K74</f>
        <v>0.80971641803952599</v>
      </c>
      <c r="K74">
        <f>[1]ghgrp_processed!L74</f>
        <v>1.2581324214141101</v>
      </c>
      <c r="L74">
        <f>[1]ghgrp_processed!M74</f>
        <v>0.22443822735567501</v>
      </c>
      <c r="M74">
        <f>[1]ghgrp_processed!N74</f>
        <v>-0.518240455294663</v>
      </c>
      <c r="N74">
        <f>[1]ghgrp_processed!O74</f>
        <v>1.2925090572167099</v>
      </c>
      <c r="O74">
        <f>[1]ghgrp_processed!P74</f>
        <v>0.163026005282396</v>
      </c>
      <c r="P74">
        <f>[1]ghgrp_processed!Q74</f>
        <v>0.39349851209894499</v>
      </c>
      <c r="Q74">
        <f>[1]ghgrp_processed!R74</f>
        <v>1.4377824576420899</v>
      </c>
      <c r="R74">
        <f>[1]ghgrp_processed!S74</f>
        <v>0.26133324388814899</v>
      </c>
      <c r="S74">
        <f>[1]ghgrp_processed!T74</f>
        <v>2019</v>
      </c>
      <c r="T74" t="str">
        <f>[1]ghgrp_processed!U74</f>
        <v>CACTUS LANDFILL</v>
      </c>
      <c r="U74">
        <f>[1]ghgrp_processed!V74</f>
        <v>32.774244000000003</v>
      </c>
      <c r="V74">
        <f>[1]ghgrp_processed!W74</f>
        <v>-111.32411999999999</v>
      </c>
      <c r="W74" t="str">
        <f>[1]ghgrp_processed!X74</f>
        <v>ELOY</v>
      </c>
      <c r="X74" t="str">
        <f>[1]ghgrp_processed!Y74</f>
        <v>PINAL COUNTY</v>
      </c>
      <c r="Y74" t="str">
        <f>[1]ghgrp_processed!Z74</f>
        <v>AZ</v>
      </c>
      <c r="Z74" t="str">
        <f>[1]ghgrp_processed!AA74</f>
        <v>REPUBLIC SERVICES INC (100%)</v>
      </c>
      <c r="AA74" t="str">
        <f>[1]ghgrp_processed!AB74</f>
        <v>C,HH</v>
      </c>
      <c r="AB74">
        <f>[1]ghgrp_processed!AC74</f>
        <v>-2.6549000662995699</v>
      </c>
      <c r="AC74">
        <f>[1]ghgrp_processed!AD74</f>
        <v>-0.82476951136378496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2A75-E4C9-F046-A881-1BDA030B5EE0}">
  <dimension ref="A1:AU39"/>
  <sheetViews>
    <sheetView topLeftCell="Y1" workbookViewId="0">
      <selection activeCell="Z2" sqref="Z2:AS2"/>
    </sheetView>
  </sheetViews>
  <sheetFormatPr baseColWidth="10" defaultRowHeight="16" x14ac:dyDescent="0.2"/>
  <cols>
    <col min="18" max="18" width="25.33203125" customWidth="1"/>
  </cols>
  <sheetData>
    <row r="1" spans="1:47" x14ac:dyDescent="0.2">
      <c r="A1" t="str">
        <f>[2]lmop_processed!B1</f>
        <v>id</v>
      </c>
      <c r="B1" t="str">
        <f>[2]lmop_processed!C1</f>
        <v>LFG_start_date</v>
      </c>
      <c r="C1" t="str">
        <f>[2]lmop_processed!D1</f>
        <v>LFG_collection_rate</v>
      </c>
      <c r="D1" t="str">
        <f>[2]lmop_processed!E1</f>
        <v>LFG_flare_rate</v>
      </c>
      <c r="E1" t="str">
        <f>[2]lmop_processed!F1</f>
        <v>avoided_emissions</v>
      </c>
      <c r="F1" t="str">
        <f>[2]lmop_processed!G1</f>
        <v>generation</v>
      </c>
      <c r="G1" t="str">
        <f>[2]lmop_processed!H1</f>
        <v>capacity</v>
      </c>
      <c r="H1" t="str">
        <f>[2]lmop_processed!I1</f>
        <v>lat_center</v>
      </c>
      <c r="I1" t="str">
        <f>[2]lmop_processed!J1</f>
        <v>lon_center</v>
      </c>
      <c r="J1" t="str">
        <f>[2]lmop_processed!K1</f>
        <v>ghgrp</v>
      </c>
      <c r="K1" t="str">
        <f>[2]lmop_processed!L1</f>
        <v>xa</v>
      </c>
      <c r="L1" t="str">
        <f>[2]lmop_processed!M1</f>
        <v>post_mean</v>
      </c>
      <c r="M1" t="str">
        <f>[2]lmop_processed!N1</f>
        <v>post_min</v>
      </c>
      <c r="N1" t="str">
        <f>[2]lmop_processed!O1</f>
        <v>post_max</v>
      </c>
      <c r="O1" t="str">
        <f>[2]lmop_processed!P1</f>
        <v>dofs</v>
      </c>
      <c r="P1" t="str">
        <f>[2]lmop_processed!Q1</f>
        <v>frac</v>
      </c>
      <c r="Q1" t="str">
        <f>[2]lmop_processed!R1</f>
        <v>bc_rg2rt_10t_w37_edf_bc0_nlc_rf0.175_sax0.5</v>
      </c>
      <c r="R1" t="str">
        <f>[2]lmop_processed!S1</f>
        <v>bc_rg2rt_10t_w37_edf_bc0_nlc_rf0.3_sax0.75</v>
      </c>
      <c r="S1" t="str">
        <f>[2]lmop_processed!T1</f>
        <v>bc_rg2rt_10t_w37_edf_bc0_nlc_rf0.5_sax1.0</v>
      </c>
      <c r="T1" t="str">
        <f>[2]lmop_processed!U1</f>
        <v>bc_rg2rt_10t_w37_edf_bc0_rf0.2_sax0.5</v>
      </c>
      <c r="U1" t="str">
        <f>[2]lmop_processed!V1</f>
        <v>bc_rg2rt_10t_w37_edf_bc0_rf0.45_sax0.75</v>
      </c>
      <c r="V1" t="str">
        <f>[2]lmop_processed!W1</f>
        <v>rg2rt_10t_w37_edf_bc0_nlc_rf0.175_sax0.75</v>
      </c>
      <c r="W1" t="str">
        <f>[2]lmop_processed!X1</f>
        <v>rg2rt_10t_w37_edf_bc0_rf0.175_sax0.5</v>
      </c>
      <c r="X1" t="str">
        <f>[2]lmop_processed!Y1</f>
        <v>rg2rt_10t_w37_edf_bc0_rf0.35_sax0.75</v>
      </c>
      <c r="Y1" t="str">
        <f>[2]lmop_processed!Z1</f>
        <v>year</v>
      </c>
      <c r="Z1" t="str">
        <f>[2]lmop_processed!AA1</f>
        <v>name</v>
      </c>
      <c r="AA1" t="str">
        <f>[2]lmop_processed!AB1</f>
        <v>lat</v>
      </c>
      <c r="AB1" t="str">
        <f>[2]lmop_processed!AC1</f>
        <v>lon</v>
      </c>
      <c r="AC1" t="str">
        <f>[2]lmop_processed!AD1</f>
        <v>city</v>
      </c>
      <c r="AD1" t="str">
        <f>[2]lmop_processed!AE1</f>
        <v>county</v>
      </c>
      <c r="AE1" t="str">
        <f>[2]lmop_processed!AF1</f>
        <v>state</v>
      </c>
      <c r="AF1" t="str">
        <f>[2]lmop_processed!AG1</f>
        <v>company</v>
      </c>
      <c r="AG1" t="str">
        <f>[2]lmop_processed!AH1</f>
        <v>subparts</v>
      </c>
      <c r="AH1" t="str">
        <f>[2]lmop_processed!AI1</f>
        <v>diff_abs</v>
      </c>
      <c r="AI1" t="str">
        <f>[2]lmop_processed!AJ1</f>
        <v>diff_rel</v>
      </c>
      <c r="AJ1" t="str">
        <f>[2]lmop_processed!AK1</f>
        <v>ghgrp_recovery</v>
      </c>
      <c r="AK1" t="str">
        <f>[2]lmop_processed!AL1</f>
        <v>bc_rg2rt_10t_w37_edf_bc0_nlc_rf0.175_sax0.5_recovery</v>
      </c>
      <c r="AL1" t="str">
        <f>[2]lmop_processed!AM1</f>
        <v>bc_rg2rt_10t_w37_edf_bc0_nlc_rf0.3_sax0.75_recovery</v>
      </c>
      <c r="AM1" t="str">
        <f>[2]lmop_processed!AN1</f>
        <v>bc_rg2rt_10t_w37_edf_bc0_nlc_rf0.5_sax1.0_recovery</v>
      </c>
      <c r="AN1" t="str">
        <f>[2]lmop_processed!AO1</f>
        <v>bc_rg2rt_10t_w37_edf_bc0_rf0.2_sax0.5_recovery</v>
      </c>
      <c r="AO1" t="str">
        <f>[2]lmop_processed!AP1</f>
        <v>bc_rg2rt_10t_w37_edf_bc0_rf0.45_sax0.75_recovery</v>
      </c>
      <c r="AP1" t="str">
        <f>[2]lmop_processed!AQ1</f>
        <v>rg2rt_10t_w37_edf_bc0_nlc_rf0.175_sax0.75_recovery</v>
      </c>
      <c r="AQ1" t="str">
        <f>[2]lmop_processed!AR1</f>
        <v>rg2rt_10t_w37_edf_bc0_rf0.175_sax0.5_recovery</v>
      </c>
      <c r="AR1" t="str">
        <f>[2]lmop_processed!AS1</f>
        <v>rg2rt_10t_w37_edf_bc0_rf0.35_sax0.75_recovery</v>
      </c>
      <c r="AS1" t="str">
        <f>[2]lmop_processed!AT1</f>
        <v>mean_recovery</v>
      </c>
      <c r="AT1" t="str">
        <f>[2]lmop_processed!AU1</f>
        <v>min_recovery</v>
      </c>
      <c r="AU1" t="str">
        <f>[2]lmop_processed!AV1</f>
        <v>max_recovery</v>
      </c>
    </row>
    <row r="2" spans="1:47" x14ac:dyDescent="0.2">
      <c r="A2">
        <f>[2]lmop_processed!B2</f>
        <v>1000031</v>
      </c>
      <c r="B2">
        <f>[2]lmop_processed!C2</f>
        <v>41122</v>
      </c>
      <c r="C2">
        <f>[2]lmop_processed!D2</f>
        <v>2.4449999999999998</v>
      </c>
      <c r="D2">
        <f>[2]lmop_processed!E2</f>
        <v>0</v>
      </c>
      <c r="E2">
        <f>[2]lmop_processed!F2</f>
        <v>4.6988000000000003</v>
      </c>
      <c r="F2">
        <f>[2]lmop_processed!G2</f>
        <v>2.6</v>
      </c>
      <c r="G2">
        <f>[2]lmop_processed!H2</f>
        <v>3.2</v>
      </c>
      <c r="H2">
        <f>[2]lmop_processed!I2</f>
        <v>33.75</v>
      </c>
      <c r="I2">
        <f>[2]lmop_processed!J2</f>
        <v>-112.5</v>
      </c>
      <c r="J2">
        <f>[2]lmop_processed!K2</f>
        <v>4.4572799999999999</v>
      </c>
      <c r="K2">
        <f>[2]lmop_processed!L2</f>
        <v>1.6373247270803799</v>
      </c>
      <c r="L2">
        <f>[2]lmop_processed!M2</f>
        <v>2.0417678298648299</v>
      </c>
      <c r="M2">
        <f>[2]lmop_processed!N2</f>
        <v>0.42658515555787302</v>
      </c>
      <c r="N2">
        <f>[2]lmop_processed!O2</f>
        <v>0.90303852090027104</v>
      </c>
      <c r="O2">
        <f>[2]lmop_processed!P2</f>
        <v>0.22903305412139299</v>
      </c>
      <c r="P2">
        <f>[2]lmop_processed!Q2</f>
        <v>0.78706028552344398</v>
      </c>
      <c r="Q2">
        <f>[2]lmop_processed!R2</f>
        <v>1.6391100073849001</v>
      </c>
      <c r="R2">
        <f>[2]lmop_processed!S2</f>
        <v>2.1085268634586098</v>
      </c>
      <c r="S2">
        <f>[2]lmop_processed!T2</f>
        <v>2.9448063507650999</v>
      </c>
      <c r="T2">
        <f>[2]lmop_processed!U2</f>
        <v>1.6986818074308201</v>
      </c>
      <c r="U2">
        <f>[2]lmop_processed!V2</f>
        <v>2.1699044045379998</v>
      </c>
      <c r="V2">
        <f>[2]lmop_processed!W2</f>
        <v>1.8931890276838801</v>
      </c>
      <c r="W2">
        <f>[2]lmop_processed!X2</f>
        <v>1.6151826743069599</v>
      </c>
      <c r="X2">
        <f>[2]lmop_processed!Y2</f>
        <v>2.26474150335036</v>
      </c>
      <c r="Y2">
        <f>[2]lmop_processed!Z2</f>
        <v>2019</v>
      </c>
      <c r="Z2" t="str">
        <f>[2]lmop_processed!AA2</f>
        <v>Northwest Regional Landfill</v>
      </c>
      <c r="AA2">
        <f>[2]lmop_processed!AB2</f>
        <v>33.682020000000001</v>
      </c>
      <c r="AB2">
        <f>[2]lmop_processed!AC2</f>
        <v>-112.4701</v>
      </c>
      <c r="AC2" t="str">
        <f>[2]lmop_processed!AD2</f>
        <v>Surprise</v>
      </c>
      <c r="AD2" t="str">
        <f>[2]lmop_processed!AE2</f>
        <v>MARICOPA COUNTY</v>
      </c>
      <c r="AE2" t="str">
        <f>[2]lmop_processed!AF2</f>
        <v>AZ</v>
      </c>
      <c r="AF2" t="str">
        <f>[2]lmop_processed!AG2</f>
        <v>WASTE MANAGEMENT INC (100%)</v>
      </c>
      <c r="AG2" t="str">
        <f>[2]lmop_processed!AH2</f>
        <v>C,HH</v>
      </c>
      <c r="AH2">
        <f>[2]lmop_processed!AI2</f>
        <v>-2.4155121701351598</v>
      </c>
      <c r="AI2">
        <f>[2]lmop_processed!AJ2</f>
        <v>-0.54192515842288702</v>
      </c>
      <c r="AJ2">
        <f>[2]lmop_processed!AK2</f>
        <v>51.318905033595101</v>
      </c>
      <c r="AK2">
        <f>[2]lmop_processed!AL2</f>
        <v>74.138004397742705</v>
      </c>
      <c r="AL2">
        <f>[2]lmop_processed!AM2</f>
        <v>69.025626273698094</v>
      </c>
      <c r="AM2">
        <f>[2]lmop_processed!AN2</f>
        <v>61.473600083155198</v>
      </c>
      <c r="AN2">
        <f>[2]lmop_processed!AO2</f>
        <v>73.447649269470901</v>
      </c>
      <c r="AO2">
        <f>[2]lmop_processed!AP2</f>
        <v>68.408825351337001</v>
      </c>
      <c r="AP2">
        <f>[2]lmop_processed!AQ2</f>
        <v>71.280458451414304</v>
      </c>
      <c r="AQ2">
        <f>[2]lmop_processed!AR2</f>
        <v>74.418956186251293</v>
      </c>
      <c r="AR2">
        <f>[2]lmop_processed!AS2</f>
        <v>67.477159398551194</v>
      </c>
      <c r="AS2">
        <f>[2]lmop_processed!AT2</f>
        <v>69.958784926452594</v>
      </c>
      <c r="AT2">
        <f>[2]lmop_processed!AU2</f>
        <v>61.473600083155198</v>
      </c>
      <c r="AU2">
        <f>[2]lmop_processed!AV2</f>
        <v>74.418956186251293</v>
      </c>
    </row>
    <row r="3" spans="1:47" x14ac:dyDescent="0.2">
      <c r="A3">
        <f>[2]lmop_processed!B3</f>
        <v>1001953</v>
      </c>
      <c r="B3">
        <f>[2]lmop_processed!C3</f>
        <v>41598</v>
      </c>
      <c r="C3">
        <f>[2]lmop_processed!D3</f>
        <v>0.80799999999999905</v>
      </c>
      <c r="D3">
        <f>[2]lmop_processed!E3</f>
        <v>0</v>
      </c>
      <c r="E3">
        <f>[2]lmop_processed!F3</f>
        <v>3.5295999999999998</v>
      </c>
      <c r="F3">
        <f>[2]lmop_processed!G3</f>
        <v>1.9530000000000001</v>
      </c>
      <c r="G3">
        <f>[2]lmop_processed!H3</f>
        <v>1.9530000000000001</v>
      </c>
      <c r="H3">
        <f>[2]lmop_processed!I3</f>
        <v>34.75</v>
      </c>
      <c r="I3">
        <f>[2]lmop_processed!J3</f>
        <v>-77.5</v>
      </c>
      <c r="J3">
        <f>[2]lmop_processed!K3</f>
        <v>3.09192</v>
      </c>
      <c r="K3">
        <f>[2]lmop_processed!L3</f>
        <v>5.40220347744153</v>
      </c>
      <c r="L3">
        <f>[2]lmop_processed!M3</f>
        <v>9.1860957868753292</v>
      </c>
      <c r="M3">
        <f>[2]lmop_processed!N3</f>
        <v>0.99797107284588704</v>
      </c>
      <c r="N3">
        <f>[2]lmop_processed!O3</f>
        <v>1.2153518249411699</v>
      </c>
      <c r="O3">
        <f>[2]lmop_processed!P3</f>
        <v>0.28077100469355198</v>
      </c>
      <c r="P3">
        <f>[2]lmop_processed!Q3</f>
        <v>0.63960720629461498</v>
      </c>
      <c r="Q3">
        <f>[2]lmop_processed!R3</f>
        <v>8.9431984336872699</v>
      </c>
      <c r="R3">
        <f>[2]lmop_processed!S3</f>
        <v>9.9660467446647694</v>
      </c>
      <c r="S3">
        <f>[2]lmop_processed!T3</f>
        <v>10.401447611816501</v>
      </c>
      <c r="T3">
        <f>[2]lmop_processed!U3</f>
        <v>8.5949072589956206</v>
      </c>
      <c r="U3">
        <f>[2]lmop_processed!V3</f>
        <v>8.8151841295130797</v>
      </c>
      <c r="V3">
        <f>[2]lmop_processed!W3</f>
        <v>10.000885597626301</v>
      </c>
      <c r="W3">
        <f>[2]lmop_processed!X3</f>
        <v>8.1881247140294509</v>
      </c>
      <c r="X3">
        <f>[2]lmop_processed!Y3</f>
        <v>8.5789718046696297</v>
      </c>
      <c r="Y3">
        <f>[2]lmop_processed!Z3</f>
        <v>2019</v>
      </c>
      <c r="Z3" t="str">
        <f>[2]lmop_processed!AA3</f>
        <v>ONSLOW COUNTY LANDFILL</v>
      </c>
      <c r="AA3">
        <f>[2]lmop_processed!AB3</f>
        <v>34.79804</v>
      </c>
      <c r="AB3">
        <f>[2]lmop_processed!AC3</f>
        <v>-77.537809999999993</v>
      </c>
      <c r="AC3" t="str">
        <f>[2]lmop_processed!AD3</f>
        <v>JACKSONVILLE</v>
      </c>
      <c r="AD3" t="str">
        <f>[2]lmop_processed!AE3</f>
        <v>ONSLOW COUNTY</v>
      </c>
      <c r="AE3" t="str">
        <f>[2]lmop_processed!AF3</f>
        <v>NC</v>
      </c>
      <c r="AF3" t="str">
        <f>[2]lmop_processed!AG3</f>
        <v>COUNTY OF ONSLOW (100%)</v>
      </c>
      <c r="AG3" t="str">
        <f>[2]lmop_processed!AH3</f>
        <v>HH</v>
      </c>
      <c r="AH3">
        <f>[2]lmop_processed!AI3</f>
        <v>6.0941757868753301</v>
      </c>
      <c r="AI3">
        <f>[2]lmop_processed!AJ3</f>
        <v>1.9710004744221501</v>
      </c>
      <c r="AJ3">
        <f>[2]lmop_processed!AK3</f>
        <v>53.304981333591002</v>
      </c>
      <c r="AK3">
        <f>[2]lmop_processed!AL3</f>
        <v>28.298380822599</v>
      </c>
      <c r="AL3">
        <f>[2]lmop_processed!AM3</f>
        <v>26.153618768921501</v>
      </c>
      <c r="AM3">
        <f>[2]lmop_processed!AN3</f>
        <v>25.336213746094302</v>
      </c>
      <c r="AN3">
        <f>[2]lmop_processed!AO3</f>
        <v>29.111286129844601</v>
      </c>
      <c r="AO3">
        <f>[2]lmop_processed!AP3</f>
        <v>28.5918324935441</v>
      </c>
      <c r="AP3">
        <f>[2]lmop_processed!AQ3</f>
        <v>26.086277351488398</v>
      </c>
      <c r="AQ3">
        <f>[2]lmop_processed!AR3</f>
        <v>30.121888729593199</v>
      </c>
      <c r="AR3">
        <f>[2]lmop_processed!AS3</f>
        <v>29.149597961989301</v>
      </c>
      <c r="AS3">
        <f>[2]lmop_processed!AT3</f>
        <v>27.8561370005093</v>
      </c>
      <c r="AT3">
        <f>[2]lmop_processed!AU3</f>
        <v>25.336213746094302</v>
      </c>
      <c r="AU3">
        <f>[2]lmop_processed!AV3</f>
        <v>30.121888729593199</v>
      </c>
    </row>
    <row r="4" spans="1:47" x14ac:dyDescent="0.2">
      <c r="A4">
        <f>[2]lmop_processed!B4</f>
        <v>1002106</v>
      </c>
      <c r="B4">
        <f>[2]lmop_processed!C4</f>
        <v>36312</v>
      </c>
      <c r="C4">
        <f>[2]lmop_processed!D4</f>
        <v>4.32</v>
      </c>
      <c r="D4">
        <f>[2]lmop_processed!E4</f>
        <v>1.08</v>
      </c>
      <c r="E4">
        <f>[2]lmop_processed!F4</f>
        <v>9.9396000000000004</v>
      </c>
      <c r="F4">
        <f>[2]lmop_processed!G4</f>
        <v>5.5</v>
      </c>
      <c r="G4">
        <f>[2]lmop_processed!H4</f>
        <v>6.3</v>
      </c>
      <c r="H4">
        <f>[2]lmop_processed!I4</f>
        <v>33.5</v>
      </c>
      <c r="I4">
        <f>[2]lmop_processed!J4</f>
        <v>-117.5</v>
      </c>
      <c r="J4">
        <f>[2]lmop_processed!K4</f>
        <v>5.1470399999999996</v>
      </c>
      <c r="K4">
        <f>[2]lmop_processed!L4</f>
        <v>3.62217930334866</v>
      </c>
      <c r="L4">
        <f>[2]lmop_processed!M4</f>
        <v>2.8156022589978602</v>
      </c>
      <c r="M4">
        <f>[2]lmop_processed!N4</f>
        <v>1.0483506766508399</v>
      </c>
      <c r="N4">
        <f>[2]lmop_processed!O4</f>
        <v>0.821773825928656</v>
      </c>
      <c r="O4">
        <f>[2]lmop_processed!P4</f>
        <v>0.20824603740938299</v>
      </c>
      <c r="P4">
        <f>[2]lmop_processed!Q4</f>
        <v>0.66694834265562397</v>
      </c>
      <c r="Q4">
        <f>[2]lmop_processed!R4</f>
        <v>3.21274283388827</v>
      </c>
      <c r="R4">
        <f>[2]lmop_processed!S4</f>
        <v>3.3070050627511201</v>
      </c>
      <c r="S4">
        <f>[2]lmop_processed!T4</f>
        <v>3.6373760849265202</v>
      </c>
      <c r="T4">
        <f>[2]lmop_processed!U4</f>
        <v>2.9664121808061501</v>
      </c>
      <c r="U4">
        <f>[2]lmop_processed!V4</f>
        <v>2.1133452059031699</v>
      </c>
      <c r="V4">
        <f>[2]lmop_processed!W4</f>
        <v>2.8832815846056401</v>
      </c>
      <c r="W4">
        <f>[2]lmop_processed!X4</f>
        <v>2.63740353675498</v>
      </c>
      <c r="X4">
        <f>[2]lmop_processed!Y4</f>
        <v>1.7672515823470201</v>
      </c>
      <c r="Y4">
        <f>[2]lmop_processed!Z4</f>
        <v>2019</v>
      </c>
      <c r="Z4" t="str">
        <f>[2]lmop_processed!AA4</f>
        <v>PRIMA DESHECHA LANDFILL</v>
      </c>
      <c r="AA4">
        <f>[2]lmop_processed!AB4</f>
        <v>33.486499999999999</v>
      </c>
      <c r="AB4">
        <f>[2]lmop_processed!AC4</f>
        <v>-117.6251</v>
      </c>
      <c r="AC4" t="str">
        <f>[2]lmop_processed!AD4</f>
        <v>SAN JUAN CAPISTRANO</v>
      </c>
      <c r="AD4" t="str">
        <f>[2]lmop_processed!AE4</f>
        <v>ORANGE COUNTY</v>
      </c>
      <c r="AE4" t="str">
        <f>[2]lmop_processed!AF4</f>
        <v>CA</v>
      </c>
      <c r="AF4" t="str">
        <f>[2]lmop_processed!AG4</f>
        <v>COUNTY OF ORANGE CA (100%)</v>
      </c>
      <c r="AG4" t="str">
        <f>[2]lmop_processed!AH4</f>
        <v>HH</v>
      </c>
      <c r="AH4">
        <f>[2]lmop_processed!AI4</f>
        <v>-2.3314377410021301</v>
      </c>
      <c r="AI4">
        <f>[2]lmop_processed!AJ4</f>
        <v>-0.45296670338721501</v>
      </c>
      <c r="AJ4">
        <f>[2]lmop_processed!AK4</f>
        <v>65.883457151492905</v>
      </c>
      <c r="AK4">
        <f>[2]lmop_processed!AL4</f>
        <v>75.572847556783998</v>
      </c>
      <c r="AL4">
        <f>[2]lmop_processed!AM4</f>
        <v>75.035074669431395</v>
      </c>
      <c r="AM4">
        <f>[2]lmop_processed!AN4</f>
        <v>73.2092325848255</v>
      </c>
      <c r="AN4">
        <f>[2]lmop_processed!AO4</f>
        <v>77.015269013787105</v>
      </c>
      <c r="AO4">
        <f>[2]lmop_processed!AP4</f>
        <v>82.466151054365298</v>
      </c>
      <c r="AP4">
        <f>[2]lmop_processed!AQ4</f>
        <v>77.514558131246105</v>
      </c>
      <c r="AQ4">
        <f>[2]lmop_processed!AR4</f>
        <v>79.0299531279652</v>
      </c>
      <c r="AR4">
        <f>[2]lmop_processed!AS4</f>
        <v>84.904125845313501</v>
      </c>
      <c r="AS4">
        <f>[2]lmop_processed!AT4</f>
        <v>78.093401497964805</v>
      </c>
      <c r="AT4">
        <f>[2]lmop_processed!AU4</f>
        <v>73.2092325848255</v>
      </c>
      <c r="AU4">
        <f>[2]lmop_processed!AV4</f>
        <v>84.904125845313501</v>
      </c>
    </row>
    <row r="5" spans="1:47" x14ac:dyDescent="0.2">
      <c r="A5">
        <f>[2]lmop_processed!B5</f>
        <v>1002107</v>
      </c>
      <c r="B5">
        <f>[2]lmop_processed!C5</f>
        <v>42458</v>
      </c>
      <c r="C5">
        <f>[2]lmop_processed!D5</f>
        <v>15.12</v>
      </c>
      <c r="D5">
        <f>[2]lmop_processed!E5</f>
        <v>4.37</v>
      </c>
      <c r="E5">
        <f>[2]lmop_processed!F5</f>
        <v>40.481200000000001</v>
      </c>
      <c r="F5">
        <f>[2]lmop_processed!G5</f>
        <v>22.4</v>
      </c>
      <c r="G5">
        <f>[2]lmop_processed!H5</f>
        <v>0</v>
      </c>
      <c r="H5">
        <f>[2]lmop_processed!I5</f>
        <v>33.75</v>
      </c>
      <c r="I5">
        <f>[2]lmop_processed!J5</f>
        <v>-117.8125</v>
      </c>
      <c r="J5">
        <f>[2]lmop_processed!K5</f>
        <v>11.81832</v>
      </c>
      <c r="K5">
        <f>[2]lmop_processed!L5</f>
        <v>22.569652782043001</v>
      </c>
      <c r="L5">
        <f>[2]lmop_processed!M5</f>
        <v>20.877166055146699</v>
      </c>
      <c r="M5">
        <f>[2]lmop_processed!N5</f>
        <v>4.6093935002029403</v>
      </c>
      <c r="N5">
        <f>[2]lmop_processed!O5</f>
        <v>11.485716681150899</v>
      </c>
      <c r="O5">
        <f>[2]lmop_processed!P5</f>
        <v>0.42324189199273199</v>
      </c>
      <c r="P5">
        <f>[2]lmop_processed!Q5</f>
        <v>0.83093133822541698</v>
      </c>
      <c r="Q5">
        <f>[2]lmop_processed!R5</f>
        <v>18.4760698972092</v>
      </c>
      <c r="R5">
        <f>[2]lmop_processed!S5</f>
        <v>22.736528620888102</v>
      </c>
      <c r="S5">
        <f>[2]lmop_processed!T5</f>
        <v>32.362882736297699</v>
      </c>
      <c r="T5">
        <f>[2]lmop_processed!U5</f>
        <v>16.331695034975098</v>
      </c>
      <c r="U5">
        <f>[2]lmop_processed!V5</f>
        <v>20.475373142136899</v>
      </c>
      <c r="V5">
        <f>[2]lmop_processed!W5</f>
        <v>20.5866821983828</v>
      </c>
      <c r="W5">
        <f>[2]lmop_processed!X5</f>
        <v>16.267772554943701</v>
      </c>
      <c r="X5">
        <f>[2]lmop_processed!Y5</f>
        <v>19.780324256340101</v>
      </c>
      <c r="Y5">
        <f>[2]lmop_processed!Z5</f>
        <v>2019</v>
      </c>
      <c r="Z5" t="str">
        <f>[2]lmop_processed!AA5</f>
        <v>Frank R. Bowerman Landfill</v>
      </c>
      <c r="AA5">
        <f>[2]lmop_processed!AB5</f>
        <v>33.718299999999999</v>
      </c>
      <c r="AB5">
        <f>[2]lmop_processed!AC5</f>
        <v>-117.70229999999999</v>
      </c>
      <c r="AC5" t="str">
        <f>[2]lmop_processed!AD5</f>
        <v>IRVINE</v>
      </c>
      <c r="AD5" t="str">
        <f>[2]lmop_processed!AE5</f>
        <v>ORANGE COUNTY</v>
      </c>
      <c r="AE5" t="str">
        <f>[2]lmop_processed!AF5</f>
        <v>CA</v>
      </c>
      <c r="AF5" t="str">
        <f>[2]lmop_processed!AG5</f>
        <v>COUNTY OF ORANGE CA (100%)</v>
      </c>
      <c r="AG5" t="str">
        <f>[2]lmop_processed!AH5</f>
        <v>HH</v>
      </c>
      <c r="AH5">
        <f>[2]lmop_processed!AI5</f>
        <v>9.0588460551467307</v>
      </c>
      <c r="AI5">
        <f>[2]lmop_processed!AJ5</f>
        <v>0.76650878087128604</v>
      </c>
      <c r="AJ5">
        <f>[2]lmop_processed!AK5</f>
        <v>77.402622433245995</v>
      </c>
      <c r="AK5">
        <f>[2]lmop_processed!AL5</f>
        <v>68.661931040189103</v>
      </c>
      <c r="AL5">
        <f>[2]lmop_processed!AM5</f>
        <v>64.034568914619896</v>
      </c>
      <c r="AM5">
        <f>[2]lmop_processed!AN5</f>
        <v>55.572393088599398</v>
      </c>
      <c r="AN5">
        <f>[2]lmop_processed!AO5</f>
        <v>71.253541955710901</v>
      </c>
      <c r="AO5">
        <f>[2]lmop_processed!AP5</f>
        <v>66.409901202298499</v>
      </c>
      <c r="AP5">
        <f>[2]lmop_processed!AQ5</f>
        <v>66.288855193134594</v>
      </c>
      <c r="AQ5">
        <f>[2]lmop_processed!AR5</f>
        <v>71.333802494497107</v>
      </c>
      <c r="AR5">
        <f>[2]lmop_processed!AS5</f>
        <v>67.175864699009693</v>
      </c>
      <c r="AS5">
        <f>[2]lmop_processed!AT5</f>
        <v>66.341357323507395</v>
      </c>
      <c r="AT5">
        <f>[2]lmop_processed!AU5</f>
        <v>55.572393088599398</v>
      </c>
      <c r="AU5">
        <f>[2]lmop_processed!AV5</f>
        <v>71.333802494497107</v>
      </c>
    </row>
    <row r="6" spans="1:47" x14ac:dyDescent="0.2">
      <c r="A6">
        <f>[2]lmop_processed!B6</f>
        <v>1002158</v>
      </c>
      <c r="B6">
        <f>[2]lmop_processed!C6</f>
        <v>41561</v>
      </c>
      <c r="C6">
        <f>[2]lmop_processed!D6</f>
        <v>2.4950000000000001</v>
      </c>
      <c r="D6">
        <f>[2]lmop_processed!E6</f>
        <v>0.755</v>
      </c>
      <c r="E6">
        <f>[2]lmop_processed!F6</f>
        <v>6.5059999999999896</v>
      </c>
      <c r="F6">
        <f>[2]lmop_processed!G6</f>
        <v>3.6</v>
      </c>
      <c r="G6">
        <f>[2]lmop_processed!H6</f>
        <v>4.8</v>
      </c>
      <c r="H6">
        <f>[2]lmop_processed!I6</f>
        <v>41</v>
      </c>
      <c r="I6">
        <f>[2]lmop_processed!J6</f>
        <v>-96.5625</v>
      </c>
      <c r="J6">
        <f>[2]lmop_processed!K6</f>
        <v>2.9152</v>
      </c>
      <c r="K6">
        <f>[2]lmop_processed!L6</f>
        <v>5.22314991865625</v>
      </c>
      <c r="L6">
        <f>[2]lmop_processed!M6</f>
        <v>6.5807033751784196</v>
      </c>
      <c r="M6">
        <f>[2]lmop_processed!N6</f>
        <v>1.5774852675050499</v>
      </c>
      <c r="N6">
        <f>[2]lmop_processed!O6</f>
        <v>3.1039585199091499</v>
      </c>
      <c r="O6">
        <f>[2]lmop_processed!P6</f>
        <v>0.228760219588071</v>
      </c>
      <c r="P6">
        <f>[2]lmop_processed!Q6</f>
        <v>0.83375274612168604</v>
      </c>
      <c r="Q6">
        <f>[2]lmop_processed!R6</f>
        <v>5.7156245992691499</v>
      </c>
      <c r="R6">
        <f>[2]lmop_processed!S6</f>
        <v>7.16689044294366</v>
      </c>
      <c r="S6">
        <f>[2]lmop_processed!T6</f>
        <v>9.6846618950875794</v>
      </c>
      <c r="T6">
        <f>[2]lmop_processed!U6</f>
        <v>5.34513004091834</v>
      </c>
      <c r="U6">
        <f>[2]lmop_processed!V6</f>
        <v>5.0032181076733604</v>
      </c>
      <c r="V6">
        <f>[2]lmop_processed!W6</f>
        <v>8.1584299125717497</v>
      </c>
      <c r="W6">
        <f>[2]lmop_processed!X6</f>
        <v>5.4485113111130996</v>
      </c>
      <c r="X6">
        <f>[2]lmop_processed!Y6</f>
        <v>6.12316069185038</v>
      </c>
      <c r="Y6">
        <f>[2]lmop_processed!Z6</f>
        <v>2019</v>
      </c>
      <c r="Z6" t="str">
        <f>[2]lmop_processed!AA6</f>
        <v>BLUFF ROAD LANDFILL</v>
      </c>
      <c r="AA6">
        <f>[2]lmop_processed!AB6</f>
        <v>40.914700000000003</v>
      </c>
      <c r="AB6">
        <f>[2]lmop_processed!AC6</f>
        <v>-96.640799999999999</v>
      </c>
      <c r="AC6" t="str">
        <f>[2]lmop_processed!AD6</f>
        <v>LINCOLN</v>
      </c>
      <c r="AD6" t="str">
        <f>[2]lmop_processed!AE6</f>
        <v>LANCASTER COUNTY</v>
      </c>
      <c r="AE6" t="str">
        <f>[2]lmop_processed!AF6</f>
        <v>NE</v>
      </c>
      <c r="AF6" t="str">
        <f>[2]lmop_processed!AG6</f>
        <v>CITY OF LINCOLN (100%)</v>
      </c>
      <c r="AG6" t="str">
        <f>[2]lmop_processed!AH6</f>
        <v>C,HH</v>
      </c>
      <c r="AH6">
        <f>[2]lmop_processed!AI6</f>
        <v>3.6655033751784099</v>
      </c>
      <c r="AI6">
        <f>[2]lmop_processed!AJ6</f>
        <v>1.25737629499808</v>
      </c>
      <c r="AJ6">
        <f>[2]lmop_processed!AK6</f>
        <v>69.057020337111993</v>
      </c>
      <c r="AK6">
        <f>[2]lmop_processed!AL6</f>
        <v>53.233512019253602</v>
      </c>
      <c r="AL6">
        <f>[2]lmop_processed!AM6</f>
        <v>47.583208738117399</v>
      </c>
      <c r="AM6">
        <f>[2]lmop_processed!AN6</f>
        <v>40.183656740889496</v>
      </c>
      <c r="AN6">
        <f>[2]lmop_processed!AO6</f>
        <v>54.897718424629197</v>
      </c>
      <c r="AO6">
        <f>[2]lmop_processed!AP6</f>
        <v>56.528601153733902</v>
      </c>
      <c r="AP6">
        <f>[2]lmop_processed!AQ6</f>
        <v>44.365856966743898</v>
      </c>
      <c r="AQ6">
        <f>[2]lmop_processed!AR6</f>
        <v>54.422969125905702</v>
      </c>
      <c r="AR6">
        <f>[2]lmop_processed!AS6</f>
        <v>51.515695767481397</v>
      </c>
      <c r="AS6">
        <f>[2]lmop_processed!AT6</f>
        <v>50.341402367094297</v>
      </c>
      <c r="AT6">
        <f>[2]lmop_processed!AU6</f>
        <v>40.183656740889496</v>
      </c>
      <c r="AU6">
        <f>[2]lmop_processed!AV6</f>
        <v>56.528601153733902</v>
      </c>
    </row>
    <row r="7" spans="1:47" x14ac:dyDescent="0.2">
      <c r="A7">
        <f>[2]lmop_processed!B7</f>
        <v>1002249</v>
      </c>
      <c r="B7">
        <f>[2]lmop_processed!C7</f>
        <v>41578</v>
      </c>
      <c r="C7">
        <f>[2]lmop_processed!D7</f>
        <v>9.6579999999999995</v>
      </c>
      <c r="D7">
        <f>[2]lmop_processed!E7</f>
        <v>0</v>
      </c>
      <c r="E7">
        <f>[2]lmop_processed!F7</f>
        <v>27.107999999999901</v>
      </c>
      <c r="F7">
        <f>[2]lmop_processed!G7</f>
        <v>15</v>
      </c>
      <c r="G7">
        <f>[2]lmop_processed!H7</f>
        <v>15</v>
      </c>
      <c r="H7">
        <f>[2]lmop_processed!I7</f>
        <v>41</v>
      </c>
      <c r="I7">
        <f>[2]lmop_processed!J7</f>
        <v>-88.75</v>
      </c>
      <c r="J7">
        <f>[2]lmop_processed!K7</f>
        <v>4.8686800000000003</v>
      </c>
      <c r="K7">
        <f>[2]lmop_processed!L7</f>
        <v>5.00697282862681</v>
      </c>
      <c r="L7">
        <f>[2]lmop_processed!M7</f>
        <v>16.808699691806101</v>
      </c>
      <c r="M7">
        <f>[2]lmop_processed!N7</f>
        <v>2.6233139622023098</v>
      </c>
      <c r="N7">
        <f>[2]lmop_processed!O7</f>
        <v>3.09550422000776</v>
      </c>
      <c r="O7">
        <f>[2]lmop_processed!P7</f>
        <v>0.31128020942414197</v>
      </c>
      <c r="P7">
        <f>[2]lmop_processed!Q7</f>
        <v>0.58242222399787003</v>
      </c>
      <c r="Q7">
        <f>[2]lmop_processed!R7</f>
        <v>14.1853857296038</v>
      </c>
      <c r="R7">
        <f>[2]lmop_processed!S7</f>
        <v>17.374448908798598</v>
      </c>
      <c r="S7">
        <f>[2]lmop_processed!T7</f>
        <v>18.882064779998501</v>
      </c>
      <c r="T7">
        <f>[2]lmop_processed!U7</f>
        <v>15.846009285044801</v>
      </c>
      <c r="U7">
        <f>[2]lmop_processed!V7</f>
        <v>19.904203911813799</v>
      </c>
      <c r="V7">
        <f>[2]lmop_processed!W7</f>
        <v>14.765161963098</v>
      </c>
      <c r="W7">
        <f>[2]lmop_processed!X7</f>
        <v>14.851626068707599</v>
      </c>
      <c r="X7">
        <f>[2]lmop_processed!Y7</f>
        <v>18.660696887383398</v>
      </c>
      <c r="Y7">
        <f>[2]lmop_processed!Z7</f>
        <v>2019</v>
      </c>
      <c r="Z7" t="str">
        <f>[2]lmop_processed!AA7</f>
        <v>LIVINGSTON LANDFILL</v>
      </c>
      <c r="AA7">
        <f>[2]lmop_processed!AB7</f>
        <v>40.931826999999998</v>
      </c>
      <c r="AB7">
        <f>[2]lmop_processed!AC7</f>
        <v>-88.658642</v>
      </c>
      <c r="AC7" t="str">
        <f>[2]lmop_processed!AD7</f>
        <v>PONTIAC</v>
      </c>
      <c r="AD7" t="str">
        <f>[2]lmop_processed!AE7</f>
        <v>LIVINGSTON COUNTY</v>
      </c>
      <c r="AE7" t="str">
        <f>[2]lmop_processed!AF7</f>
        <v>IL</v>
      </c>
      <c r="AF7" t="str">
        <f>[2]lmop_processed!AG7</f>
        <v>REPUBLIC SERVICES INC (100%)</v>
      </c>
      <c r="AG7" t="str">
        <f>[2]lmop_processed!AH7</f>
        <v>C,HH</v>
      </c>
      <c r="AH7">
        <f>[2]lmop_processed!AI7</f>
        <v>11.9400196918061</v>
      </c>
      <c r="AI7">
        <f>[2]lmop_processed!AJ7</f>
        <v>2.45241414342411</v>
      </c>
      <c r="AJ7">
        <f>[2]lmop_processed!AK7</f>
        <v>84.774279256007802</v>
      </c>
      <c r="AK7">
        <f>[2]lmop_processed!AL7</f>
        <v>65.6473174118195</v>
      </c>
      <c r="AL7">
        <f>[2]lmop_processed!AM7</f>
        <v>60.940889418158797</v>
      </c>
      <c r="AM7">
        <f>[2]lmop_processed!AN7</f>
        <v>58.943165506888903</v>
      </c>
      <c r="AN7">
        <f>[2]lmop_processed!AO7</f>
        <v>63.109359175554502</v>
      </c>
      <c r="AO7">
        <f>[2]lmop_processed!AP7</f>
        <v>57.6616234602605</v>
      </c>
      <c r="AP7">
        <f>[2]lmop_processed!AQ7</f>
        <v>64.738363976166198</v>
      </c>
      <c r="AQ7">
        <f>[2]lmop_processed!AR7</f>
        <v>64.6049608631197</v>
      </c>
      <c r="AR7">
        <f>[2]lmop_processed!AS7</f>
        <v>59.228253901789699</v>
      </c>
      <c r="AS7">
        <f>[2]lmop_processed!AT7</f>
        <v>61.859241714219699</v>
      </c>
      <c r="AT7">
        <f>[2]lmop_processed!AU7</f>
        <v>57.6616234602605</v>
      </c>
      <c r="AU7">
        <f>[2]lmop_processed!AV7</f>
        <v>65.6473174118195</v>
      </c>
    </row>
    <row r="8" spans="1:47" x14ac:dyDescent="0.2">
      <c r="A8">
        <f>[2]lmop_processed!B8</f>
        <v>1002341</v>
      </c>
      <c r="B8">
        <f>[2]lmop_processed!C8</f>
        <v>37879</v>
      </c>
      <c r="C8">
        <f>[2]lmop_processed!D8</f>
        <v>1.8089999999999999</v>
      </c>
      <c r="D8">
        <f>[2]lmop_processed!E8</f>
        <v>0</v>
      </c>
      <c r="E8">
        <f>[2]lmop_processed!F8</f>
        <v>4.3372000000000002</v>
      </c>
      <c r="F8">
        <f>[2]lmop_processed!G8</f>
        <v>2.4</v>
      </c>
      <c r="G8">
        <f>[2]lmop_processed!H8</f>
        <v>0</v>
      </c>
      <c r="H8">
        <f>[2]lmop_processed!I8</f>
        <v>37</v>
      </c>
      <c r="I8">
        <f>[2]lmop_processed!J8</f>
        <v>-84.0625</v>
      </c>
      <c r="J8">
        <f>[2]lmop_processed!K8</f>
        <v>10.09076</v>
      </c>
      <c r="K8">
        <f>[2]lmop_processed!L8</f>
        <v>7.1028395015938699</v>
      </c>
      <c r="L8">
        <f>[2]lmop_processed!M8</f>
        <v>1.4731498281308699</v>
      </c>
      <c r="M8">
        <f>[2]lmop_processed!N8</f>
        <v>1.27066290491556</v>
      </c>
      <c r="N8">
        <f>[2]lmop_processed!O8</f>
        <v>2.6023183612671699</v>
      </c>
      <c r="O8">
        <f>[2]lmop_processed!P8</f>
        <v>0.29901213315330399</v>
      </c>
      <c r="P8">
        <f>[2]lmop_processed!Q8</f>
        <v>0.80128168092129703</v>
      </c>
      <c r="Q8">
        <f>[2]lmop_processed!R8</f>
        <v>1.0227282651671199</v>
      </c>
      <c r="R8">
        <f>[2]lmop_processed!S8</f>
        <v>1.4184772425063501</v>
      </c>
      <c r="S8">
        <f>[2]lmop_processed!T8</f>
        <v>4.07546818939805</v>
      </c>
      <c r="T8">
        <f>[2]lmop_processed!U8</f>
        <v>0.202486923215312</v>
      </c>
      <c r="U8">
        <f>[2]lmop_processed!V8</f>
        <v>1.2987326364505101</v>
      </c>
      <c r="V8">
        <f>[2]lmop_processed!W8</f>
        <v>2.4879203250992301</v>
      </c>
      <c r="W8">
        <f>[2]lmop_processed!X8</f>
        <v>0.23628888529040901</v>
      </c>
      <c r="X8">
        <f>[2]lmop_processed!Y8</f>
        <v>1.04309615792002</v>
      </c>
      <c r="Y8">
        <f>[2]lmop_processed!Z8</f>
        <v>2019</v>
      </c>
      <c r="Z8" t="str">
        <f>[2]lmop_processed!AA8</f>
        <v>LAUREL RIDGE LANDFILL</v>
      </c>
      <c r="AA8">
        <f>[2]lmop_processed!AB8</f>
        <v>37.023651999999998</v>
      </c>
      <c r="AB8">
        <f>[2]lmop_processed!AC8</f>
        <v>-84.082001000000005</v>
      </c>
      <c r="AC8" t="str">
        <f>[2]lmop_processed!AD8</f>
        <v>LILY</v>
      </c>
      <c r="AD8" t="str">
        <f>[2]lmop_processed!AE8</f>
        <v>LAUREL COUNTY</v>
      </c>
      <c r="AE8" t="str">
        <f>[2]lmop_processed!AF8</f>
        <v>KY</v>
      </c>
      <c r="AF8" t="str">
        <f>[2]lmop_processed!AG8</f>
        <v>WASTE CONNECTIONS US INC (100%)</v>
      </c>
      <c r="AG8" t="str">
        <f>[2]lmop_processed!AH8</f>
        <v>HH</v>
      </c>
      <c r="AH8">
        <f>[2]lmop_processed!AI8</f>
        <v>-8.6176101718691207</v>
      </c>
      <c r="AI8">
        <f>[2]lmop_processed!AJ8</f>
        <v>-0.85401002222519595</v>
      </c>
      <c r="AJ8">
        <f>[2]lmop_processed!AK8</f>
        <v>30.061075855491701</v>
      </c>
      <c r="AK8">
        <f>[2]lmop_processed!AL8</f>
        <v>80.918993416132295</v>
      </c>
      <c r="AL8">
        <f>[2]lmop_processed!AM8</f>
        <v>75.355163558673198</v>
      </c>
      <c r="AM8">
        <f>[2]lmop_processed!AN8</f>
        <v>51.555581444016703</v>
      </c>
      <c r="AN8">
        <f>[2]lmop_processed!AO8</f>
        <v>95.539628026333205</v>
      </c>
      <c r="AO8">
        <f>[2]lmop_processed!AP8</f>
        <v>76.956207246855101</v>
      </c>
      <c r="AP8">
        <f>[2]lmop_processed!AQ8</f>
        <v>63.547597601320497</v>
      </c>
      <c r="AQ8">
        <f>[2]lmop_processed!AR8</f>
        <v>94.833509138933707</v>
      </c>
      <c r="AR8">
        <f>[2]lmop_processed!AS8</f>
        <v>80.612662810679197</v>
      </c>
      <c r="AS8">
        <f>[2]lmop_processed!AT8</f>
        <v>77.414917905368</v>
      </c>
      <c r="AT8">
        <f>[2]lmop_processed!AU8</f>
        <v>51.555581444016703</v>
      </c>
      <c r="AU8">
        <f>[2]lmop_processed!AV8</f>
        <v>95.539628026333205</v>
      </c>
    </row>
    <row r="9" spans="1:47" x14ac:dyDescent="0.2">
      <c r="A9">
        <f>[2]lmop_processed!B9</f>
        <v>1002466</v>
      </c>
      <c r="B9">
        <f>[2]lmop_processed!C9</f>
        <v>38200</v>
      </c>
      <c r="C9">
        <f>[2]lmop_processed!D9</f>
        <v>5.3140000000000001</v>
      </c>
      <c r="D9">
        <f>[2]lmop_processed!E9</f>
        <v>0</v>
      </c>
      <c r="E9">
        <f>[2]lmop_processed!F9</f>
        <v>25.2119999999999</v>
      </c>
      <c r="F9">
        <f>[2]lmop_processed!G9</f>
        <v>0</v>
      </c>
      <c r="G9">
        <f>[2]lmop_processed!H9</f>
        <v>0</v>
      </c>
      <c r="H9">
        <f>[2]lmop_processed!I9</f>
        <v>35</v>
      </c>
      <c r="I9">
        <f>[2]lmop_processed!J9</f>
        <v>-90</v>
      </c>
      <c r="J9">
        <f>[2]lmop_processed!K9</f>
        <v>4.0884</v>
      </c>
      <c r="K9">
        <f>[2]lmop_processed!L9</f>
        <v>14.6351569456598</v>
      </c>
      <c r="L9">
        <f>[2]lmop_processed!M9</f>
        <v>40.558876423467296</v>
      </c>
      <c r="M9">
        <f>[2]lmop_processed!N9</f>
        <v>10.651899269464799</v>
      </c>
      <c r="N9">
        <f>[2]lmop_processed!O9</f>
        <v>15.648584469062101</v>
      </c>
      <c r="O9">
        <f>[2]lmop_processed!P9</f>
        <v>0.41345266142928599</v>
      </c>
      <c r="P9">
        <f>[2]lmop_processed!Q9</f>
        <v>0.76269892048196297</v>
      </c>
      <c r="Q9">
        <f>[2]lmop_processed!R9</f>
        <v>35.194535066557002</v>
      </c>
      <c r="R9">
        <f>[2]lmop_processed!S9</f>
        <v>47.646367264098998</v>
      </c>
      <c r="S9">
        <f>[2]lmop_processed!T9</f>
        <v>56.207460892529397</v>
      </c>
      <c r="T9">
        <f>[2]lmop_processed!U9</f>
        <v>31.223911740480801</v>
      </c>
      <c r="U9">
        <f>[2]lmop_processed!V9</f>
        <v>40.458758170039197</v>
      </c>
      <c r="V9">
        <f>[2]lmop_processed!W9</f>
        <v>44.783838790059498</v>
      </c>
      <c r="W9">
        <f>[2]lmop_processed!X9</f>
        <v>29.906977154002401</v>
      </c>
      <c r="X9">
        <f>[2]lmop_processed!Y9</f>
        <v>39.049162309970903</v>
      </c>
      <c r="Y9">
        <f>[2]lmop_processed!Z9</f>
        <v>2019</v>
      </c>
      <c r="Z9" t="str">
        <f>[2]lmop_processed!AA9</f>
        <v>SOUTH SHELBY LANDFILL</v>
      </c>
      <c r="AA9">
        <f>[2]lmop_processed!AB9</f>
        <v>34.999212999999997</v>
      </c>
      <c r="AB9">
        <f>[2]lmop_processed!AC9</f>
        <v>-89.906723999999997</v>
      </c>
      <c r="AC9" t="str">
        <f>[2]lmop_processed!AD9</f>
        <v>MEMPHIS</v>
      </c>
      <c r="AD9" t="str">
        <f>[2]lmop_processed!AE9</f>
        <v>SHELBY COUNTY</v>
      </c>
      <c r="AE9" t="str">
        <f>[2]lmop_processed!AF9</f>
        <v>TN</v>
      </c>
      <c r="AF9" t="str">
        <f>[2]lmop_processed!AG9</f>
        <v>REPUBLIC SERVICES INC (100%)</v>
      </c>
      <c r="AG9" t="str">
        <f>[2]lmop_processed!AH9</f>
        <v>C,HH</v>
      </c>
      <c r="AH9">
        <f>[2]lmop_processed!AI9</f>
        <v>36.470476423467296</v>
      </c>
      <c r="AI9">
        <f>[2]lmop_processed!AJ9</f>
        <v>8.9204765735904807</v>
      </c>
      <c r="AJ9">
        <f>[2]lmop_processed!AK9</f>
        <v>86.046606872261094</v>
      </c>
      <c r="AK9">
        <f>[2]lmop_processed!AL9</f>
        <v>41.737206036103402</v>
      </c>
      <c r="AL9">
        <f>[2]lmop_processed!AM9</f>
        <v>34.604124339776703</v>
      </c>
      <c r="AM9">
        <f>[2]lmop_processed!AN9</f>
        <v>30.965569808032502</v>
      </c>
      <c r="AN9">
        <f>[2]lmop_processed!AO9</f>
        <v>44.673682452295203</v>
      </c>
      <c r="AO9">
        <f>[2]lmop_processed!AP9</f>
        <v>38.391516563154802</v>
      </c>
      <c r="AP9">
        <f>[2]lmop_processed!AQ9</f>
        <v>36.019284054326498</v>
      </c>
      <c r="AQ9">
        <f>[2]lmop_processed!AR9</f>
        <v>45.741051996588503</v>
      </c>
      <c r="AR9">
        <f>[2]lmop_processed!AS9</f>
        <v>39.233650767763997</v>
      </c>
      <c r="AS9">
        <f>[2]lmop_processed!AT9</f>
        <v>38.920760752255198</v>
      </c>
      <c r="AT9">
        <f>[2]lmop_processed!AU9</f>
        <v>30.965569808032502</v>
      </c>
      <c r="AU9">
        <f>[2]lmop_processed!AV9</f>
        <v>45.741051996588503</v>
      </c>
    </row>
    <row r="10" spans="1:47" x14ac:dyDescent="0.2">
      <c r="A10">
        <f>[2]lmop_processed!B10</f>
        <v>1002489</v>
      </c>
      <c r="B10">
        <f>[2]lmop_processed!C10</f>
        <v>36069</v>
      </c>
      <c r="C10">
        <f>[2]lmop_processed!D10</f>
        <v>3.238</v>
      </c>
      <c r="D10">
        <f>[2]lmop_processed!E10</f>
        <v>0</v>
      </c>
      <c r="E10">
        <f>[2]lmop_processed!F10</f>
        <v>9.7591999999999892</v>
      </c>
      <c r="F10">
        <f>[2]lmop_processed!G10</f>
        <v>5.4</v>
      </c>
      <c r="G10">
        <f>[2]lmop_processed!H10</f>
        <v>5.4</v>
      </c>
      <c r="H10">
        <f>[2]lmop_processed!I10</f>
        <v>43.25</v>
      </c>
      <c r="I10">
        <f>[2]lmop_processed!J10</f>
        <v>-83.75</v>
      </c>
      <c r="J10">
        <f>[2]lmop_processed!K10</f>
        <v>18.165959999999998</v>
      </c>
      <c r="K10">
        <f>[2]lmop_processed!L10</f>
        <v>11.3121264270012</v>
      </c>
      <c r="L10">
        <f>[2]lmop_processed!M10</f>
        <v>16.855712369766799</v>
      </c>
      <c r="M10">
        <f>[2]lmop_processed!N10</f>
        <v>3.1067979982704599</v>
      </c>
      <c r="N10">
        <f>[2]lmop_processed!O10</f>
        <v>3.8568141917504599</v>
      </c>
      <c r="O10">
        <f>[2]lmop_processed!P10</f>
        <v>0.241586700325229</v>
      </c>
      <c r="P10">
        <f>[2]lmop_processed!Q10</f>
        <v>0.92656226563705502</v>
      </c>
      <c r="Q10">
        <f>[2]lmop_processed!R10</f>
        <v>15.7861617188462</v>
      </c>
      <c r="R10">
        <f>[2]lmop_processed!S10</f>
        <v>18.776527076776102</v>
      </c>
      <c r="S10">
        <f>[2]lmop_processed!T10</f>
        <v>20.712526561517301</v>
      </c>
      <c r="T10">
        <f>[2]lmop_processed!U10</f>
        <v>14.719228539478401</v>
      </c>
      <c r="U10">
        <f>[2]lmop_processed!V10</f>
        <v>17.054326725602198</v>
      </c>
      <c r="V10">
        <f>[2]lmop_processed!W10</f>
        <v>17.5481277710958</v>
      </c>
      <c r="W10">
        <f>[2]lmop_processed!X10</f>
        <v>13.7489143714963</v>
      </c>
      <c r="X10">
        <f>[2]lmop_processed!Y10</f>
        <v>16.499886193321998</v>
      </c>
      <c r="Y10">
        <f>[2]lmop_processed!Z10</f>
        <v>2019</v>
      </c>
      <c r="Z10" t="str">
        <f>[2]lmop_processed!AA10</f>
        <v>BRENT RUN LANDFILL</v>
      </c>
      <c r="AA10">
        <f>[2]lmop_processed!AB10</f>
        <v>43.173752</v>
      </c>
      <c r="AB10">
        <f>[2]lmop_processed!AC10</f>
        <v>-83.839145000000002</v>
      </c>
      <c r="AC10" t="str">
        <f>[2]lmop_processed!AD10</f>
        <v>MONTROSE</v>
      </c>
      <c r="AD10" t="str">
        <f>[2]lmop_processed!AE10</f>
        <v>GENESEE COUNTY</v>
      </c>
      <c r="AE10" t="str">
        <f>[2]lmop_processed!AF10</f>
        <v>MI</v>
      </c>
      <c r="AF10" t="str">
        <f>[2]lmop_processed!AG10</f>
        <v>WASTE CONNECTIONS US INC (100%)</v>
      </c>
      <c r="AG10" t="str">
        <f>[2]lmop_processed!AH10</f>
        <v>C,HH</v>
      </c>
      <c r="AH10">
        <f>[2]lmop_processed!AI10</f>
        <v>-1.3102476302331501</v>
      </c>
      <c r="AI10">
        <f>[2]lmop_processed!AJ10</f>
        <v>-7.2126528420912106E-2</v>
      </c>
      <c r="AJ10">
        <f>[2]lmop_processed!AK10</f>
        <v>34.9476959129329</v>
      </c>
      <c r="AK10">
        <f>[2]lmop_processed!AL10</f>
        <v>38.203412844219201</v>
      </c>
      <c r="AL10">
        <f>[2]lmop_processed!AM10</f>
        <v>34.199934607387398</v>
      </c>
      <c r="AM10">
        <f>[2]lmop_processed!AN10</f>
        <v>32.027066074834302</v>
      </c>
      <c r="AN10">
        <f>[2]lmop_processed!AO10</f>
        <v>39.868572381027199</v>
      </c>
      <c r="AO10">
        <f>[2]lmop_processed!AP10</f>
        <v>36.396554992080297</v>
      </c>
      <c r="AP10">
        <f>[2]lmop_processed!AQ10</f>
        <v>35.738392572889701</v>
      </c>
      <c r="AQ10">
        <f>[2]lmop_processed!AR10</f>
        <v>41.514176108625001</v>
      </c>
      <c r="AR10">
        <f>[2]lmop_processed!AS10</f>
        <v>37.1650404288701</v>
      </c>
      <c r="AS10">
        <f>[2]lmop_processed!AT10</f>
        <v>36.889143751241697</v>
      </c>
      <c r="AT10">
        <f>[2]lmop_processed!AU10</f>
        <v>32.027066074834302</v>
      </c>
      <c r="AU10">
        <f>[2]lmop_processed!AV10</f>
        <v>41.514176108625001</v>
      </c>
    </row>
    <row r="11" spans="1:47" x14ac:dyDescent="0.2">
      <c r="A11">
        <f>[2]lmop_processed!B11</f>
        <v>1002552</v>
      </c>
      <c r="B11">
        <f>[2]lmop_processed!C11</f>
        <v>41381</v>
      </c>
      <c r="C11">
        <f>[2]lmop_processed!D11</f>
        <v>1.94</v>
      </c>
      <c r="D11">
        <f>[2]lmop_processed!E11</f>
        <v>0.36</v>
      </c>
      <c r="E11">
        <f>[2]lmop_processed!F11</f>
        <v>5.7831999999999901</v>
      </c>
      <c r="F11">
        <f>[2]lmop_processed!G11</f>
        <v>3.2</v>
      </c>
      <c r="G11">
        <f>[2]lmop_processed!H11</f>
        <v>3.2</v>
      </c>
      <c r="H11">
        <f>[2]lmop_processed!I11</f>
        <v>36.25</v>
      </c>
      <c r="I11">
        <f>[2]lmop_processed!J11</f>
        <v>-96.25</v>
      </c>
      <c r="J11">
        <f>[2]lmop_processed!K11</f>
        <v>6.9682399999999998</v>
      </c>
      <c r="K11">
        <f>[2]lmop_processed!L11</f>
        <v>3.28664129717622</v>
      </c>
      <c r="L11">
        <f>[2]lmop_processed!M11</f>
        <v>3.0189632637356598</v>
      </c>
      <c r="M11">
        <f>[2]lmop_processed!N11</f>
        <v>1.43235155100671</v>
      </c>
      <c r="N11">
        <f>[2]lmop_processed!O11</f>
        <v>1.0046405077038101</v>
      </c>
      <c r="O11">
        <f>[2]lmop_processed!P11</f>
        <v>0.20281887600378701</v>
      </c>
      <c r="P11">
        <f>[2]lmop_processed!Q11</f>
        <v>0.53115073178632799</v>
      </c>
      <c r="Q11">
        <f>[2]lmop_processed!R11</f>
        <v>3.38724177410091</v>
      </c>
      <c r="R11">
        <f>[2]lmop_processed!S11</f>
        <v>2.4204607783627901</v>
      </c>
      <c r="S11">
        <f>[2]lmop_processed!T11</f>
        <v>1.5866117127289501</v>
      </c>
      <c r="T11">
        <f>[2]lmop_processed!U11</f>
        <v>4.0236037714394799</v>
      </c>
      <c r="U11">
        <f>[2]lmop_processed!V11</f>
        <v>3.7710294967541298</v>
      </c>
      <c r="V11">
        <f>[2]lmop_processed!W11</f>
        <v>1.92065534822882</v>
      </c>
      <c r="W11">
        <f>[2]lmop_processed!X11</f>
        <v>3.7954644543800602</v>
      </c>
      <c r="X11">
        <f>[2]lmop_processed!Y11</f>
        <v>3.2466387738901799</v>
      </c>
      <c r="Y11">
        <f>[2]lmop_processed!Z11</f>
        <v>2019</v>
      </c>
      <c r="Z11" t="str">
        <f>[2]lmop_processed!AA11</f>
        <v>AMERICAN ENVIRONMENTAL LANDFILL</v>
      </c>
      <c r="AA11">
        <f>[2]lmop_processed!AB11</f>
        <v>36.163345</v>
      </c>
      <c r="AB11">
        <f>[2]lmop_processed!AC11</f>
        <v>-96.188987999999995</v>
      </c>
      <c r="AC11" t="str">
        <f>[2]lmop_processed!AD11</f>
        <v>SAND SPRINGS</v>
      </c>
      <c r="AD11" t="str">
        <f>[2]lmop_processed!AE11</f>
        <v>OSAGE COUNTY</v>
      </c>
      <c r="AE11" t="str">
        <f>[2]lmop_processed!AF11</f>
        <v>OK</v>
      </c>
      <c r="AF11" t="str">
        <f>[2]lmop_processed!AG11</f>
        <v>AMERICAN ENVIRONMENTAL LANDFILL INC (100%)</v>
      </c>
      <c r="AG11" t="str">
        <f>[2]lmop_processed!AH11</f>
        <v>C,HH</v>
      </c>
      <c r="AH11">
        <f>[2]lmop_processed!AI11</f>
        <v>-3.9492767362643302</v>
      </c>
      <c r="AI11">
        <f>[2]lmop_processed!AJ11</f>
        <v>-0.56675383400461599</v>
      </c>
      <c r="AJ11">
        <f>[2]lmop_processed!AK11</f>
        <v>45.353309116460501</v>
      </c>
      <c r="AK11">
        <f>[2]lmop_processed!AL11</f>
        <v>63.063483117387698</v>
      </c>
      <c r="AL11">
        <f>[2]lmop_processed!AM11</f>
        <v>70.495357575647404</v>
      </c>
      <c r="AM11">
        <f>[2]lmop_processed!AN11</f>
        <v>78.471475601084805</v>
      </c>
      <c r="AN11">
        <f>[2]lmop_processed!AO11</f>
        <v>58.971303339855801</v>
      </c>
      <c r="AO11">
        <f>[2]lmop_processed!AP11</f>
        <v>60.530260466997603</v>
      </c>
      <c r="AP11">
        <f>[2]lmop_processed!AQ11</f>
        <v>75.0689069120385</v>
      </c>
      <c r="AQ11">
        <f>[2]lmop_processed!AR11</f>
        <v>60.375849133701401</v>
      </c>
      <c r="AR11">
        <f>[2]lmop_processed!AS11</f>
        <v>64.045440287617794</v>
      </c>
      <c r="AS11">
        <f>[2]lmop_processed!AT11</f>
        <v>66.377759554291401</v>
      </c>
      <c r="AT11">
        <f>[2]lmop_processed!AU11</f>
        <v>58.971303339855801</v>
      </c>
      <c r="AU11">
        <f>[2]lmop_processed!AV11</f>
        <v>78.471475601084805</v>
      </c>
    </row>
    <row r="12" spans="1:47" x14ac:dyDescent="0.2">
      <c r="A12">
        <f>[2]lmop_processed!B12</f>
        <v>1002683</v>
      </c>
      <c r="B12">
        <f>[2]lmop_processed!C12</f>
        <v>32509</v>
      </c>
      <c r="C12">
        <f>[2]lmop_processed!D12</f>
        <v>7.2</v>
      </c>
      <c r="D12">
        <f>[2]lmop_processed!E12</f>
        <v>0</v>
      </c>
      <c r="E12">
        <f>[2]lmop_processed!F12</f>
        <v>19.2044</v>
      </c>
      <c r="F12">
        <f>[2]lmop_processed!G12</f>
        <v>4</v>
      </c>
      <c r="G12">
        <f>[2]lmop_processed!H12</f>
        <v>5</v>
      </c>
      <c r="H12">
        <f>[2]lmop_processed!I12</f>
        <v>39.75</v>
      </c>
      <c r="I12">
        <f>[2]lmop_processed!J12</f>
        <v>-86.25</v>
      </c>
      <c r="J12">
        <f>[2]lmop_processed!K12</f>
        <v>4.7397999999999998</v>
      </c>
      <c r="K12">
        <f>[2]lmop_processed!L12</f>
        <v>15.411730385099601</v>
      </c>
      <c r="L12">
        <f>[2]lmop_processed!M12</f>
        <v>39.297341040692899</v>
      </c>
      <c r="M12">
        <f>[2]lmop_processed!N12</f>
        <v>7.6653150039226201</v>
      </c>
      <c r="N12">
        <f>[2]lmop_processed!O12</f>
        <v>12.560828270656399</v>
      </c>
      <c r="O12">
        <f>[2]lmop_processed!P12</f>
        <v>0.30841206257771397</v>
      </c>
      <c r="P12">
        <f>[2]lmop_processed!Q12</f>
        <v>0.66143973801478695</v>
      </c>
      <c r="Q12">
        <f>[2]lmop_processed!R12</f>
        <v>34.5860676502855</v>
      </c>
      <c r="R12">
        <f>[2]lmop_processed!S12</f>
        <v>43.550622977211098</v>
      </c>
      <c r="S12">
        <f>[2]lmop_processed!T12</f>
        <v>51.8581693113493</v>
      </c>
      <c r="T12">
        <f>[2]lmop_processed!U12</f>
        <v>33.478179517150899</v>
      </c>
      <c r="U12">
        <f>[2]lmop_processed!V12</f>
        <v>42.364263911562198</v>
      </c>
      <c r="V12">
        <f>[2]lmop_processed!W12</f>
        <v>37.883628896903801</v>
      </c>
      <c r="W12">
        <f>[2]lmop_processed!X12</f>
        <v>31.632026036770199</v>
      </c>
      <c r="X12">
        <f>[2]lmop_processed!Y12</f>
        <v>39.025770024309899</v>
      </c>
      <c r="Y12">
        <f>[2]lmop_processed!Z12</f>
        <v>2019</v>
      </c>
      <c r="Z12" t="str">
        <f>[2]lmop_processed!AA12</f>
        <v>SOUTH SIDE LANDFILL INC</v>
      </c>
      <c r="AA12">
        <f>[2]lmop_processed!AB12</f>
        <v>39.716110999999998</v>
      </c>
      <c r="AB12">
        <f>[2]lmop_processed!AC12</f>
        <v>-86.204999999999998</v>
      </c>
      <c r="AC12" t="str">
        <f>[2]lmop_processed!AD12</f>
        <v>INDIANAPOLIS</v>
      </c>
      <c r="AD12" t="str">
        <f>[2]lmop_processed!AE12</f>
        <v>MARION COUNTY</v>
      </c>
      <c r="AE12" t="str">
        <f>[2]lmop_processed!AF12</f>
        <v>IN</v>
      </c>
      <c r="AF12" t="str">
        <f>[2]lmop_processed!AG12</f>
        <v>600 LAND INC (100%)</v>
      </c>
      <c r="AG12" t="str">
        <f>[2]lmop_processed!AH12</f>
        <v>C,HH</v>
      </c>
      <c r="AH12">
        <f>[2]lmop_processed!AI12</f>
        <v>34.557541040692897</v>
      </c>
      <c r="AI12">
        <f>[2]lmop_processed!AJ12</f>
        <v>7.2909281068173497</v>
      </c>
      <c r="AJ12">
        <f>[2]lmop_processed!AK12</f>
        <v>80.204809515456702</v>
      </c>
      <c r="AK12">
        <f>[2]lmop_processed!AL12</f>
        <v>35.702236546549202</v>
      </c>
      <c r="AL12">
        <f>[2]lmop_processed!AM12</f>
        <v>30.602171888254802</v>
      </c>
      <c r="AM12">
        <f>[2]lmop_processed!AN12</f>
        <v>27.024635030938601</v>
      </c>
      <c r="AN12">
        <f>[2]lmop_processed!AO12</f>
        <v>36.453036612886301</v>
      </c>
      <c r="AO12">
        <f>[2]lmop_processed!AP12</f>
        <v>31.191841400984998</v>
      </c>
      <c r="AP12">
        <f>[2]lmop_processed!AQ12</f>
        <v>33.639977366676099</v>
      </c>
      <c r="AQ12">
        <f>[2]lmop_processed!AR12</f>
        <v>37.776849194924402</v>
      </c>
      <c r="AR12">
        <f>[2]lmop_processed!AS12</f>
        <v>32.980154431942303</v>
      </c>
      <c r="AS12">
        <f>[2]lmop_processed!AT12</f>
        <v>33.171362809144597</v>
      </c>
      <c r="AT12">
        <f>[2]lmop_processed!AU12</f>
        <v>27.024635030938601</v>
      </c>
      <c r="AU12">
        <f>[2]lmop_processed!AV12</f>
        <v>37.776849194924402</v>
      </c>
    </row>
    <row r="13" spans="1:47" x14ac:dyDescent="0.2">
      <c r="A13">
        <f>[2]lmop_processed!B13</f>
        <v>1002720</v>
      </c>
      <c r="B13">
        <f>[2]lmop_processed!C13</f>
        <v>33338</v>
      </c>
      <c r="C13">
        <f>[2]lmop_processed!D13</f>
        <v>2.016</v>
      </c>
      <c r="D13">
        <f>[2]lmop_processed!E13</f>
        <v>0</v>
      </c>
      <c r="E13">
        <f>[2]lmop_processed!F13</f>
        <v>5.7827999999999999</v>
      </c>
      <c r="F13">
        <f>[2]lmop_processed!G13</f>
        <v>3.2</v>
      </c>
      <c r="G13">
        <f>[2]lmop_processed!H13</f>
        <v>3.2</v>
      </c>
      <c r="H13">
        <f>[2]lmop_processed!I13</f>
        <v>42.75</v>
      </c>
      <c r="I13">
        <f>[2]lmop_processed!J13</f>
        <v>-84.6875</v>
      </c>
      <c r="J13">
        <f>[2]lmop_processed!K13</f>
        <v>4.3039199999999997</v>
      </c>
      <c r="K13">
        <f>[2]lmop_processed!L13</f>
        <v>10.2543576659181</v>
      </c>
      <c r="L13">
        <f>[2]lmop_processed!M13</f>
        <v>9.5599594623009505</v>
      </c>
      <c r="M13">
        <f>[2]lmop_processed!N13</f>
        <v>7.2117848899778201</v>
      </c>
      <c r="N13">
        <f>[2]lmop_processed!O13</f>
        <v>4.2433342673966097</v>
      </c>
      <c r="O13">
        <f>[2]lmop_processed!P13</f>
        <v>0.29991614454455201</v>
      </c>
      <c r="P13">
        <f>[2]lmop_processed!Q13</f>
        <v>0.78187827377274</v>
      </c>
      <c r="Q13">
        <f>[2]lmop_processed!R13</f>
        <v>13.0133405056245</v>
      </c>
      <c r="R13">
        <f>[2]lmop_processed!S13</f>
        <v>8.7637218485910804</v>
      </c>
      <c r="S13">
        <f>[2]lmop_processed!T13</f>
        <v>2.3481745723231202</v>
      </c>
      <c r="T13">
        <f>[2]lmop_processed!U13</f>
        <v>13.803293729697501</v>
      </c>
      <c r="U13">
        <f>[2]lmop_processed!V13</f>
        <v>9.0085883870484906</v>
      </c>
      <c r="V13">
        <f>[2]lmop_processed!W13</f>
        <v>8.4101622930105204</v>
      </c>
      <c r="W13">
        <f>[2]lmop_processed!X13</f>
        <v>12.770121847270101</v>
      </c>
      <c r="X13">
        <f>[2]lmop_processed!Y13</f>
        <v>8.3622725148421306</v>
      </c>
      <c r="Y13">
        <f>[2]lmop_processed!Z13</f>
        <v>2019</v>
      </c>
      <c r="Z13" t="str">
        <f>[2]lmop_processed!AA13</f>
        <v>GRANGER Grand River Avenue Landfill</v>
      </c>
      <c r="AA13">
        <f>[2]lmop_processed!AB13</f>
        <v>42.789248000000001</v>
      </c>
      <c r="AB13">
        <f>[2]lmop_processed!AC13</f>
        <v>-84.691393000000005</v>
      </c>
      <c r="AC13" t="str">
        <f>[2]lmop_processed!AD13</f>
        <v>GRAND LEDGE</v>
      </c>
      <c r="AD13" t="str">
        <f>[2]lmop_processed!AE13</f>
        <v>CLINTON COUNTY</v>
      </c>
      <c r="AE13" t="str">
        <f>[2]lmop_processed!AF13</f>
        <v>MI</v>
      </c>
      <c r="AF13" t="str">
        <f>[2]lmop_processed!AG13</f>
        <v>GRANGER ASSOCIATES INC (100%)</v>
      </c>
      <c r="AG13" t="str">
        <f>[2]lmop_processed!AH13</f>
        <v>C,HH</v>
      </c>
      <c r="AH13">
        <f>[2]lmop_processed!AI13</f>
        <v>5.2560394623009499</v>
      </c>
      <c r="AI13">
        <f>[2]lmop_processed!AJ13</f>
        <v>1.2212214591119099</v>
      </c>
      <c r="AJ13">
        <f>[2]lmop_processed!AK13</f>
        <v>57.330827067669098</v>
      </c>
      <c r="AK13">
        <f>[2]lmop_processed!AL13</f>
        <v>30.7658904670858</v>
      </c>
      <c r="AL13">
        <f>[2]lmop_processed!AM13</f>
        <v>39.753832979394197</v>
      </c>
      <c r="AM13">
        <f>[2]lmop_processed!AN13</f>
        <v>71.120625806455706</v>
      </c>
      <c r="AN13">
        <f>[2]lmop_processed!AO13</f>
        <v>29.525029747160701</v>
      </c>
      <c r="AO13">
        <f>[2]lmop_processed!AP13</f>
        <v>39.0957214338546</v>
      </c>
      <c r="AP13">
        <f>[2]lmop_processed!AQ13</f>
        <v>40.744136992795298</v>
      </c>
      <c r="AQ13">
        <f>[2]lmop_processed!AR13</f>
        <v>31.169214464463799</v>
      </c>
      <c r="AR13">
        <f>[2]lmop_processed!AS13</f>
        <v>40.882080978603803</v>
      </c>
      <c r="AS13">
        <f>[2]lmop_processed!AT13</f>
        <v>40.382066608726802</v>
      </c>
      <c r="AT13">
        <f>[2]lmop_processed!AU13</f>
        <v>29.525029747160701</v>
      </c>
      <c r="AU13">
        <f>[2]lmop_processed!AV13</f>
        <v>71.120625806455706</v>
      </c>
    </row>
    <row r="14" spans="1:47" x14ac:dyDescent="0.2">
      <c r="A14">
        <f>[2]lmop_processed!B14</f>
        <v>1003099</v>
      </c>
      <c r="B14">
        <f>[2]lmop_processed!C14</f>
        <v>36509</v>
      </c>
      <c r="C14">
        <f>[2]lmop_processed!D14</f>
        <v>10.776999999999999</v>
      </c>
      <c r="D14">
        <f>[2]lmop_processed!E14</f>
        <v>0</v>
      </c>
      <c r="E14">
        <f>[2]lmop_processed!F14</f>
        <v>20.782799999999899</v>
      </c>
      <c r="F14">
        <f>[2]lmop_processed!G14</f>
        <v>11.5</v>
      </c>
      <c r="G14">
        <f>[2]lmop_processed!H14</f>
        <v>16.8</v>
      </c>
      <c r="H14">
        <f>[2]lmop_processed!I14</f>
        <v>35.25</v>
      </c>
      <c r="I14">
        <f>[2]lmop_processed!J14</f>
        <v>-80.625</v>
      </c>
      <c r="J14">
        <f>[2]lmop_processed!K14</f>
        <v>6.8524000000000003</v>
      </c>
      <c r="K14">
        <f>[2]lmop_processed!L14</f>
        <v>9.9116833424721502</v>
      </c>
      <c r="L14">
        <f>[2]lmop_processed!M14</f>
        <v>23.087876629902102</v>
      </c>
      <c r="M14">
        <f>[2]lmop_processed!N14</f>
        <v>5.3001085177327703</v>
      </c>
      <c r="N14">
        <f>[2]lmop_processed!O14</f>
        <v>7.2923301880675204</v>
      </c>
      <c r="O14">
        <f>[2]lmop_processed!P14</f>
        <v>0.49292983884974101</v>
      </c>
      <c r="P14">
        <f>[2]lmop_processed!Q14</f>
        <v>0.86109104098990497</v>
      </c>
      <c r="Q14">
        <f>[2]lmop_processed!R14</f>
        <v>19.6330679251103</v>
      </c>
      <c r="R14">
        <f>[2]lmop_processed!S14</f>
        <v>26.157306904709301</v>
      </c>
      <c r="S14">
        <f>[2]lmop_processed!T14</f>
        <v>30.3802068179697</v>
      </c>
      <c r="T14">
        <f>[2]lmop_processed!U14</f>
        <v>17.954905272319198</v>
      </c>
      <c r="U14">
        <f>[2]lmop_processed!V14</f>
        <v>23.534685233413999</v>
      </c>
      <c r="V14">
        <f>[2]lmop_processed!W14</f>
        <v>25.694262548743598</v>
      </c>
      <c r="W14">
        <f>[2]lmop_processed!X14</f>
        <v>17.787768112169399</v>
      </c>
      <c r="X14">
        <f>[2]lmop_processed!Y14</f>
        <v>23.560810224781701</v>
      </c>
      <c r="Y14">
        <f>[2]lmop_processed!Z14</f>
        <v>2019</v>
      </c>
      <c r="Z14" t="str">
        <f>[2]lmop_processed!AA14</f>
        <v>Charlotte Motor Speedway Landfill V</v>
      </c>
      <c r="AA14">
        <f>[2]lmop_processed!AB14</f>
        <v>35.345247000000001</v>
      </c>
      <c r="AB14">
        <f>[2]lmop_processed!AC14</f>
        <v>-80.682062000000002</v>
      </c>
      <c r="AC14" t="str">
        <f>[2]lmop_processed!AD14</f>
        <v>CONCORD</v>
      </c>
      <c r="AD14" t="str">
        <f>[2]lmop_processed!AE14</f>
        <v>CABARRUS COUNTY</v>
      </c>
      <c r="AE14" t="str">
        <f>[2]lmop_processed!AF14</f>
        <v>NC</v>
      </c>
      <c r="AF14" t="str">
        <f>[2]lmop_processed!AG14</f>
        <v>REPUBLIC SERVICES INC (100%)</v>
      </c>
      <c r="AG14" t="str">
        <f>[2]lmop_processed!AH14</f>
        <v>HH</v>
      </c>
      <c r="AH14">
        <f>[2]lmop_processed!AI14</f>
        <v>16.235476629902099</v>
      </c>
      <c r="AI14">
        <f>[2]lmop_processed!AJ14</f>
        <v>2.3693124496384002</v>
      </c>
      <c r="AJ14">
        <f>[2]lmop_processed!AK14</f>
        <v>75.204087540527993</v>
      </c>
      <c r="AK14">
        <f>[2]lmop_processed!AL14</f>
        <v>51.422377068605897</v>
      </c>
      <c r="AL14">
        <f>[2]lmop_processed!AM14</f>
        <v>44.275144158043901</v>
      </c>
      <c r="AM14">
        <f>[2]lmop_processed!AN14</f>
        <v>40.620755683773702</v>
      </c>
      <c r="AN14">
        <f>[2]lmop_processed!AO14</f>
        <v>53.650054524140103</v>
      </c>
      <c r="AO14">
        <f>[2]lmop_processed!AP14</f>
        <v>46.895260167719002</v>
      </c>
      <c r="AP14">
        <f>[2]lmop_processed!AQ14</f>
        <v>44.716251114630303</v>
      </c>
      <c r="AQ14">
        <f>[2]lmop_processed!AR14</f>
        <v>53.882535355870999</v>
      </c>
      <c r="AR14">
        <f>[2]lmop_processed!AS14</f>
        <v>46.867631874468699</v>
      </c>
      <c r="AS14">
        <f>[2]lmop_processed!AT14</f>
        <v>47.791251243406599</v>
      </c>
      <c r="AT14">
        <f>[2]lmop_processed!AU14</f>
        <v>40.620755683773702</v>
      </c>
      <c r="AU14">
        <f>[2]lmop_processed!AV14</f>
        <v>53.882535355870999</v>
      </c>
    </row>
    <row r="15" spans="1:47" x14ac:dyDescent="0.2">
      <c r="A15">
        <f>[2]lmop_processed!B15</f>
        <v>1003102</v>
      </c>
      <c r="B15">
        <f>[2]lmop_processed!C15</f>
        <v>37238</v>
      </c>
      <c r="C15">
        <f>[2]lmop_processed!D15</f>
        <v>9.9319065260000006</v>
      </c>
      <c r="D15">
        <f>[2]lmop_processed!E15</f>
        <v>0.60933084199999998</v>
      </c>
      <c r="E15">
        <f>[2]lmop_processed!F15</f>
        <v>28.8248</v>
      </c>
      <c r="F15">
        <f>[2]lmop_processed!G15</f>
        <v>15.95</v>
      </c>
      <c r="G15">
        <f>[2]lmop_processed!H15</f>
        <v>25.6</v>
      </c>
      <c r="H15">
        <f>[2]lmop_processed!I15</f>
        <v>41</v>
      </c>
      <c r="I15">
        <f>[2]lmop_processed!J15</f>
        <v>-80.625</v>
      </c>
      <c r="J15">
        <f>[2]lmop_processed!K15</f>
        <v>3.5807600000000002</v>
      </c>
      <c r="K15">
        <f>[2]lmop_processed!L15</f>
        <v>9.5306637771998801</v>
      </c>
      <c r="L15">
        <f>[2]lmop_processed!M15</f>
        <v>5.8310446965405003</v>
      </c>
      <c r="M15">
        <f>[2]lmop_processed!N15</f>
        <v>2.4107578346612799</v>
      </c>
      <c r="N15">
        <f>[2]lmop_processed!O15</f>
        <v>1.67381622797578</v>
      </c>
      <c r="O15">
        <f>[2]lmop_processed!P15</f>
        <v>0.333635457946095</v>
      </c>
      <c r="P15">
        <f>[2]lmop_processed!Q15</f>
        <v>0.65233944044902903</v>
      </c>
      <c r="Q15">
        <f>[2]lmop_processed!R15</f>
        <v>6.0448132179746796</v>
      </c>
      <c r="R15">
        <f>[2]lmop_processed!S15</f>
        <v>5.9546466052909901</v>
      </c>
      <c r="S15">
        <f>[2]lmop_processed!T15</f>
        <v>7.5048609245162901</v>
      </c>
      <c r="T15">
        <f>[2]lmop_processed!U15</f>
        <v>6.0584387506239503</v>
      </c>
      <c r="U15">
        <f>[2]lmop_processed!V15</f>
        <v>7.2178855118560801</v>
      </c>
      <c r="V15">
        <f>[2]lmop_processed!W15</f>
        <v>3.4202868618792199</v>
      </c>
      <c r="W15">
        <f>[2]lmop_processed!X15</f>
        <v>4.92853507868886</v>
      </c>
      <c r="X15">
        <f>[2]lmop_processed!Y15</f>
        <v>5.5188906214939397</v>
      </c>
      <c r="Y15">
        <f>[2]lmop_processed!Z15</f>
        <v>2019</v>
      </c>
      <c r="Z15" t="str">
        <f>[2]lmop_processed!AA15</f>
        <v>CARBON LIMESTONE LANDFILL</v>
      </c>
      <c r="AA15">
        <f>[2]lmop_processed!AB15</f>
        <v>41</v>
      </c>
      <c r="AB15">
        <f>[2]lmop_processed!AC15</f>
        <v>-80.525000000000006</v>
      </c>
      <c r="AC15" t="str">
        <f>[2]lmop_processed!AD15</f>
        <v>LOWELLVILLE</v>
      </c>
      <c r="AD15" t="str">
        <f>[2]lmop_processed!AE15</f>
        <v>MAHONING COUNTY</v>
      </c>
      <c r="AE15" t="str">
        <f>[2]lmop_processed!AF15</f>
        <v>OH</v>
      </c>
      <c r="AF15" t="str">
        <f>[2]lmop_processed!AG15</f>
        <v>REPUBLIC SERVICES INC (100%)</v>
      </c>
      <c r="AG15" t="str">
        <f>[2]lmop_processed!AH15</f>
        <v>C,HH</v>
      </c>
      <c r="AH15">
        <f>[2]lmop_processed!AI15</f>
        <v>2.2502846965405001</v>
      </c>
      <c r="AI15">
        <f>[2]lmop_processed!AJ15</f>
        <v>0.62843773292275995</v>
      </c>
      <c r="AJ15">
        <f>[2]lmop_processed!AK15</f>
        <v>88.950167810709004</v>
      </c>
      <c r="AK15">
        <f>[2]lmop_processed!AL15</f>
        <v>82.664524610044396</v>
      </c>
      <c r="AL15">
        <f>[2]lmop_processed!AM15</f>
        <v>82.878834522958897</v>
      </c>
      <c r="AM15">
        <f>[2]lmop_processed!AN15</f>
        <v>79.3423314902127</v>
      </c>
      <c r="AN15">
        <f>[2]lmop_processed!AO15</f>
        <v>82.632235515930702</v>
      </c>
      <c r="AO15">
        <f>[2]lmop_processed!AP15</f>
        <v>79.974062949660606</v>
      </c>
      <c r="AP15">
        <f>[2]lmop_processed!AQ15</f>
        <v>89.392843391832301</v>
      </c>
      <c r="AQ15">
        <f>[2]lmop_processed!AR15</f>
        <v>85.398375990997593</v>
      </c>
      <c r="AR15">
        <f>[2]lmop_processed!AS15</f>
        <v>83.930408987437204</v>
      </c>
      <c r="AS15">
        <f>[2]lmop_processed!AT15</f>
        <v>83.276702182384298</v>
      </c>
      <c r="AT15">
        <f>[2]lmop_processed!AU15</f>
        <v>79.3423314902127</v>
      </c>
      <c r="AU15">
        <f>[2]lmop_processed!AV15</f>
        <v>89.392843391832301</v>
      </c>
    </row>
    <row r="16" spans="1:47" x14ac:dyDescent="0.2">
      <c r="A16">
        <f>[2]lmop_processed!B16</f>
        <v>1003199</v>
      </c>
      <c r="B16">
        <f>[2]lmop_processed!C16</f>
        <v>42370</v>
      </c>
      <c r="C16">
        <f>[2]lmop_processed!D16</f>
        <v>25.81</v>
      </c>
      <c r="D16">
        <f>[2]lmop_processed!E16</f>
        <v>1.31</v>
      </c>
      <c r="E16">
        <f>[2]lmop_processed!F16</f>
        <v>43.372799999999998</v>
      </c>
      <c r="F16">
        <f>[2]lmop_processed!G16</f>
        <v>24</v>
      </c>
      <c r="G16">
        <f>[2]lmop_processed!H16</f>
        <v>50</v>
      </c>
      <c r="H16">
        <f>[2]lmop_processed!I16</f>
        <v>34</v>
      </c>
      <c r="I16">
        <f>[2]lmop_processed!J16</f>
        <v>-118.125</v>
      </c>
      <c r="J16">
        <f>[2]lmop_processed!K16</f>
        <v>2.6938</v>
      </c>
      <c r="K16">
        <f>[2]lmop_processed!L16</f>
        <v>30.329362048395701</v>
      </c>
      <c r="L16">
        <f>[2]lmop_processed!M16</f>
        <v>21.8168480805267</v>
      </c>
      <c r="M16">
        <f>[2]lmop_processed!N16</f>
        <v>2.4320890704067999</v>
      </c>
      <c r="N16">
        <f>[2]lmop_processed!O16</f>
        <v>5.5355804800091004</v>
      </c>
      <c r="O16">
        <f>[2]lmop_processed!P16</f>
        <v>0.62741098432499498</v>
      </c>
      <c r="P16">
        <f>[2]lmop_processed!Q16</f>
        <v>0.79980846641972403</v>
      </c>
      <c r="Q16">
        <f>[2]lmop_processed!R16</f>
        <v>20.2450054573792</v>
      </c>
      <c r="R16">
        <f>[2]lmop_processed!S16</f>
        <v>24.359178907314</v>
      </c>
      <c r="S16">
        <f>[2]lmop_processed!T16</f>
        <v>27.352428560535799</v>
      </c>
      <c r="T16">
        <f>[2]lmop_processed!U16</f>
        <v>19.3847590101199</v>
      </c>
      <c r="U16">
        <f>[2]lmop_processed!V16</f>
        <v>19.506144884552999</v>
      </c>
      <c r="V16">
        <f>[2]lmop_processed!W16</f>
        <v>23.485611484189299</v>
      </c>
      <c r="W16">
        <f>[2]lmop_processed!X16</f>
        <v>19.935523017644599</v>
      </c>
      <c r="X16">
        <f>[2]lmop_processed!Y16</f>
        <v>20.266133322477799</v>
      </c>
      <c r="Y16">
        <f>[2]lmop_processed!Z16</f>
        <v>2019</v>
      </c>
      <c r="Z16" t="str">
        <f>[2]lmop_processed!AA16</f>
        <v>PUENTE HILLS LANDFILL AND ENERGY RECOVERY</v>
      </c>
      <c r="AA16">
        <f>[2]lmop_processed!AB16</f>
        <v>34.024859999999997</v>
      </c>
      <c r="AB16">
        <f>[2]lmop_processed!AC16</f>
        <v>-118.03252999999999</v>
      </c>
      <c r="AC16" t="str">
        <f>[2]lmop_processed!AD16</f>
        <v>WHITTIER</v>
      </c>
      <c r="AD16" t="str">
        <f>[2]lmop_processed!AE16</f>
        <v>LOS ANGELES COUNTY</v>
      </c>
      <c r="AE16" t="str">
        <f>[2]lmop_processed!AF16</f>
        <v>CA</v>
      </c>
      <c r="AF16" t="str">
        <f>[2]lmop_processed!AG16</f>
        <v>COUNTY OF LOS ANGELES (100%)</v>
      </c>
      <c r="AG16" t="str">
        <f>[2]lmop_processed!AH16</f>
        <v>C,HH</v>
      </c>
      <c r="AH16">
        <f>[2]lmop_processed!AI16</f>
        <v>19.123048080526701</v>
      </c>
      <c r="AI16">
        <f>[2]lmop_processed!AJ16</f>
        <v>7.0989116046205201</v>
      </c>
      <c r="AJ16">
        <f>[2]lmop_processed!AK16</f>
        <v>94.152379381156805</v>
      </c>
      <c r="AK16">
        <f>[2]lmop_processed!AL16</f>
        <v>68.1771395416297</v>
      </c>
      <c r="AL16">
        <f>[2]lmop_processed!AM16</f>
        <v>64.035926160303504</v>
      </c>
      <c r="AM16">
        <f>[2]lmop_processed!AN16</f>
        <v>61.325782726705299</v>
      </c>
      <c r="AN16">
        <f>[2]lmop_processed!AO16</f>
        <v>69.111674647839493</v>
      </c>
      <c r="AO16">
        <f>[2]lmop_processed!AP16</f>
        <v>68.978256679772997</v>
      </c>
      <c r="AP16">
        <f>[2]lmop_processed!AQ16</f>
        <v>64.872615183590995</v>
      </c>
      <c r="AQ16">
        <f>[2]lmop_processed!AR16</f>
        <v>68.510423168074595</v>
      </c>
      <c r="AR16">
        <f>[2]lmop_processed!AS16</f>
        <v>68.154505010661893</v>
      </c>
      <c r="AS16">
        <f>[2]lmop_processed!AT16</f>
        <v>66.645790389822295</v>
      </c>
      <c r="AT16">
        <f>[2]lmop_processed!AU16</f>
        <v>61.325782726705299</v>
      </c>
      <c r="AU16">
        <f>[2]lmop_processed!AV16</f>
        <v>69.111674647839493</v>
      </c>
    </row>
    <row r="17" spans="1:47" x14ac:dyDescent="0.2">
      <c r="A17">
        <f>[2]lmop_processed!B17</f>
        <v>1003269</v>
      </c>
      <c r="B17">
        <f>[2]lmop_processed!C17</f>
        <v>40814</v>
      </c>
      <c r="C17">
        <f>[2]lmop_processed!D17</f>
        <v>2.5920000000000001</v>
      </c>
      <c r="D17">
        <f>[2]lmop_processed!E17</f>
        <v>0</v>
      </c>
      <c r="E17">
        <f>[2]lmop_processed!F17</f>
        <v>8.7539999999999996</v>
      </c>
      <c r="F17">
        <f>[2]lmop_processed!G17</f>
        <v>0</v>
      </c>
      <c r="G17">
        <f>[2]lmop_processed!H17</f>
        <v>0</v>
      </c>
      <c r="H17">
        <f>[2]lmop_processed!I17</f>
        <v>35.5</v>
      </c>
      <c r="I17">
        <f>[2]lmop_processed!J17</f>
        <v>-84.6875</v>
      </c>
      <c r="J17">
        <f>[2]lmop_processed!K17</f>
        <v>11.219200000000001</v>
      </c>
      <c r="K17">
        <f>[2]lmop_processed!L17</f>
        <v>3.4692719457772099</v>
      </c>
      <c r="L17">
        <f>[2]lmop_processed!M17</f>
        <v>2.6171236860845299</v>
      </c>
      <c r="M17">
        <f>[2]lmop_processed!N17</f>
        <v>0.57458723560910496</v>
      </c>
      <c r="N17">
        <f>[2]lmop_processed!O17</f>
        <v>0.79125152050285197</v>
      </c>
      <c r="O17">
        <f>[2]lmop_processed!P17</f>
        <v>0.21178904785744099</v>
      </c>
      <c r="P17">
        <f>[2]lmop_processed!Q17</f>
        <v>0.647335683818411</v>
      </c>
      <c r="Q17">
        <f>[2]lmop_processed!R17</f>
        <v>2.9723969419527401</v>
      </c>
      <c r="R17">
        <f>[2]lmop_processed!S17</f>
        <v>2.9877082705681501</v>
      </c>
      <c r="S17">
        <f>[2]lmop_processed!T17</f>
        <v>3.40837520658738</v>
      </c>
      <c r="T17">
        <f>[2]lmop_processed!U17</f>
        <v>2.5008294730953202</v>
      </c>
      <c r="U17">
        <f>[2]lmop_processed!V17</f>
        <v>2.6107872663918101</v>
      </c>
      <c r="V17">
        <f>[2]lmop_processed!W17</f>
        <v>2.0425364504754202</v>
      </c>
      <c r="W17">
        <f>[2]lmop_processed!X17</f>
        <v>2.24776334363133</v>
      </c>
      <c r="X17">
        <f>[2]lmop_processed!Y17</f>
        <v>2.1665925359740501</v>
      </c>
      <c r="Y17">
        <f>[2]lmop_processed!Z17</f>
        <v>2019</v>
      </c>
      <c r="Z17" t="str">
        <f>[2]lmop_processed!AA17</f>
        <v>MEADOW BRANCH LANDFILL</v>
      </c>
      <c r="AA17">
        <f>[2]lmop_processed!AB17</f>
        <v>35.482016999999999</v>
      </c>
      <c r="AB17">
        <f>[2]lmop_processed!AC17</f>
        <v>-84.679106000000004</v>
      </c>
      <c r="AC17" t="str">
        <f>[2]lmop_processed!AD17</f>
        <v>ATHENS</v>
      </c>
      <c r="AD17" t="str">
        <f>[2]lmop_processed!AE17</f>
        <v>MCMINN COUNTY</v>
      </c>
      <c r="AE17" t="str">
        <f>[2]lmop_processed!AF17</f>
        <v>TN</v>
      </c>
      <c r="AF17" t="str">
        <f>[2]lmop_processed!AG17</f>
        <v>WASTE CONNECTIONS US INC (100%)</v>
      </c>
      <c r="AG17" t="str">
        <f>[2]lmop_processed!AH17</f>
        <v>HH</v>
      </c>
      <c r="AH17">
        <f>[2]lmop_processed!AI17</f>
        <v>-8.6020763139154699</v>
      </c>
      <c r="AI17">
        <f>[2]lmop_processed!AJ17</f>
        <v>-0.76672813693627595</v>
      </c>
      <c r="AJ17">
        <f>[2]lmop_processed!AK17</f>
        <v>43.828730498868403</v>
      </c>
      <c r="AK17">
        <f>[2]lmop_processed!AL17</f>
        <v>74.652086598581704</v>
      </c>
      <c r="AL17">
        <f>[2]lmop_processed!AM17</f>
        <v>74.554739381005007</v>
      </c>
      <c r="AM17">
        <f>[2]lmop_processed!AN17</f>
        <v>71.9760725294732</v>
      </c>
      <c r="AN17">
        <f>[2]lmop_processed!AO17</f>
        <v>77.779943453842904</v>
      </c>
      <c r="AO17">
        <f>[2]lmop_processed!AP17</f>
        <v>77.027398708003105</v>
      </c>
      <c r="AP17">
        <f>[2]lmop_processed!AQ17</f>
        <v>81.081558332667996</v>
      </c>
      <c r="AQ17">
        <f>[2]lmop_processed!AR17</f>
        <v>79.569062945418494</v>
      </c>
      <c r="AR17">
        <f>[2]lmop_processed!AS17</f>
        <v>80.160485533756699</v>
      </c>
      <c r="AS17">
        <f>[2]lmop_processed!AT17</f>
        <v>77.100168435343605</v>
      </c>
      <c r="AT17">
        <f>[2]lmop_processed!AU17</f>
        <v>71.9760725294732</v>
      </c>
      <c r="AU17">
        <f>[2]lmop_processed!AV17</f>
        <v>81.081558332667996</v>
      </c>
    </row>
    <row r="18" spans="1:47" x14ac:dyDescent="0.2">
      <c r="A18">
        <f>[2]lmop_processed!B18</f>
        <v>1003683</v>
      </c>
      <c r="B18">
        <f>[2]lmop_processed!C18</f>
        <v>40208</v>
      </c>
      <c r="C18">
        <f>[2]lmop_processed!D18</f>
        <v>1.5069999999999999</v>
      </c>
      <c r="D18">
        <f>[2]lmop_processed!E18</f>
        <v>0</v>
      </c>
      <c r="E18">
        <f>[2]lmop_processed!F18</f>
        <v>5.0599999999999996</v>
      </c>
      <c r="F18">
        <f>[2]lmop_processed!G18</f>
        <v>2.8</v>
      </c>
      <c r="G18">
        <f>[2]lmop_processed!H18</f>
        <v>2.8</v>
      </c>
      <c r="H18">
        <f>[2]lmop_processed!I18</f>
        <v>33.5</v>
      </c>
      <c r="I18">
        <f>[2]lmop_processed!J18</f>
        <v>-112.1875</v>
      </c>
      <c r="J18">
        <f>[2]lmop_processed!K18</f>
        <v>5.0463199999999997</v>
      </c>
      <c r="K18">
        <f>[2]lmop_processed!L18</f>
        <v>4.1453847075072403</v>
      </c>
      <c r="L18">
        <f>[2]lmop_processed!M18</f>
        <v>5.21224569994971</v>
      </c>
      <c r="M18">
        <f>[2]lmop_processed!N18</f>
        <v>0.58345364335752903</v>
      </c>
      <c r="N18">
        <f>[2]lmop_processed!O18</f>
        <v>1.257698844661</v>
      </c>
      <c r="O18">
        <f>[2]lmop_processed!P18</f>
        <v>0.40599574221429402</v>
      </c>
      <c r="P18">
        <f>[2]lmop_processed!Q18</f>
        <v>0.50344356371793897</v>
      </c>
      <c r="Q18">
        <f>[2]lmop_processed!R18</f>
        <v>4.75709408781956</v>
      </c>
      <c r="R18">
        <f>[2]lmop_processed!S18</f>
        <v>5.4232463555538901</v>
      </c>
      <c r="S18">
        <f>[2]lmop_processed!T18</f>
        <v>6.4699445446107102</v>
      </c>
      <c r="T18">
        <f>[2]lmop_processed!U18</f>
        <v>4.8135317655288503</v>
      </c>
      <c r="U18">
        <f>[2]lmop_processed!V18</f>
        <v>4.7395611335347096</v>
      </c>
      <c r="V18">
        <f>[2]lmop_processed!W18</f>
        <v>5.72924547587471</v>
      </c>
      <c r="W18">
        <f>[2]lmop_processed!X18</f>
        <v>4.6287920565921796</v>
      </c>
      <c r="X18">
        <f>[2]lmop_processed!Y18</f>
        <v>5.1365501800830504</v>
      </c>
      <c r="Y18">
        <f>[2]lmop_processed!Z18</f>
        <v>2019</v>
      </c>
      <c r="Z18" t="str">
        <f>[2]lmop_processed!AA18</f>
        <v>CITY OF GLENDALE - LANDFILL</v>
      </c>
      <c r="AA18">
        <f>[2]lmop_processed!AB18</f>
        <v>33.536450000000002</v>
      </c>
      <c r="AB18">
        <f>[2]lmop_processed!AC18</f>
        <v>-112.302669999999</v>
      </c>
      <c r="AC18" t="str">
        <f>[2]lmop_processed!AD18</f>
        <v>GLENDALE</v>
      </c>
      <c r="AD18" t="str">
        <f>[2]lmop_processed!AE18</f>
        <v>MARICOPA COUNTY</v>
      </c>
      <c r="AE18" t="str">
        <f>[2]lmop_processed!AF18</f>
        <v>AZ</v>
      </c>
      <c r="AF18" t="str">
        <f>[2]lmop_processed!AG18</f>
        <v>CITY OF GLENDALE (100%)</v>
      </c>
      <c r="AG18" t="str">
        <f>[2]lmop_processed!AH18</f>
        <v>C,HH</v>
      </c>
      <c r="AH18">
        <f>[2]lmop_processed!AI18</f>
        <v>0.16592569994971301</v>
      </c>
      <c r="AI18">
        <f>[2]lmop_processed!AJ18</f>
        <v>3.2880534716330602E-2</v>
      </c>
      <c r="AJ18">
        <f>[2]lmop_processed!AK18</f>
        <v>50.067680421755803</v>
      </c>
      <c r="AK18">
        <f>[2]lmop_processed!AL18</f>
        <v>51.5427473215126</v>
      </c>
      <c r="AL18">
        <f>[2]lmop_processed!AM18</f>
        <v>48.267491084183703</v>
      </c>
      <c r="AM18">
        <f>[2]lmop_processed!AN18</f>
        <v>43.885727120562102</v>
      </c>
      <c r="AN18">
        <f>[2]lmop_processed!AO18</f>
        <v>51.248126001536903</v>
      </c>
      <c r="AO18">
        <f>[2]lmop_processed!AP18</f>
        <v>51.634965393341503</v>
      </c>
      <c r="AP18">
        <f>[2]lmop_processed!AQ18</f>
        <v>46.898552927676</v>
      </c>
      <c r="AQ18">
        <f>[2]lmop_processed!AR18</f>
        <v>52.2252925900831</v>
      </c>
      <c r="AR18">
        <f>[2]lmop_processed!AS18</f>
        <v>49.624627061451697</v>
      </c>
      <c r="AS18">
        <f>[2]lmop_processed!AT18</f>
        <v>49.415941187543503</v>
      </c>
      <c r="AT18">
        <f>[2]lmop_processed!AU18</f>
        <v>43.885727120562102</v>
      </c>
      <c r="AU18">
        <f>[2]lmop_processed!AV18</f>
        <v>52.2252925900831</v>
      </c>
    </row>
    <row r="19" spans="1:47" x14ac:dyDescent="0.2">
      <c r="A19">
        <f>[2]lmop_processed!B19</f>
        <v>1004011</v>
      </c>
      <c r="B19">
        <f>[2]lmop_processed!C19</f>
        <v>40026</v>
      </c>
      <c r="C19">
        <f>[2]lmop_processed!D19</f>
        <v>5.8470000000000004</v>
      </c>
      <c r="D19">
        <f>[2]lmop_processed!E19</f>
        <v>4.0220000000000002</v>
      </c>
      <c r="E19">
        <f>[2]lmop_processed!F19</f>
        <v>6.8672000000000004</v>
      </c>
      <c r="F19">
        <f>[2]lmop_processed!G19</f>
        <v>3.8</v>
      </c>
      <c r="G19">
        <f>[2]lmop_processed!H19</f>
        <v>3.8</v>
      </c>
      <c r="H19">
        <f>[2]lmop_processed!I19</f>
        <v>38</v>
      </c>
      <c r="I19">
        <f>[2]lmop_processed!J19</f>
        <v>-121.875</v>
      </c>
      <c r="J19">
        <f>[2]lmop_processed!K19</f>
        <v>5.6122800000000002</v>
      </c>
      <c r="K19">
        <f>[2]lmop_processed!L19</f>
        <v>8.8954083444966106</v>
      </c>
      <c r="L19">
        <f>[2]lmop_processed!M19</f>
        <v>10.3817908370618</v>
      </c>
      <c r="M19">
        <f>[2]lmop_processed!N19</f>
        <v>2.74358478806997</v>
      </c>
      <c r="N19">
        <f>[2]lmop_processed!O19</f>
        <v>2.29855617868607</v>
      </c>
      <c r="O19">
        <f>[2]lmop_processed!P19</f>
        <v>0.22837264312293901</v>
      </c>
      <c r="P19">
        <f>[2]lmop_processed!Q19</f>
        <v>0.75598757610607903</v>
      </c>
      <c r="Q19">
        <f>[2]lmop_processed!R19</f>
        <v>9.66477142681663</v>
      </c>
      <c r="R19">
        <f>[2]lmop_processed!S19</f>
        <v>8.6252036351934809</v>
      </c>
      <c r="S19">
        <f>[2]lmop_processed!T19</f>
        <v>7.6382060489918402</v>
      </c>
      <c r="T19">
        <f>[2]lmop_processed!U19</f>
        <v>12.680347015747801</v>
      </c>
      <c r="U19">
        <f>[2]lmop_processed!V19</f>
        <v>11.693288673311701</v>
      </c>
      <c r="V19">
        <f>[2]lmop_processed!W19</f>
        <v>10.059013271979699</v>
      </c>
      <c r="W19">
        <f>[2]lmop_processed!X19</f>
        <v>11.869372660912299</v>
      </c>
      <c r="X19">
        <f>[2]lmop_processed!Y19</f>
        <v>10.824123963540799</v>
      </c>
      <c r="Y19">
        <f>[2]lmop_processed!Z19</f>
        <v>2019</v>
      </c>
      <c r="Z19" t="str">
        <f>[2]lmop_processed!AA19</f>
        <v>KELLER CANYON LANDFILL</v>
      </c>
      <c r="AA19">
        <f>[2]lmop_processed!AB19</f>
        <v>38.006583999999997</v>
      </c>
      <c r="AB19">
        <f>[2]lmop_processed!AC19</f>
        <v>-121.941018</v>
      </c>
      <c r="AC19" t="str">
        <f>[2]lmop_processed!AD19</f>
        <v>PITTSBURG</v>
      </c>
      <c r="AD19" t="str">
        <f>[2]lmop_processed!AE19</f>
        <v>CONTRA COSTA COUNTY</v>
      </c>
      <c r="AE19" t="str">
        <f>[2]lmop_processed!AF19</f>
        <v>CA</v>
      </c>
      <c r="AF19" t="str">
        <f>[2]lmop_processed!AG19</f>
        <v>REPUBLIC SERVICES INC (100%)</v>
      </c>
      <c r="AG19" t="str">
        <f>[2]lmop_processed!AH19</f>
        <v>HH</v>
      </c>
      <c r="AH19">
        <f>[2]lmop_processed!AI19</f>
        <v>4.7695108370618202</v>
      </c>
      <c r="AI19">
        <f>[2]lmop_processed!AJ19</f>
        <v>0.84983479745519097</v>
      </c>
      <c r="AJ19">
        <f>[2]lmop_processed!AK19</f>
        <v>55.027933856218297</v>
      </c>
      <c r="AK19">
        <f>[2]lmop_processed!AL19</f>
        <v>41.5389055709391</v>
      </c>
      <c r="AL19">
        <f>[2]lmop_processed!AM19</f>
        <v>44.326239889593701</v>
      </c>
      <c r="AM19">
        <f>[2]lmop_processed!AN19</f>
        <v>47.342349306224897</v>
      </c>
      <c r="AN19">
        <f>[2]lmop_processed!AO19</f>
        <v>35.130750648496402</v>
      </c>
      <c r="AO19">
        <f>[2]lmop_processed!AP19</f>
        <v>36.999025838551198</v>
      </c>
      <c r="AP19">
        <f>[2]lmop_processed!AQ19</f>
        <v>40.571390007050098</v>
      </c>
      <c r="AQ19">
        <f>[2]lmop_processed!AR19</f>
        <v>36.6513135794901</v>
      </c>
      <c r="AR19">
        <f>[2]lmop_processed!AS19</f>
        <v>38.816766987887704</v>
      </c>
      <c r="AS19">
        <f>[2]lmop_processed!AT19</f>
        <v>40.172092728529101</v>
      </c>
      <c r="AT19">
        <f>[2]lmop_processed!AU19</f>
        <v>35.130750648496402</v>
      </c>
      <c r="AU19">
        <f>[2]lmop_processed!AV19</f>
        <v>47.342349306224897</v>
      </c>
    </row>
    <row r="20" spans="1:47" x14ac:dyDescent="0.2">
      <c r="A20">
        <f>[2]lmop_processed!B20</f>
        <v>1004037</v>
      </c>
      <c r="B20">
        <f>[2]lmop_processed!C20</f>
        <v>36161</v>
      </c>
      <c r="C20">
        <f>[2]lmop_processed!D20</f>
        <v>9.0250000000000004</v>
      </c>
      <c r="D20">
        <f>[2]lmop_processed!E20</f>
        <v>1.073</v>
      </c>
      <c r="E20">
        <f>[2]lmop_processed!F20</f>
        <v>27.108000000000001</v>
      </c>
      <c r="F20">
        <f>[2]lmop_processed!G20</f>
        <v>15</v>
      </c>
      <c r="G20">
        <f>[2]lmop_processed!H20</f>
        <v>0</v>
      </c>
      <c r="H20">
        <f>[2]lmop_processed!I20</f>
        <v>38.5</v>
      </c>
      <c r="I20">
        <f>[2]lmop_processed!J20</f>
        <v>-121.25</v>
      </c>
      <c r="J20">
        <f>[2]lmop_processed!K20</f>
        <v>6.5129200000000003</v>
      </c>
      <c r="K20">
        <f>[2]lmop_processed!L20</f>
        <v>17.984774206025001</v>
      </c>
      <c r="L20">
        <f>[2]lmop_processed!M20</f>
        <v>23.624628224891001</v>
      </c>
      <c r="M20">
        <f>[2]lmop_processed!N20</f>
        <v>4.2202171115368001</v>
      </c>
      <c r="N20">
        <f>[2]lmop_processed!O20</f>
        <v>7.7635299183702102</v>
      </c>
      <c r="O20">
        <f>[2]lmop_processed!P20</f>
        <v>0.53270095271864604</v>
      </c>
      <c r="P20">
        <f>[2]lmop_processed!Q20</f>
        <v>0.80978491763600102</v>
      </c>
      <c r="Q20">
        <f>[2]lmop_processed!R20</f>
        <v>19.4044111133542</v>
      </c>
      <c r="R20">
        <f>[2]lmop_processed!S20</f>
        <v>24.232991775457201</v>
      </c>
      <c r="S20">
        <f>[2]lmop_processed!T20</f>
        <v>31.388158143261201</v>
      </c>
      <c r="T20">
        <f>[2]lmop_processed!U20</f>
        <v>20.3821308636</v>
      </c>
      <c r="U20">
        <f>[2]lmop_processed!V20</f>
        <v>24.686648909156599</v>
      </c>
      <c r="V20">
        <f>[2]lmop_processed!W20</f>
        <v>23.0371112785168</v>
      </c>
      <c r="W20">
        <f>[2]lmop_processed!X20</f>
        <v>20.524792151257099</v>
      </c>
      <c r="X20">
        <f>[2]lmop_processed!Y20</f>
        <v>25.340781564524701</v>
      </c>
      <c r="Y20">
        <f>[2]lmop_processed!Z20</f>
        <v>2019</v>
      </c>
      <c r="Z20" t="str">
        <f>[2]lmop_processed!AA20</f>
        <v>KIEFER LANDFILL</v>
      </c>
      <c r="AA20">
        <f>[2]lmop_processed!AB20</f>
        <v>38.517290000000003</v>
      </c>
      <c r="AB20">
        <f>[2]lmop_processed!AC20</f>
        <v>-121.19582</v>
      </c>
      <c r="AC20" t="str">
        <f>[2]lmop_processed!AD20</f>
        <v>SLOUGHHOUSE</v>
      </c>
      <c r="AD20" t="str">
        <f>[2]lmop_processed!AE20</f>
        <v>SACRAMENTO COUNTY</v>
      </c>
      <c r="AE20" t="str">
        <f>[2]lmop_processed!AF20</f>
        <v>CA</v>
      </c>
      <c r="AF20" t="str">
        <f>[2]lmop_processed!AG20</f>
        <v>COUNTY OF SACRAMENTO (100%)</v>
      </c>
      <c r="AG20" t="str">
        <f>[2]lmop_processed!AH20</f>
        <v>C,HH</v>
      </c>
      <c r="AH20">
        <f>[2]lmop_processed!AI20</f>
        <v>17.111708224891</v>
      </c>
      <c r="AI20">
        <f>[2]lmop_processed!AJ20</f>
        <v>2.62734813645661</v>
      </c>
      <c r="AJ20">
        <f>[2]lmop_processed!AK20</f>
        <v>80.628370669214206</v>
      </c>
      <c r="AK20">
        <f>[2]lmop_processed!AL20</f>
        <v>58.281218606224797</v>
      </c>
      <c r="AL20">
        <f>[2]lmop_processed!AM20</f>
        <v>52.7999149657225</v>
      </c>
      <c r="AM20">
        <f>[2]lmop_processed!AN20</f>
        <v>46.341504913212503</v>
      </c>
      <c r="AN20">
        <f>[2]lmop_processed!AO20</f>
        <v>57.0813335466665</v>
      </c>
      <c r="AO20">
        <f>[2]lmop_processed!AP20</f>
        <v>52.337452943343798</v>
      </c>
      <c r="AP20">
        <f>[2]lmop_processed!AQ20</f>
        <v>54.059108273658602</v>
      </c>
      <c r="AQ20">
        <f>[2]lmop_processed!AR20</f>
        <v>56.910373664258302</v>
      </c>
      <c r="AR20">
        <f>[2]lmop_processed!AS20</f>
        <v>51.684708760394301</v>
      </c>
      <c r="AS20">
        <f>[2]lmop_processed!AT20</f>
        <v>53.686951959185201</v>
      </c>
      <c r="AT20">
        <f>[2]lmop_processed!AU20</f>
        <v>46.341504913212503</v>
      </c>
      <c r="AU20">
        <f>[2]lmop_processed!AV20</f>
        <v>58.281218606224797</v>
      </c>
    </row>
    <row r="21" spans="1:47" x14ac:dyDescent="0.2">
      <c r="A21">
        <f>[2]lmop_processed!B21</f>
        <v>1004042</v>
      </c>
      <c r="B21">
        <f>[2]lmop_processed!C21</f>
        <v>35125</v>
      </c>
      <c r="C21">
        <f>[2]lmop_processed!D21</f>
        <v>18.739000000000001</v>
      </c>
      <c r="D21">
        <f>[2]lmop_processed!E21</f>
        <v>0</v>
      </c>
      <c r="E21">
        <f>[2]lmop_processed!F21</f>
        <v>62.061199999999999</v>
      </c>
      <c r="F21">
        <f>[2]lmop_processed!G21</f>
        <v>17.600000000000001</v>
      </c>
      <c r="G21">
        <f>[2]lmop_processed!H21</f>
        <v>17.600000000000001</v>
      </c>
      <c r="H21">
        <f>[2]lmop_processed!I21</f>
        <v>43</v>
      </c>
      <c r="I21">
        <f>[2]lmop_processed!J21</f>
        <v>-76.875</v>
      </c>
      <c r="J21">
        <f>[2]lmop_processed!K21</f>
        <v>8.30992</v>
      </c>
      <c r="K21">
        <f>[2]lmop_processed!L21</f>
        <v>9.75543451130096</v>
      </c>
      <c r="L21">
        <f>[2]lmop_processed!M21</f>
        <v>23.8544693672333</v>
      </c>
      <c r="M21">
        <f>[2]lmop_processed!N21</f>
        <v>9.7445695365626595</v>
      </c>
      <c r="N21">
        <f>[2]lmop_processed!O21</f>
        <v>12.454973130049799</v>
      </c>
      <c r="O21">
        <f>[2]lmop_processed!P21</f>
        <v>0.29372241220623402</v>
      </c>
      <c r="P21">
        <f>[2]lmop_processed!Q21</f>
        <v>0.80624663870484303</v>
      </c>
      <c r="Q21">
        <f>[2]lmop_processed!R21</f>
        <v>14.109899830670599</v>
      </c>
      <c r="R21">
        <f>[2]lmop_processed!S21</f>
        <v>25.763010423738599</v>
      </c>
      <c r="S21">
        <f>[2]lmop_processed!T21</f>
        <v>36.309442497283101</v>
      </c>
      <c r="T21">
        <f>[2]lmop_processed!U21</f>
        <v>16.632396773165901</v>
      </c>
      <c r="U21">
        <f>[2]lmop_processed!V21</f>
        <v>30.928432680667601</v>
      </c>
      <c r="V21">
        <f>[2]lmop_processed!W21</f>
        <v>21.990563905358101</v>
      </c>
      <c r="W21">
        <f>[2]lmop_processed!X21</f>
        <v>15.546462518945001</v>
      </c>
      <c r="X21">
        <f>[2]lmop_processed!Y21</f>
        <v>29.5555463080374</v>
      </c>
      <c r="Y21">
        <f>[2]lmop_processed!Z21</f>
        <v>2019</v>
      </c>
      <c r="Z21" t="str">
        <f>[2]lmop_processed!AA21</f>
        <v>SENECA MEADOWS SWMF</v>
      </c>
      <c r="AA21">
        <f>[2]lmop_processed!AB21</f>
        <v>42.917929999999998</v>
      </c>
      <c r="AB21">
        <f>[2]lmop_processed!AC21</f>
        <v>-76.846170000000001</v>
      </c>
      <c r="AC21" t="str">
        <f>[2]lmop_processed!AD21</f>
        <v>WATERLOO</v>
      </c>
      <c r="AD21" t="str">
        <f>[2]lmop_processed!AE21</f>
        <v>SENECA COUNTY</v>
      </c>
      <c r="AE21" t="str">
        <f>[2]lmop_processed!AF21</f>
        <v>NY</v>
      </c>
      <c r="AF21" t="str">
        <f>[2]lmop_processed!AG21</f>
        <v>WASTE CONNECTIONS US INC (100%)</v>
      </c>
      <c r="AG21" t="str">
        <f>[2]lmop_processed!AH21</f>
        <v>C,HH</v>
      </c>
      <c r="AH21">
        <f>[2]lmop_processed!AI21</f>
        <v>15.5445493672333</v>
      </c>
      <c r="AI21">
        <f>[2]lmop_processed!AJ21</f>
        <v>1.8706015662284701</v>
      </c>
      <c r="AJ21">
        <f>[2]lmop_processed!AK21</f>
        <v>88.191292109604007</v>
      </c>
      <c r="AK21">
        <f>[2]lmop_processed!AL21</f>
        <v>81.476045557912101</v>
      </c>
      <c r="AL21">
        <f>[2]lmop_processed!AM21</f>
        <v>70.665252440715307</v>
      </c>
      <c r="AM21">
        <f>[2]lmop_processed!AN21</f>
        <v>63.089147762467803</v>
      </c>
      <c r="AN21">
        <f>[2]lmop_processed!AO21</f>
        <v>78.864358149610496</v>
      </c>
      <c r="AO21">
        <f>[2]lmop_processed!AP21</f>
        <v>66.739913053664907</v>
      </c>
      <c r="AP21">
        <f>[2]lmop_processed!AQ21</f>
        <v>73.8368799373212</v>
      </c>
      <c r="AQ21">
        <f>[2]lmop_processed!AR21</f>
        <v>79.967876863769703</v>
      </c>
      <c r="AR21">
        <f>[2]lmop_processed!AS21</f>
        <v>67.740017519652298</v>
      </c>
      <c r="AS21">
        <f>[2]lmop_processed!AT21</f>
        <v>72.797436410639193</v>
      </c>
      <c r="AT21">
        <f>[2]lmop_processed!AU21</f>
        <v>63.089147762467803</v>
      </c>
      <c r="AU21">
        <f>[2]lmop_processed!AV21</f>
        <v>81.476045557912101</v>
      </c>
    </row>
    <row r="22" spans="1:47" x14ac:dyDescent="0.2">
      <c r="A22">
        <f>[2]lmop_processed!B22</f>
        <v>1004074</v>
      </c>
      <c r="B22">
        <f>[2]lmop_processed!C22</f>
        <v>39668</v>
      </c>
      <c r="C22">
        <f>[2]lmop_processed!D22</f>
        <v>0.97899999999999998</v>
      </c>
      <c r="D22">
        <f>[2]lmop_processed!E22</f>
        <v>2E-3</v>
      </c>
      <c r="E22">
        <f>[2]lmop_processed!F22</f>
        <v>3.6143999999999998</v>
      </c>
      <c r="F22">
        <f>[2]lmop_processed!G22</f>
        <v>2</v>
      </c>
      <c r="G22">
        <f>[2]lmop_processed!H22</f>
        <v>3.2</v>
      </c>
      <c r="H22">
        <f>[2]lmop_processed!I22</f>
        <v>34.75</v>
      </c>
      <c r="I22">
        <f>[2]lmop_processed!J22</f>
        <v>-82.1875</v>
      </c>
      <c r="J22">
        <f>[2]lmop_processed!K22</f>
        <v>3.3557999999999999</v>
      </c>
      <c r="K22">
        <f>[2]lmop_processed!L22</f>
        <v>6.7053112549896499</v>
      </c>
      <c r="L22">
        <f>[2]lmop_processed!M22</f>
        <v>16.969227749640002</v>
      </c>
      <c r="M22">
        <f>[2]lmop_processed!N22</f>
        <v>5.5555369377549901</v>
      </c>
      <c r="N22">
        <f>[2]lmop_processed!O22</f>
        <v>11.1145247758105</v>
      </c>
      <c r="O22">
        <f>[2]lmop_processed!P22</f>
        <v>0.29385209772920701</v>
      </c>
      <c r="P22">
        <f>[2]lmop_processed!Q22</f>
        <v>0.763489368205162</v>
      </c>
      <c r="Q22">
        <f>[2]lmop_processed!R22</f>
        <v>11.6516883167785</v>
      </c>
      <c r="R22">
        <f>[2]lmop_processed!S22</f>
        <v>18.309413730793</v>
      </c>
      <c r="S22">
        <f>[2]lmop_processed!T22</f>
        <v>28.0837525254505</v>
      </c>
      <c r="T22">
        <f>[2]lmop_processed!U22</f>
        <v>11.870287783490699</v>
      </c>
      <c r="U22">
        <f>[2]lmop_processed!V22</f>
        <v>19.829593167137599</v>
      </c>
      <c r="V22">
        <f>[2]lmop_processed!W22</f>
        <v>15.5781909579699</v>
      </c>
      <c r="W22">
        <f>[2]lmop_processed!X22</f>
        <v>11.413690811884999</v>
      </c>
      <c r="X22">
        <f>[2]lmop_processed!Y22</f>
        <v>19.017204703614599</v>
      </c>
      <c r="Y22">
        <f>[2]lmop_processed!Z22</f>
        <v>2019</v>
      </c>
      <c r="Z22" t="str">
        <f>[2]lmop_processed!AA22</f>
        <v>ENOREE LANDFILL</v>
      </c>
      <c r="AA22">
        <f>[2]lmop_processed!AB22</f>
        <v>34.807015</v>
      </c>
      <c r="AB22">
        <f>[2]lmop_processed!AC22</f>
        <v>-82.192093999999997</v>
      </c>
      <c r="AC22" t="str">
        <f>[2]lmop_processed!AD22</f>
        <v>GREER</v>
      </c>
      <c r="AD22" t="str">
        <f>[2]lmop_processed!AE22</f>
        <v>GREENVILLE COUNTY</v>
      </c>
      <c r="AE22" t="str">
        <f>[2]lmop_processed!AF22</f>
        <v>SC</v>
      </c>
      <c r="AF22" t="str">
        <f>[2]lmop_processed!AG22</f>
        <v>COUNTY OF GREENVILLE (100%)</v>
      </c>
      <c r="AG22" t="str">
        <f>[2]lmop_processed!AH22</f>
        <v>C,HH</v>
      </c>
      <c r="AH22">
        <f>[2]lmop_processed!AI22</f>
        <v>13.61342774964</v>
      </c>
      <c r="AI22">
        <f>[2]lmop_processed!AJ22</f>
        <v>4.0566862595029498</v>
      </c>
      <c r="AJ22">
        <f>[2]lmop_processed!AK22</f>
        <v>51.855040027545797</v>
      </c>
      <c r="AK22">
        <f>[2]lmop_processed!AL22</f>
        <v>23.676006092716602</v>
      </c>
      <c r="AL22">
        <f>[2]lmop_processed!AM22</f>
        <v>16.486182761730898</v>
      </c>
      <c r="AM22">
        <f>[2]lmop_processed!AN22</f>
        <v>11.402557284996201</v>
      </c>
      <c r="AN22">
        <f>[2]lmop_processed!AO22</f>
        <v>23.341768659059099</v>
      </c>
      <c r="AO22">
        <f>[2]lmop_processed!AP22</f>
        <v>15.4171687998375</v>
      </c>
      <c r="AP22">
        <f>[2]lmop_processed!AQ22</f>
        <v>18.832267138476499</v>
      </c>
      <c r="AQ22">
        <f>[2]lmop_processed!AR22</f>
        <v>24.050959268502201</v>
      </c>
      <c r="AR22">
        <f>[2]lmop_processed!AS22</f>
        <v>15.970586475570199</v>
      </c>
      <c r="AS22">
        <f>[2]lmop_processed!AT22</f>
        <v>18.6471870601112</v>
      </c>
      <c r="AT22">
        <f>[2]lmop_processed!AU22</f>
        <v>11.402557284996201</v>
      </c>
      <c r="AU22">
        <f>[2]lmop_processed!AV22</f>
        <v>24.050959268502201</v>
      </c>
    </row>
    <row r="23" spans="1:47" x14ac:dyDescent="0.2">
      <c r="A23">
        <f>[2]lmop_processed!B23</f>
        <v>1004118</v>
      </c>
      <c r="B23">
        <f>[2]lmop_processed!C23</f>
        <v>40616</v>
      </c>
      <c r="C23">
        <f>[2]lmop_processed!D23</f>
        <v>5.18</v>
      </c>
      <c r="D23">
        <f>[2]lmop_processed!E23</f>
        <v>2.1</v>
      </c>
      <c r="E23">
        <f>[2]lmop_processed!F23</f>
        <v>17.3492</v>
      </c>
      <c r="F23">
        <f>[2]lmop_processed!G23</f>
        <v>9.6</v>
      </c>
      <c r="G23">
        <f>[2]lmop_processed!H23</f>
        <v>9.6</v>
      </c>
      <c r="H23">
        <f>[2]lmop_processed!I23</f>
        <v>35</v>
      </c>
      <c r="I23">
        <f>[2]lmop_processed!J23</f>
        <v>-78.4375</v>
      </c>
      <c r="J23">
        <f>[2]lmop_processed!K23</f>
        <v>29.233239999999999</v>
      </c>
      <c r="K23">
        <f>[2]lmop_processed!L23</f>
        <v>14.9663155425052</v>
      </c>
      <c r="L23">
        <f>[2]lmop_processed!M23</f>
        <v>25.162075793520899</v>
      </c>
      <c r="M23">
        <f>[2]lmop_processed!N23</f>
        <v>2.6414617217013499</v>
      </c>
      <c r="N23">
        <f>[2]lmop_processed!O23</f>
        <v>3.5601163697995499</v>
      </c>
      <c r="O23">
        <f>[2]lmop_processed!P23</f>
        <v>0.34282336340686498</v>
      </c>
      <c r="P23">
        <f>[2]lmop_processed!Q23</f>
        <v>0.56519477272940699</v>
      </c>
      <c r="Q23">
        <f>[2]lmop_processed!R23</f>
        <v>24.840565577588801</v>
      </c>
      <c r="R23">
        <f>[2]lmop_processed!S23</f>
        <v>26.3996043689739</v>
      </c>
      <c r="S23">
        <f>[2]lmop_processed!T23</f>
        <v>28.7221921633204</v>
      </c>
      <c r="T23">
        <f>[2]lmop_processed!U23</f>
        <v>23.680977041444802</v>
      </c>
      <c r="U23">
        <f>[2]lmop_processed!V23</f>
        <v>26.5493128897036</v>
      </c>
      <c r="V23">
        <f>[2]lmop_processed!W23</f>
        <v>24.109629006937499</v>
      </c>
      <c r="W23">
        <f>[2]lmop_processed!X23</f>
        <v>22.520614071819502</v>
      </c>
      <c r="X23">
        <f>[2]lmop_processed!Y23</f>
        <v>24.473711228378502</v>
      </c>
      <c r="Y23">
        <f>[2]lmop_processed!Z23</f>
        <v>2019</v>
      </c>
      <c r="Z23" t="str">
        <f>[2]lmop_processed!AA23</f>
        <v>SAMPSON COUNTY DISPOSAL, LLC</v>
      </c>
      <c r="AA23">
        <f>[2]lmop_processed!AB23</f>
        <v>34.962065000000003</v>
      </c>
      <c r="AB23">
        <f>[2]lmop_processed!AC23</f>
        <v>-78.448344999999904</v>
      </c>
      <c r="AC23" t="str">
        <f>[2]lmop_processed!AD23</f>
        <v>ROSEBORO</v>
      </c>
      <c r="AD23" t="str">
        <f>[2]lmop_processed!AE23</f>
        <v>SAMPSON COUNTY</v>
      </c>
      <c r="AE23" t="str">
        <f>[2]lmop_processed!AF23</f>
        <v>NC</v>
      </c>
      <c r="AF23" t="str">
        <f>[2]lmop_processed!AG23</f>
        <v>SAMPSON COUNTY DISPOSAL LLC (100%)</v>
      </c>
      <c r="AG23" t="str">
        <f>[2]lmop_processed!AH23</f>
        <v>HH</v>
      </c>
      <c r="AH23">
        <f>[2]lmop_processed!AI23</f>
        <v>-4.0711642064790698</v>
      </c>
      <c r="AI23">
        <f>[2]lmop_processed!AJ23</f>
        <v>-0.139264898672848</v>
      </c>
      <c r="AJ23">
        <f>[2]lmop_processed!AK23</f>
        <v>37.244077381948998</v>
      </c>
      <c r="AK23">
        <f>[2]lmop_processed!AL23</f>
        <v>41.121821281737297</v>
      </c>
      <c r="AL23">
        <f>[2]lmop_processed!AM23</f>
        <v>39.656398043883001</v>
      </c>
      <c r="AM23">
        <f>[2]lmop_processed!AN23</f>
        <v>37.657208053314399</v>
      </c>
      <c r="AN23">
        <f>[2]lmop_processed!AO23</f>
        <v>42.283999853267602</v>
      </c>
      <c r="AO23">
        <f>[2]lmop_processed!AP23</f>
        <v>39.521156544847798</v>
      </c>
      <c r="AP23">
        <f>[2]lmop_processed!AQ23</f>
        <v>41.846816264629297</v>
      </c>
      <c r="AQ23">
        <f>[2]lmop_processed!AR23</f>
        <v>43.514624795460499</v>
      </c>
      <c r="AR23">
        <f>[2]lmop_processed!AS23</f>
        <v>41.482525941971801</v>
      </c>
      <c r="AS23">
        <f>[2]lmop_processed!AT23</f>
        <v>40.885568847389003</v>
      </c>
      <c r="AT23">
        <f>[2]lmop_processed!AU23</f>
        <v>37.657208053314399</v>
      </c>
      <c r="AU23">
        <f>[2]lmop_processed!AV23</f>
        <v>43.514624795460499</v>
      </c>
    </row>
    <row r="24" spans="1:47" x14ac:dyDescent="0.2">
      <c r="A24">
        <f>[2]lmop_processed!B24</f>
        <v>1004377</v>
      </c>
      <c r="B24">
        <f>[2]lmop_processed!C24</f>
        <v>43084</v>
      </c>
      <c r="C24">
        <f>[2]lmop_processed!D24</f>
        <v>6.1420000000000003</v>
      </c>
      <c r="D24">
        <f>[2]lmop_processed!E24</f>
        <v>0</v>
      </c>
      <c r="E24">
        <f>[2]lmop_processed!F24</f>
        <v>19.609200000000001</v>
      </c>
      <c r="F24">
        <f>[2]lmop_processed!G24</f>
        <v>0</v>
      </c>
      <c r="G24">
        <f>[2]lmop_processed!H24</f>
        <v>0</v>
      </c>
      <c r="H24">
        <f>[2]lmop_processed!I24</f>
        <v>33.25</v>
      </c>
      <c r="I24">
        <f>[2]lmop_processed!J24</f>
        <v>-96.5625</v>
      </c>
      <c r="J24">
        <f>[2]lmop_processed!K24</f>
        <v>20.747199999999999</v>
      </c>
      <c r="K24">
        <f>[2]lmop_processed!L24</f>
        <v>8.1727130807896504</v>
      </c>
      <c r="L24">
        <f>[2]lmop_processed!M24</f>
        <v>19.022050830163899</v>
      </c>
      <c r="M24">
        <f>[2]lmop_processed!N24</f>
        <v>5.0850798653050999</v>
      </c>
      <c r="N24">
        <f>[2]lmop_processed!O24</f>
        <v>10.176059439533899</v>
      </c>
      <c r="O24">
        <f>[2]lmop_processed!P24</f>
        <v>0.40753125170721799</v>
      </c>
      <c r="P24">
        <f>[2]lmop_processed!Q24</f>
        <v>0.77675196104470701</v>
      </c>
      <c r="Q24">
        <f>[2]lmop_processed!R24</f>
        <v>14.3589853065436</v>
      </c>
      <c r="R24">
        <f>[2]lmop_processed!S24</f>
        <v>20.584134235877201</v>
      </c>
      <c r="S24">
        <f>[2]lmop_processed!T24</f>
        <v>29.1981102696978</v>
      </c>
      <c r="T24">
        <f>[2]lmop_processed!U24</f>
        <v>14.2660607285474</v>
      </c>
      <c r="U24">
        <f>[2]lmop_processed!V24</f>
        <v>21.877435078829699</v>
      </c>
      <c r="V24">
        <f>[2]lmop_processed!W24</f>
        <v>17.508269688688401</v>
      </c>
      <c r="W24">
        <f>[2]lmop_processed!X24</f>
        <v>13.9369709648588</v>
      </c>
      <c r="X24">
        <f>[2]lmop_processed!Y24</f>
        <v>20.446440368268501</v>
      </c>
      <c r="Y24">
        <f>[2]lmop_processed!Z24</f>
        <v>2019</v>
      </c>
      <c r="Z24" t="str">
        <f>[2]lmop_processed!AA24</f>
        <v>121 REGIONAL DISPOSAL FACILITY</v>
      </c>
      <c r="AA24">
        <f>[2]lmop_processed!AB24</f>
        <v>33.298569999999998</v>
      </c>
      <c r="AB24">
        <f>[2]lmop_processed!AC24</f>
        <v>-96.53586</v>
      </c>
      <c r="AC24" t="str">
        <f>[2]lmop_processed!AD24</f>
        <v>MELISSA</v>
      </c>
      <c r="AD24" t="str">
        <f>[2]lmop_processed!AE24</f>
        <v>COLLIN COUNTY</v>
      </c>
      <c r="AE24" t="str">
        <f>[2]lmop_processed!AF24</f>
        <v>TX</v>
      </c>
      <c r="AF24" t="str">
        <f>[2]lmop_processed!AG24</f>
        <v>NORTH TEXAS MUNICIPAL WATER DISTRICT (100%)</v>
      </c>
      <c r="AG24" t="str">
        <f>[2]lmop_processed!AH24</f>
        <v>HH</v>
      </c>
      <c r="AH24">
        <f>[2]lmop_processed!AI24</f>
        <v>-1.7251491698360399</v>
      </c>
      <c r="AI24">
        <f>[2]lmop_processed!AJ24</f>
        <v>-8.3150939395968598E-2</v>
      </c>
      <c r="AJ24">
        <f>[2]lmop_processed!AK24</f>
        <v>48.5900625427441</v>
      </c>
      <c r="AK24">
        <f>[2]lmop_processed!AL24</f>
        <v>57.728135380321497</v>
      </c>
      <c r="AL24">
        <f>[2]lmop_processed!AM24</f>
        <v>48.787194127568803</v>
      </c>
      <c r="AM24">
        <f>[2]lmop_processed!AN24</f>
        <v>40.176768380892298</v>
      </c>
      <c r="AN24">
        <f>[2]lmop_processed!AO24</f>
        <v>57.886491729567403</v>
      </c>
      <c r="AO24">
        <f>[2]lmop_processed!AP24</f>
        <v>47.2663062760817</v>
      </c>
      <c r="AP24">
        <f>[2]lmop_processed!AQ24</f>
        <v>52.830109822857601</v>
      </c>
      <c r="AQ24">
        <f>[2]lmop_processed!AR24</f>
        <v>58.454361365240501</v>
      </c>
      <c r="AR24">
        <f>[2]lmop_processed!AS24</f>
        <v>48.954903278825299</v>
      </c>
      <c r="AS24">
        <f>[2]lmop_processed!AT24</f>
        <v>51.510533795169401</v>
      </c>
      <c r="AT24">
        <f>[2]lmop_processed!AU24</f>
        <v>40.176768380892298</v>
      </c>
      <c r="AU24">
        <f>[2]lmop_processed!AV24</f>
        <v>58.454361365240501</v>
      </c>
    </row>
    <row r="25" spans="1:47" x14ac:dyDescent="0.2">
      <c r="A25">
        <f>[2]lmop_processed!B25</f>
        <v>1004501</v>
      </c>
      <c r="B25">
        <f>[2]lmop_processed!C25</f>
        <v>41698</v>
      </c>
      <c r="C25">
        <f>[2]lmop_processed!D25</f>
        <v>0.44500000000000001</v>
      </c>
      <c r="D25">
        <f>[2]lmop_processed!E25</f>
        <v>0</v>
      </c>
      <c r="E25">
        <f>[2]lmop_processed!F25</f>
        <v>1.4456</v>
      </c>
      <c r="F25">
        <f>[2]lmop_processed!G25</f>
        <v>0.8</v>
      </c>
      <c r="G25">
        <f>[2]lmop_processed!H25</f>
        <v>0.8</v>
      </c>
      <c r="H25">
        <f>[2]lmop_processed!I25</f>
        <v>36.25</v>
      </c>
      <c r="I25">
        <f>[2]lmop_processed!J25</f>
        <v>-79.6875</v>
      </c>
      <c r="J25">
        <f>[2]lmop_processed!K25</f>
        <v>3.4118400000000002</v>
      </c>
      <c r="K25">
        <f>[2]lmop_processed!L25</f>
        <v>10.364263935836499</v>
      </c>
      <c r="L25">
        <f>[2]lmop_processed!M25</f>
        <v>9.9245625168632596</v>
      </c>
      <c r="M25">
        <f>[2]lmop_processed!N25</f>
        <v>3.8644569230771899</v>
      </c>
      <c r="N25">
        <f>[2]lmop_processed!O25</f>
        <v>3.5303702904845502</v>
      </c>
      <c r="O25">
        <f>[2]lmop_processed!P25</f>
        <v>0.46970182407197197</v>
      </c>
      <c r="P25">
        <f>[2]lmop_processed!Q25</f>
        <v>0.89327929009204199</v>
      </c>
      <c r="Q25">
        <f>[2]lmop_processed!R25</f>
        <v>11.797923332129701</v>
      </c>
      <c r="R25">
        <f>[2]lmop_processed!S25</f>
        <v>11.8998202827127</v>
      </c>
      <c r="S25">
        <f>[2]lmop_processed!T25</f>
        <v>12.5762344767386</v>
      </c>
      <c r="T25">
        <f>[2]lmop_processed!U25</f>
        <v>8.3217986118754599</v>
      </c>
      <c r="U25">
        <f>[2]lmop_processed!V25</f>
        <v>6.0601055937860702</v>
      </c>
      <c r="V25">
        <f>[2]lmop_processed!W25</f>
        <v>13.454932807347801</v>
      </c>
      <c r="W25">
        <f>[2]lmop_processed!X25</f>
        <v>8.2245470441460498</v>
      </c>
      <c r="X25">
        <f>[2]lmop_processed!Y25</f>
        <v>7.0611379861695696</v>
      </c>
      <c r="Y25">
        <f>[2]lmop_processed!Z25</f>
        <v>2019</v>
      </c>
      <c r="Z25" t="str">
        <f>[2]lmop_processed!AA25</f>
        <v>ROCKINGHAM COUNTY LANDFILL</v>
      </c>
      <c r="AA25">
        <f>[2]lmop_processed!AB25</f>
        <v>36.364699999999999</v>
      </c>
      <c r="AB25">
        <f>[2]lmop_processed!AC25</f>
        <v>-79.842200000000005</v>
      </c>
      <c r="AC25" t="str">
        <f>[2]lmop_processed!AD25</f>
        <v>MADISON</v>
      </c>
      <c r="AD25" t="str">
        <f>[2]lmop_processed!AE25</f>
        <v>ROCKINGHAM COUNTY</v>
      </c>
      <c r="AE25" t="str">
        <f>[2]lmop_processed!AF25</f>
        <v>NC</v>
      </c>
      <c r="AF25" t="str">
        <f>[2]lmop_processed!AG25</f>
        <v>ROCKINGHAM COUNTY NC (100%)</v>
      </c>
      <c r="AG25" t="str">
        <f>[2]lmop_processed!AH25</f>
        <v>HH</v>
      </c>
      <c r="AH25">
        <f>[2]lmop_processed!AI25</f>
        <v>6.5127225168632599</v>
      </c>
      <c r="AI25">
        <f>[2]lmop_processed!AJ25</f>
        <v>1.9088593008063801</v>
      </c>
      <c r="AJ25">
        <f>[2]lmop_processed!AK25</f>
        <v>29.7605322968477</v>
      </c>
      <c r="AK25">
        <f>[2]lmop_processed!AL25</f>
        <v>10.9155242434078</v>
      </c>
      <c r="AL25">
        <f>[2]lmop_processed!AM25</f>
        <v>10.8321803987888</v>
      </c>
      <c r="AM25">
        <f>[2]lmop_processed!AN25</f>
        <v>10.309635321955501</v>
      </c>
      <c r="AN25">
        <f>[2]lmop_processed!AO25</f>
        <v>14.8002560092346</v>
      </c>
      <c r="AO25">
        <f>[2]lmop_processed!AP25</f>
        <v>19.260014690648099</v>
      </c>
      <c r="AP25">
        <f>[2]lmop_processed!AQ25</f>
        <v>9.7016665020672193</v>
      </c>
      <c r="AQ25">
        <f>[2]lmop_processed!AR25</f>
        <v>14.9491004986848</v>
      </c>
      <c r="AR25">
        <f>[2]lmop_processed!AS25</f>
        <v>16.993587934062202</v>
      </c>
      <c r="AS25">
        <f>[2]lmop_processed!AT25</f>
        <v>13.4702456998561</v>
      </c>
      <c r="AT25">
        <f>[2]lmop_processed!AU25</f>
        <v>9.7016665020672193</v>
      </c>
      <c r="AU25">
        <f>[2]lmop_processed!AV25</f>
        <v>19.260014690648099</v>
      </c>
    </row>
    <row r="26" spans="1:47" x14ac:dyDescent="0.2">
      <c r="A26">
        <f>[2]lmop_processed!B26</f>
        <v>1004856</v>
      </c>
      <c r="B26">
        <f>[2]lmop_processed!C26</f>
        <v>31413</v>
      </c>
      <c r="C26">
        <f>[2]lmop_processed!D26</f>
        <v>15</v>
      </c>
      <c r="D26">
        <f>[2]lmop_processed!E26</f>
        <v>0</v>
      </c>
      <c r="E26">
        <f>[2]lmop_processed!F26</f>
        <v>52.525199999999998</v>
      </c>
      <c r="F26">
        <f>[2]lmop_processed!G26</f>
        <v>0</v>
      </c>
      <c r="G26">
        <f>[2]lmop_processed!H26</f>
        <v>0</v>
      </c>
      <c r="H26">
        <f>[2]lmop_processed!I26</f>
        <v>39.25</v>
      </c>
      <c r="I26">
        <f>[2]lmop_processed!J26</f>
        <v>-84.6875</v>
      </c>
      <c r="J26">
        <f>[2]lmop_processed!K26</f>
        <v>10.130039999999999</v>
      </c>
      <c r="K26">
        <f>[2]lmop_processed!L26</f>
        <v>29.185378786471301</v>
      </c>
      <c r="L26">
        <f>[2]lmop_processed!M26</f>
        <v>38.606737621242701</v>
      </c>
      <c r="M26">
        <f>[2]lmop_processed!N26</f>
        <v>5.6370438630884703</v>
      </c>
      <c r="N26">
        <f>[2]lmop_processed!O26</f>
        <v>4.4039958326609998</v>
      </c>
      <c r="O26">
        <f>[2]lmop_processed!P26</f>
        <v>0.290867641267477</v>
      </c>
      <c r="P26">
        <f>[2]lmop_processed!Q26</f>
        <v>0.83222011863679701</v>
      </c>
      <c r="Q26">
        <f>[2]lmop_processed!R26</f>
        <v>43.010733453903697</v>
      </c>
      <c r="R26">
        <f>[2]lmop_processed!S26</f>
        <v>42.270238566853997</v>
      </c>
      <c r="S26">
        <f>[2]lmop_processed!T26</f>
        <v>39.806973467003303</v>
      </c>
      <c r="T26">
        <f>[2]lmop_processed!U26</f>
        <v>39.2210007142968</v>
      </c>
      <c r="U26">
        <f>[2]lmop_processed!V26</f>
        <v>35.0954640080855</v>
      </c>
      <c r="V26">
        <f>[2]lmop_processed!W26</f>
        <v>40.105526776940202</v>
      </c>
      <c r="W26">
        <f>[2]lmop_processed!X26</f>
        <v>36.374270224703601</v>
      </c>
      <c r="X26">
        <f>[2]lmop_processed!Y26</f>
        <v>32.9696937581542</v>
      </c>
      <c r="Y26">
        <f>[2]lmop_processed!Z26</f>
        <v>2019</v>
      </c>
      <c r="Z26" t="str">
        <f>[2]lmop_processed!AA26</f>
        <v>Rumpke Sanitary Landfill</v>
      </c>
      <c r="AA26">
        <f>[2]lmop_processed!AB26</f>
        <v>39.274673</v>
      </c>
      <c r="AB26">
        <f>[2]lmop_processed!AC26</f>
        <v>-84.597814</v>
      </c>
      <c r="AC26" t="str">
        <f>[2]lmop_processed!AD26</f>
        <v>Cincinnati</v>
      </c>
      <c r="AD26" t="str">
        <f>[2]lmop_processed!AE26</f>
        <v>HAMILTON COUNTY</v>
      </c>
      <c r="AE26" t="str">
        <f>[2]lmop_processed!AF26</f>
        <v>OH</v>
      </c>
      <c r="AF26" t="str">
        <f>[2]lmop_processed!AG26</f>
        <v>RUMPKE CONSOLIDATED COS INC (100%)</v>
      </c>
      <c r="AG26" t="str">
        <f>[2]lmop_processed!AH26</f>
        <v>C,HH</v>
      </c>
      <c r="AH26">
        <f>[2]lmop_processed!AI26</f>
        <v>28.4766976212427</v>
      </c>
      <c r="AI26">
        <f>[2]lmop_processed!AJ26</f>
        <v>2.81111403521039</v>
      </c>
      <c r="AJ26">
        <f>[2]lmop_processed!AK26</f>
        <v>83.8320944904209</v>
      </c>
      <c r="AK26">
        <f>[2]lmop_processed!AL26</f>
        <v>54.979522469776697</v>
      </c>
      <c r="AL26">
        <f>[2]lmop_processed!AM26</f>
        <v>55.408995194380402</v>
      </c>
      <c r="AM26">
        <f>[2]lmop_processed!AN26</f>
        <v>56.887212796708198</v>
      </c>
      <c r="AN26">
        <f>[2]lmop_processed!AO26</f>
        <v>57.250545080952797</v>
      </c>
      <c r="AO26">
        <f>[2]lmop_processed!AP26</f>
        <v>59.9461332490621</v>
      </c>
      <c r="AP26">
        <f>[2]lmop_processed!AQ26</f>
        <v>56.703862560080601</v>
      </c>
      <c r="AQ26">
        <f>[2]lmop_processed!AR26</f>
        <v>59.083816660815302</v>
      </c>
      <c r="AR26">
        <f>[2]lmop_processed!AS26</f>
        <v>61.436651583639502</v>
      </c>
      <c r="AS26">
        <f>[2]lmop_processed!AT26</f>
        <v>57.712092449426997</v>
      </c>
      <c r="AT26">
        <f>[2]lmop_processed!AU26</f>
        <v>54.979522469776697</v>
      </c>
      <c r="AU26">
        <f>[2]lmop_processed!AV26</f>
        <v>61.436651583639502</v>
      </c>
    </row>
    <row r="27" spans="1:47" x14ac:dyDescent="0.2">
      <c r="A27">
        <f>[2]lmop_processed!B27</f>
        <v>1004936</v>
      </c>
      <c r="B27">
        <f>[2]lmop_processed!C27</f>
        <v>40882</v>
      </c>
      <c r="C27">
        <f>[2]lmop_processed!D27</f>
        <v>1.72</v>
      </c>
      <c r="D27">
        <f>[2]lmop_processed!E27</f>
        <v>0</v>
      </c>
      <c r="E27">
        <f>[2]lmop_processed!F27</f>
        <v>8.6744000000000003</v>
      </c>
      <c r="F27">
        <f>[2]lmop_processed!G27</f>
        <v>4.8</v>
      </c>
      <c r="G27">
        <f>[2]lmop_processed!H27</f>
        <v>4.8</v>
      </c>
      <c r="H27">
        <f>[2]lmop_processed!I27</f>
        <v>42</v>
      </c>
      <c r="I27">
        <f>[2]lmop_processed!J27</f>
        <v>-89.0625</v>
      </c>
      <c r="J27">
        <f>[2]lmop_processed!K27</f>
        <v>2.6788400000000001</v>
      </c>
      <c r="K27">
        <f>[2]lmop_processed!L27</f>
        <v>9.8882883258461796</v>
      </c>
      <c r="L27">
        <f>[2]lmop_processed!M27</f>
        <v>31.787175627650299</v>
      </c>
      <c r="M27">
        <f>[2]lmop_processed!N27</f>
        <v>6.54110584928811</v>
      </c>
      <c r="N27">
        <f>[2]lmop_processed!O27</f>
        <v>7.1388340844734204</v>
      </c>
      <c r="O27">
        <f>[2]lmop_processed!P27</f>
        <v>0.215594485293024</v>
      </c>
      <c r="P27">
        <f>[2]lmop_processed!Q27</f>
        <v>0.87788240363074499</v>
      </c>
      <c r="Q27">
        <f>[2]lmop_processed!R27</f>
        <v>27.361299347439601</v>
      </c>
      <c r="R27">
        <f>[2]lmop_processed!S27</f>
        <v>34.855628400961997</v>
      </c>
      <c r="S27">
        <f>[2]lmop_processed!T27</f>
        <v>38.926009712123701</v>
      </c>
      <c r="T27">
        <f>[2]lmop_processed!U27</f>
        <v>27.631944219624302</v>
      </c>
      <c r="U27">
        <f>[2]lmop_processed!V27</f>
        <v>37.699660777506601</v>
      </c>
      <c r="V27">
        <f>[2]lmop_processed!W27</f>
        <v>29.2221508662196</v>
      </c>
      <c r="W27">
        <f>[2]lmop_processed!X27</f>
        <v>25.246069778362202</v>
      </c>
      <c r="X27">
        <f>[2]lmop_processed!Y27</f>
        <v>33.354641918964298</v>
      </c>
      <c r="Y27">
        <f>[2]lmop_processed!Z27</f>
        <v>2019</v>
      </c>
      <c r="Z27" t="str">
        <f>[2]lmop_processed!AA27</f>
        <v>Rochelle Municipal Landfill</v>
      </c>
      <c r="AA27">
        <f>[2]lmop_processed!AB27</f>
        <v>41.927896999999902</v>
      </c>
      <c r="AB27">
        <f>[2]lmop_processed!AC27</f>
        <v>-89.001125000000002</v>
      </c>
      <c r="AC27" t="str">
        <f>[2]lmop_processed!AD27</f>
        <v>Rochelle</v>
      </c>
      <c r="AD27" t="str">
        <f>[2]lmop_processed!AE27</f>
        <v>OGLE COUNTY</v>
      </c>
      <c r="AE27" t="str">
        <f>[2]lmop_processed!AF27</f>
        <v>IL</v>
      </c>
      <c r="AF27" t="str">
        <f>[2]lmop_processed!AG27</f>
        <v>WASTE CONNECTIONS US INC (100%)</v>
      </c>
      <c r="AG27" t="str">
        <f>[2]lmop_processed!AH27</f>
        <v>C,HH</v>
      </c>
      <c r="AH27">
        <f>[2]lmop_processed!AI27</f>
        <v>29.108335627650298</v>
      </c>
      <c r="AI27">
        <f>[2]lmop_processed!AJ27</f>
        <v>10.866022467803299</v>
      </c>
      <c r="AJ27">
        <f>[2]lmop_processed!AK27</f>
        <v>76.404621059715097</v>
      </c>
      <c r="AK27">
        <f>[2]lmop_processed!AL27</f>
        <v>24.071684904365</v>
      </c>
      <c r="AL27">
        <f>[2]lmop_processed!AM27</f>
        <v>19.927393384857702</v>
      </c>
      <c r="AM27">
        <f>[2]lmop_processed!AN27</f>
        <v>18.223372555952199</v>
      </c>
      <c r="AN27">
        <f>[2]lmop_processed!AO27</f>
        <v>23.8922430402984</v>
      </c>
      <c r="AO27">
        <f>[2]lmop_processed!AP27</f>
        <v>18.7052844943168</v>
      </c>
      <c r="AP27">
        <f>[2]lmop_processed!AQ27</f>
        <v>22.889682046848801</v>
      </c>
      <c r="AQ27">
        <f>[2]lmop_processed!AR27</f>
        <v>25.572759035116199</v>
      </c>
      <c r="AR27">
        <f>[2]lmop_processed!AS27</f>
        <v>20.639061953220299</v>
      </c>
      <c r="AS27">
        <f>[2]lmop_processed!AT27</f>
        <v>21.740185176871901</v>
      </c>
      <c r="AT27">
        <f>[2]lmop_processed!AU27</f>
        <v>18.223372555952199</v>
      </c>
      <c r="AU27">
        <f>[2]lmop_processed!AV27</f>
        <v>25.572759035116199</v>
      </c>
    </row>
    <row r="28" spans="1:47" x14ac:dyDescent="0.2">
      <c r="A28">
        <f>[2]lmop_processed!B28</f>
        <v>1005061</v>
      </c>
      <c r="B28">
        <f>[2]lmop_processed!C28</f>
        <v>35611</v>
      </c>
      <c r="C28">
        <f>[2]lmop_processed!D28</f>
        <v>6.77</v>
      </c>
      <c r="D28">
        <f>[2]lmop_processed!E28</f>
        <v>0</v>
      </c>
      <c r="E28">
        <f>[2]lmop_processed!F28</f>
        <v>21.577999999999999</v>
      </c>
      <c r="F28">
        <f>[2]lmop_processed!G28</f>
        <v>12.899999999999901</v>
      </c>
      <c r="G28">
        <f>[2]lmop_processed!H28</f>
        <v>13.399999999999901</v>
      </c>
      <c r="H28">
        <f>[2]lmop_processed!I28</f>
        <v>32.75</v>
      </c>
      <c r="I28">
        <f>[2]lmop_processed!J28</f>
        <v>-117.1875</v>
      </c>
      <c r="J28">
        <f>[2]lmop_processed!K28</f>
        <v>6.1972800000000001</v>
      </c>
      <c r="K28">
        <f>[2]lmop_processed!L28</f>
        <v>15.912246492054001</v>
      </c>
      <c r="L28">
        <f>[2]lmop_processed!M28</f>
        <v>24.099770678214799</v>
      </c>
      <c r="M28">
        <f>[2]lmop_processed!N28</f>
        <v>2.0280597009294099</v>
      </c>
      <c r="N28">
        <f>[2]lmop_processed!O28</f>
        <v>1.3093555895623199</v>
      </c>
      <c r="O28">
        <f>[2]lmop_processed!P28</f>
        <v>0.66456072076574202</v>
      </c>
      <c r="P28">
        <f>[2]lmop_processed!Q28</f>
        <v>0.85014008555282805</v>
      </c>
      <c r="Q28">
        <f>[2]lmop_processed!R28</f>
        <v>23.669088441877999</v>
      </c>
      <c r="R28">
        <f>[2]lmop_processed!S28</f>
        <v>25.409126267777101</v>
      </c>
      <c r="S28">
        <f>[2]lmop_processed!T28</f>
        <v>23.812022832309601</v>
      </c>
      <c r="T28">
        <f>[2]lmop_processed!U28</f>
        <v>23.454727197807699</v>
      </c>
      <c r="U28">
        <f>[2]lmop_processed!V28</f>
        <v>24.979943948397899</v>
      </c>
      <c r="V28">
        <f>[2]lmop_processed!W28</f>
        <v>24.186957691004501</v>
      </c>
      <c r="W28">
        <f>[2]lmop_processed!X28</f>
        <v>22.071710977285399</v>
      </c>
      <c r="X28">
        <f>[2]lmop_processed!Y28</f>
        <v>25.2145880692579</v>
      </c>
      <c r="Y28">
        <f>[2]lmop_processed!Z28</f>
        <v>2019</v>
      </c>
      <c r="Z28" t="str">
        <f>[2]lmop_processed!AA28</f>
        <v>WEST MIRAMAR SANITARY LANDFILL</v>
      </c>
      <c r="AA28">
        <f>[2]lmop_processed!AB28</f>
        <v>32.835819999999998</v>
      </c>
      <c r="AB28">
        <f>[2]lmop_processed!AC28</f>
        <v>-117.15236</v>
      </c>
      <c r="AC28" t="str">
        <f>[2]lmop_processed!AD28</f>
        <v>SAN DIEGO</v>
      </c>
      <c r="AD28" t="str">
        <f>[2]lmop_processed!AE28</f>
        <v>SAN DIEGO COUNTY</v>
      </c>
      <c r="AE28" t="str">
        <f>[2]lmop_processed!AF28</f>
        <v>CA</v>
      </c>
      <c r="AF28" t="str">
        <f>[2]lmop_processed!AG28</f>
        <v>CITY OF SAN DIEGO (100%)</v>
      </c>
      <c r="AG28" t="str">
        <f>[2]lmop_processed!AH28</f>
        <v>HH</v>
      </c>
      <c r="AH28">
        <f>[2]lmop_processed!AI28</f>
        <v>17.9024906782148</v>
      </c>
      <c r="AI28">
        <f>[2]lmop_processed!AJ28</f>
        <v>2.88876582600993</v>
      </c>
      <c r="AJ28">
        <f>[2]lmop_processed!AK28</f>
        <v>77.687785685688795</v>
      </c>
      <c r="AK28">
        <f>[2]lmop_processed!AL28</f>
        <v>47.689256354511997</v>
      </c>
      <c r="AL28">
        <f>[2]lmop_processed!AM28</f>
        <v>45.923217089353599</v>
      </c>
      <c r="AM28">
        <f>[2]lmop_processed!AN28</f>
        <v>47.539081616500702</v>
      </c>
      <c r="AN28">
        <f>[2]lmop_processed!AO28</f>
        <v>47.916262999613402</v>
      </c>
      <c r="AO28">
        <f>[2]lmop_processed!AP28</f>
        <v>46.346548343964102</v>
      </c>
      <c r="AP28">
        <f>[2]lmop_processed!AQ28</f>
        <v>47.149612036550103</v>
      </c>
      <c r="AQ28">
        <f>[2]lmop_processed!AR28</f>
        <v>49.434462489863499</v>
      </c>
      <c r="AR28">
        <f>[2]lmop_processed!AS28</f>
        <v>46.114140914929202</v>
      </c>
      <c r="AS28">
        <f>[2]lmop_processed!AT28</f>
        <v>47.2640727306608</v>
      </c>
      <c r="AT28">
        <f>[2]lmop_processed!AU28</f>
        <v>45.923217089353599</v>
      </c>
      <c r="AU28">
        <f>[2]lmop_processed!AV28</f>
        <v>49.434462489863499</v>
      </c>
    </row>
    <row r="29" spans="1:47" x14ac:dyDescent="0.2">
      <c r="A29">
        <f>[2]lmop_processed!B29</f>
        <v>1005518</v>
      </c>
      <c r="B29">
        <f>[2]lmop_processed!C29</f>
        <v>41943</v>
      </c>
      <c r="C29">
        <f>[2]lmop_processed!D29</f>
        <v>1.2589999999999999</v>
      </c>
      <c r="D29">
        <f>[2]lmop_processed!E29</f>
        <v>0</v>
      </c>
      <c r="E29">
        <f>[2]lmop_processed!F29</f>
        <v>3.5295999999999998</v>
      </c>
      <c r="F29">
        <f>[2]lmop_processed!G29</f>
        <v>1.9530000000000001</v>
      </c>
      <c r="G29">
        <f>[2]lmop_processed!H29</f>
        <v>3.9</v>
      </c>
      <c r="H29">
        <f>[2]lmop_processed!I29</f>
        <v>37.25</v>
      </c>
      <c r="I29">
        <f>[2]lmop_processed!J29</f>
        <v>-92.5</v>
      </c>
      <c r="J29">
        <f>[2]lmop_processed!K29</f>
        <v>3.8260800000000001</v>
      </c>
      <c r="K29">
        <f>[2]lmop_processed!L29</f>
        <v>5.0430037279521303</v>
      </c>
      <c r="L29">
        <f>[2]lmop_processed!M29</f>
        <v>3.9056588185401599</v>
      </c>
      <c r="M29">
        <f>[2]lmop_processed!N29</f>
        <v>1.9466367707466199</v>
      </c>
      <c r="N29">
        <f>[2]lmop_processed!O29</f>
        <v>2.49533828378362</v>
      </c>
      <c r="O29">
        <f>[2]lmop_processed!P29</f>
        <v>0.38561893790829799</v>
      </c>
      <c r="P29">
        <f>[2]lmop_processed!Q29</f>
        <v>0.70755833009964897</v>
      </c>
      <c r="Q29">
        <f>[2]lmop_processed!R29</f>
        <v>4.1488838105609496</v>
      </c>
      <c r="R29">
        <f>[2]lmop_processed!S29</f>
        <v>5.2074298732858297</v>
      </c>
      <c r="S29">
        <f>[2]lmop_processed!T29</f>
        <v>6.4009971023237897</v>
      </c>
      <c r="T29">
        <f>[2]lmop_processed!U29</f>
        <v>2.3579478269966199</v>
      </c>
      <c r="U29">
        <f>[2]lmop_processed!V29</f>
        <v>3.4204833593373198</v>
      </c>
      <c r="V29">
        <f>[2]lmop_processed!W29</f>
        <v>4.8197470201526302</v>
      </c>
      <c r="W29">
        <f>[2]lmop_processed!X29</f>
        <v>1.9590220477935401</v>
      </c>
      <c r="X29">
        <f>[2]lmop_processed!Y29</f>
        <v>2.9307595078706199</v>
      </c>
      <c r="Y29">
        <f>[2]lmop_processed!Z29</f>
        <v>2019</v>
      </c>
      <c r="Z29" t="str">
        <f>[2]lmop_processed!AA29</f>
        <v>BLACK OAK LANDFILL</v>
      </c>
      <c r="AA29">
        <f>[2]lmop_processed!AB29</f>
        <v>37.241300000000003</v>
      </c>
      <c r="AB29">
        <f>[2]lmop_processed!AC29</f>
        <v>-92.458399999999997</v>
      </c>
      <c r="AC29" t="str">
        <f>[2]lmop_processed!AD29</f>
        <v>HARTVILLE</v>
      </c>
      <c r="AD29" t="str">
        <f>[2]lmop_processed!AE29</f>
        <v>WRIGHT COUNTY</v>
      </c>
      <c r="AE29" t="str">
        <f>[2]lmop_processed!AF29</f>
        <v>MO</v>
      </c>
      <c r="AF29" t="str">
        <f>[2]lmop_processed!AG29</f>
        <v>WCA WASTE CORP (100%)</v>
      </c>
      <c r="AG29" t="str">
        <f>[2]lmop_processed!AH29</f>
        <v>HH</v>
      </c>
      <c r="AH29">
        <f>[2]lmop_processed!AI29</f>
        <v>7.9578818540167295E-2</v>
      </c>
      <c r="AI29">
        <f>[2]lmop_processed!AJ29</f>
        <v>2.0799047207629501E-2</v>
      </c>
      <c r="AJ29">
        <f>[2]lmop_processed!AK29</f>
        <v>47.984686663911397</v>
      </c>
      <c r="AK29">
        <f>[2]lmop_processed!AL29</f>
        <v>45.967408242046403</v>
      </c>
      <c r="AL29">
        <f>[2]lmop_processed!AM29</f>
        <v>40.398167926517303</v>
      </c>
      <c r="AM29">
        <f>[2]lmop_processed!AN29</f>
        <v>35.542676473845198</v>
      </c>
      <c r="AN29">
        <f>[2]lmop_processed!AO29</f>
        <v>59.950256094998601</v>
      </c>
      <c r="AO29">
        <f>[2]lmop_processed!AP29</f>
        <v>50.785002387892703</v>
      </c>
      <c r="AP29">
        <f>[2]lmop_processed!AQ29</f>
        <v>42.273964556517697</v>
      </c>
      <c r="AQ29">
        <f>[2]lmop_processed!AR29</f>
        <v>64.307579739780294</v>
      </c>
      <c r="AR29">
        <f>[2]lmop_processed!AS29</f>
        <v>54.634730400063702</v>
      </c>
      <c r="AS29">
        <f>[2]lmop_processed!AT29</f>
        <v>49.2324732277078</v>
      </c>
      <c r="AT29">
        <f>[2]lmop_processed!AU29</f>
        <v>35.542676473845198</v>
      </c>
      <c r="AU29">
        <f>[2]lmop_processed!AV29</f>
        <v>64.307579739780294</v>
      </c>
    </row>
    <row r="30" spans="1:47" x14ac:dyDescent="0.2">
      <c r="A30">
        <f>[2]lmop_processed!B30</f>
        <v>1005638</v>
      </c>
      <c r="B30">
        <f>[2]lmop_processed!C30</f>
        <v>41331</v>
      </c>
      <c r="C30">
        <f>[2]lmop_processed!D30</f>
        <v>3.1680000000000001</v>
      </c>
      <c r="D30">
        <f>[2]lmop_processed!E30</f>
        <v>0.79200000000000004</v>
      </c>
      <c r="E30">
        <f>[2]lmop_processed!F30</f>
        <v>2.7732000000000001</v>
      </c>
      <c r="F30">
        <f>[2]lmop_processed!G30</f>
        <v>0</v>
      </c>
      <c r="G30">
        <f>[2]lmop_processed!H30</f>
        <v>0</v>
      </c>
      <c r="H30">
        <f>[2]lmop_processed!I30</f>
        <v>33.75</v>
      </c>
      <c r="I30">
        <f>[2]lmop_processed!J30</f>
        <v>-84.375</v>
      </c>
      <c r="J30">
        <f>[2]lmop_processed!K30</f>
        <v>12.296720000000001</v>
      </c>
      <c r="K30">
        <f>[2]lmop_processed!L30</f>
        <v>10.8617373692966</v>
      </c>
      <c r="L30">
        <f>[2]lmop_processed!M30</f>
        <v>30.177281921152499</v>
      </c>
      <c r="M30">
        <f>[2]lmop_processed!N30</f>
        <v>4.9654861554914804</v>
      </c>
      <c r="N30">
        <f>[2]lmop_processed!O30</f>
        <v>5.4110335909872802</v>
      </c>
      <c r="O30">
        <f>[2]lmop_processed!P30</f>
        <v>0.262960924999803</v>
      </c>
      <c r="P30">
        <f>[2]lmop_processed!Q30</f>
        <v>0.799219966925099</v>
      </c>
      <c r="Q30">
        <f>[2]lmop_processed!R30</f>
        <v>29.586528830349401</v>
      </c>
      <c r="R30">
        <f>[2]lmop_processed!S30</f>
        <v>32.517926037594798</v>
      </c>
      <c r="S30">
        <f>[2]lmop_processed!T30</f>
        <v>35.5883155121398</v>
      </c>
      <c r="T30">
        <f>[2]lmop_processed!U30</f>
        <v>26.8317096008861</v>
      </c>
      <c r="U30">
        <f>[2]lmop_processed!V30</f>
        <v>30.920070072418</v>
      </c>
      <c r="V30">
        <f>[2]lmop_processed!W30</f>
        <v>31.212899401596498</v>
      </c>
      <c r="W30">
        <f>[2]lmop_processed!X30</f>
        <v>25.211795765661002</v>
      </c>
      <c r="X30">
        <f>[2]lmop_processed!Y30</f>
        <v>29.5490101485744</v>
      </c>
      <c r="Y30">
        <f>[2]lmop_processed!Z30</f>
        <v>2019</v>
      </c>
      <c r="Z30" t="str">
        <f>[2]lmop_processed!AA30</f>
        <v>SEMINOLE ROAD MSW LANDFILL</v>
      </c>
      <c r="AA30">
        <f>[2]lmop_processed!AB30</f>
        <v>33.656700000000001</v>
      </c>
      <c r="AB30">
        <f>[2]lmop_processed!AC30</f>
        <v>-84.259900000000002</v>
      </c>
      <c r="AC30" t="str">
        <f>[2]lmop_processed!AD30</f>
        <v>ELLENWOOD</v>
      </c>
      <c r="AD30" t="str">
        <f>[2]lmop_processed!AE30</f>
        <v>DEKALB COUNTY</v>
      </c>
      <c r="AE30" t="str">
        <f>[2]lmop_processed!AF30</f>
        <v>GA</v>
      </c>
      <c r="AF30" t="str">
        <f>[2]lmop_processed!AG30</f>
        <v>COUNTY OF DEKALB (100%)</v>
      </c>
      <c r="AG30" t="str">
        <f>[2]lmop_processed!AH30</f>
        <v>C,HH</v>
      </c>
      <c r="AH30">
        <f>[2]lmop_processed!AI30</f>
        <v>17.880561921152498</v>
      </c>
      <c r="AI30">
        <f>[2]lmop_processed!AJ30</f>
        <v>1.454091979093</v>
      </c>
      <c r="AJ30">
        <f>[2]lmop_processed!AK30</f>
        <v>18.402221113317101</v>
      </c>
      <c r="AK30">
        <f>[2]lmop_processed!AL30</f>
        <v>8.5699111217492003</v>
      </c>
      <c r="AL30">
        <f>[2]lmop_processed!AM30</f>
        <v>7.8580660675031204</v>
      </c>
      <c r="AM30">
        <f>[2]lmop_processed!AN30</f>
        <v>7.22912002556936</v>
      </c>
      <c r="AN30">
        <f>[2]lmop_processed!AO30</f>
        <v>9.3673652018751401</v>
      </c>
      <c r="AO30">
        <f>[2]lmop_processed!AP30</f>
        <v>8.2307238034167405</v>
      </c>
      <c r="AP30">
        <f>[2]lmop_processed!AQ30</f>
        <v>8.1598066528038302</v>
      </c>
      <c r="AQ30">
        <f>[2]lmop_processed!AR30</f>
        <v>9.9095959249808097</v>
      </c>
      <c r="AR30">
        <f>[2]lmop_processed!AS30</f>
        <v>8.5798588254099002</v>
      </c>
      <c r="AS30">
        <f>[2]lmop_processed!AT30</f>
        <v>8.4880559529135091</v>
      </c>
      <c r="AT30">
        <f>[2]lmop_processed!AU30</f>
        <v>7.22912002556936</v>
      </c>
      <c r="AU30">
        <f>[2]lmop_processed!AV30</f>
        <v>9.9095959249808097</v>
      </c>
    </row>
    <row r="31" spans="1:47" x14ac:dyDescent="0.2">
      <c r="A31">
        <f>[2]lmop_processed!B31</f>
        <v>1006777</v>
      </c>
      <c r="B31">
        <f>[2]lmop_processed!C31</f>
        <v>43326</v>
      </c>
      <c r="C31">
        <f>[2]lmop_processed!D31</f>
        <v>5.68</v>
      </c>
      <c r="D31">
        <f>[2]lmop_processed!E31</f>
        <v>0</v>
      </c>
      <c r="E31">
        <f>[2]lmop_processed!F31</f>
        <v>7.3883999999999901</v>
      </c>
      <c r="F31">
        <f>[2]lmop_processed!G31</f>
        <v>0</v>
      </c>
      <c r="G31">
        <f>[2]lmop_processed!H31</f>
        <v>0</v>
      </c>
      <c r="H31">
        <f>[2]lmop_processed!I31</f>
        <v>40.5</v>
      </c>
      <c r="I31">
        <f>[2]lmop_processed!J31</f>
        <v>-80.9375</v>
      </c>
      <c r="J31">
        <f>[2]lmop_processed!K31</f>
        <v>19.48856</v>
      </c>
      <c r="K31">
        <f>[2]lmop_processed!L31</f>
        <v>14.8411173008727</v>
      </c>
      <c r="L31">
        <f>[2]lmop_processed!M31</f>
        <v>1.9050785937333199</v>
      </c>
      <c r="M31">
        <f>[2]lmop_processed!N31</f>
        <v>11.016987088776601</v>
      </c>
      <c r="N31">
        <f>[2]lmop_processed!O31</f>
        <v>6.1467637594796098</v>
      </c>
      <c r="O31">
        <f>[2]lmop_processed!P31</f>
        <v>0.35758411211247998</v>
      </c>
      <c r="P31">
        <f>[2]lmop_processed!Q31</f>
        <v>0.66239340812740599</v>
      </c>
      <c r="Q31">
        <f>[2]lmop_processed!R31</f>
        <v>8.0518423532129404</v>
      </c>
      <c r="R31">
        <f>[2]lmop_processed!S31</f>
        <v>0.77219058914757499</v>
      </c>
      <c r="S31">
        <f>[2]lmop_processed!T31</f>
        <v>-9.1119084950433002</v>
      </c>
      <c r="T31">
        <f>[2]lmop_processed!U31</f>
        <v>7.1759267531155704</v>
      </c>
      <c r="U31">
        <f>[2]lmop_processed!V31</f>
        <v>-2.5605854891162299</v>
      </c>
      <c r="V31">
        <f>[2]lmop_processed!W31</f>
        <v>4.1838779873606198</v>
      </c>
      <c r="W31">
        <f>[2]lmop_processed!X31</f>
        <v>7.2599532310074002</v>
      </c>
      <c r="X31">
        <f>[2]lmop_processed!Y31</f>
        <v>-0.53066817981799197</v>
      </c>
      <c r="Y31">
        <f>[2]lmop_processed!Z31</f>
        <v>2019</v>
      </c>
      <c r="Z31" t="str">
        <f>[2]lmop_processed!AA31</f>
        <v>APEX ENVIRONMENTAL, LLC - SANITARY LANDFILL (0641000223)</v>
      </c>
      <c r="AA31">
        <f>[2]lmop_processed!AB31</f>
        <v>40.432403000000001</v>
      </c>
      <c r="AB31">
        <f>[2]lmop_processed!AC31</f>
        <v>-80.911512000000002</v>
      </c>
      <c r="AC31" t="str">
        <f>[2]lmop_processed!AD31</f>
        <v>AMSTERDAM</v>
      </c>
      <c r="AD31" t="str">
        <f>[2]lmop_processed!AE31</f>
        <v>JEFFERSON COUNTY</v>
      </c>
      <c r="AE31" t="str">
        <f>[2]lmop_processed!AF31</f>
        <v>OH</v>
      </c>
      <c r="AF31" t="str">
        <f>[2]lmop_processed!AG31</f>
        <v>APEX ENVIRONMENTAL LLC (100%)</v>
      </c>
      <c r="AG31" t="str">
        <f>[2]lmop_processed!AH31</f>
        <v>C,HH</v>
      </c>
      <c r="AH31">
        <f>[2]lmop_processed!AI31</f>
        <v>-17.5834814062666</v>
      </c>
      <c r="AI31">
        <f>[2]lmop_processed!AJ31</f>
        <v>-0.90224631303014002</v>
      </c>
      <c r="AJ31">
        <f>[2]lmop_processed!AK31</f>
        <v>27.4897160988445</v>
      </c>
      <c r="AK31">
        <f>[2]lmop_processed!AL31</f>
        <v>47.851580506199397</v>
      </c>
      <c r="AL31">
        <f>[2]lmop_processed!AM31</f>
        <v>90.537564889304903</v>
      </c>
      <c r="AM31">
        <f>[2]lmop_processed!AN31</f>
        <v>-428.68370079106199</v>
      </c>
      <c r="AN31">
        <f>[2]lmop_processed!AO31</f>
        <v>50.729430376309601</v>
      </c>
      <c r="AO31">
        <f>[2]lmop_processed!AP31</f>
        <v>153.038191159658</v>
      </c>
      <c r="AP31">
        <f>[2]lmop_processed!AQ31</f>
        <v>63.845683693994303</v>
      </c>
      <c r="AQ31">
        <f>[2]lmop_processed!AR31</f>
        <v>50.438434160369198</v>
      </c>
      <c r="AR31">
        <f>[2]lmop_processed!AS31</f>
        <v>107.738246314273</v>
      </c>
      <c r="AS31">
        <f>[2]lmop_processed!AT31</f>
        <v>16.936928788630802</v>
      </c>
      <c r="AT31">
        <f>[2]lmop_processed!AU31</f>
        <v>-428.68370079106199</v>
      </c>
      <c r="AU31">
        <f>[2]lmop_processed!AV31</f>
        <v>153.038191159658</v>
      </c>
    </row>
    <row r="32" spans="1:47" x14ac:dyDescent="0.2">
      <c r="A32">
        <f>[2]lmop_processed!B32</f>
        <v>1007075</v>
      </c>
      <c r="B32">
        <f>[2]lmop_processed!C32</f>
        <v>39172</v>
      </c>
      <c r="C32">
        <f>[2]lmop_processed!D32</f>
        <v>2.923</v>
      </c>
      <c r="D32">
        <f>[2]lmop_processed!E32</f>
        <v>0</v>
      </c>
      <c r="E32">
        <f>[2]lmop_processed!F32</f>
        <v>8.6744000000000003</v>
      </c>
      <c r="F32">
        <f>[2]lmop_processed!G32</f>
        <v>4.8</v>
      </c>
      <c r="G32">
        <f>[2]lmop_processed!H32</f>
        <v>4.8</v>
      </c>
      <c r="H32">
        <f>[2]lmop_processed!I32</f>
        <v>44.25</v>
      </c>
      <c r="I32">
        <f>[2]lmop_processed!J32</f>
        <v>-88.4375</v>
      </c>
      <c r="J32">
        <f>[2]lmop_processed!K32</f>
        <v>2.81724</v>
      </c>
      <c r="K32">
        <f>[2]lmop_processed!L32</f>
        <v>3.7419896892284101</v>
      </c>
      <c r="L32">
        <f>[2]lmop_processed!M32</f>
        <v>4.7933663063027696</v>
      </c>
      <c r="M32">
        <f>[2]lmop_processed!N32</f>
        <v>1.4905324839326299</v>
      </c>
      <c r="N32">
        <f>[2]lmop_processed!O32</f>
        <v>2.4190680378725098</v>
      </c>
      <c r="O32">
        <f>[2]lmop_processed!P32</f>
        <v>0.22069947008719901</v>
      </c>
      <c r="P32">
        <f>[2]lmop_processed!Q32</f>
        <v>0.52000705779273104</v>
      </c>
      <c r="Q32">
        <f>[2]lmop_processed!R32</f>
        <v>4.0969966288494302</v>
      </c>
      <c r="R32">
        <f>[2]lmop_processed!S32</f>
        <v>6.0660715106590004</v>
      </c>
      <c r="S32">
        <f>[2]lmop_processed!T32</f>
        <v>7.2124343441752803</v>
      </c>
      <c r="T32">
        <f>[2]lmop_processed!U32</f>
        <v>3.87429321184552</v>
      </c>
      <c r="U32">
        <f>[2]lmop_processed!V32</f>
        <v>4.9836229766452202</v>
      </c>
      <c r="V32">
        <f>[2]lmop_processed!W32</f>
        <v>4.3876685201404202</v>
      </c>
      <c r="W32">
        <f>[2]lmop_processed!X32</f>
        <v>3.3028338223701401</v>
      </c>
      <c r="X32">
        <f>[2]lmop_processed!Y32</f>
        <v>4.4230094357371401</v>
      </c>
      <c r="Y32">
        <f>[2]lmop_processed!Z32</f>
        <v>2019</v>
      </c>
      <c r="Z32" t="str">
        <f>[2]lmop_processed!AA32</f>
        <v>OUTAGAMIE COUNTY LANDFILL</v>
      </c>
      <c r="AA32">
        <f>[2]lmop_processed!AB32</f>
        <v>44.292497999999902</v>
      </c>
      <c r="AB32">
        <f>[2]lmop_processed!AC32</f>
        <v>-88.340023000000002</v>
      </c>
      <c r="AC32" t="str">
        <f>[2]lmop_processed!AD32</f>
        <v>APPLETON</v>
      </c>
      <c r="AD32" t="str">
        <f>[2]lmop_processed!AE32</f>
        <v>OUTAGAMIE COUNTY</v>
      </c>
      <c r="AE32" t="str">
        <f>[2]lmop_processed!AF32</f>
        <v>WI</v>
      </c>
      <c r="AF32" t="str">
        <f>[2]lmop_processed!AG32</f>
        <v>COUNTY OF OUTAGAMIE (100%)</v>
      </c>
      <c r="AG32" t="str">
        <f>[2]lmop_processed!AH32</f>
        <v>C,HH</v>
      </c>
      <c r="AH32">
        <f>[2]lmop_processed!AI32</f>
        <v>1.9761263063027701</v>
      </c>
      <c r="AI32">
        <f>[2]lmop_processed!AJ32</f>
        <v>0.70144052558630798</v>
      </c>
      <c r="AJ32">
        <f>[2]lmop_processed!AK32</f>
        <v>75.484439122701303</v>
      </c>
      <c r="AK32">
        <f>[2]lmop_processed!AL32</f>
        <v>67.920527817649202</v>
      </c>
      <c r="AL32">
        <f>[2]lmop_processed!AM32</f>
        <v>58.847506972402002</v>
      </c>
      <c r="AM32">
        <f>[2]lmop_processed!AN32</f>
        <v>54.601186190251703</v>
      </c>
      <c r="AN32">
        <f>[2]lmop_processed!AO32</f>
        <v>69.125922943208707</v>
      </c>
      <c r="AO32">
        <f>[2]lmop_processed!AP32</f>
        <v>63.511388250209698</v>
      </c>
      <c r="AP32">
        <f>[2]lmop_processed!AQ32</f>
        <v>66.409083573745804</v>
      </c>
      <c r="AQ32">
        <f>[2]lmop_processed!AR32</f>
        <v>72.424068266903404</v>
      </c>
      <c r="AR32">
        <f>[2]lmop_processed!AS32</f>
        <v>66.229891052587305</v>
      </c>
      <c r="AS32">
        <f>[2]lmop_processed!AT32</f>
        <v>64.883696883369694</v>
      </c>
      <c r="AT32">
        <f>[2]lmop_processed!AU32</f>
        <v>54.601186190251703</v>
      </c>
      <c r="AU32">
        <f>[2]lmop_processed!AV32</f>
        <v>72.424068266903404</v>
      </c>
    </row>
    <row r="33" spans="1:47" x14ac:dyDescent="0.2">
      <c r="A33">
        <f>[2]lmop_processed!B33</f>
        <v>1007520</v>
      </c>
      <c r="B33">
        <f>[2]lmop_processed!C33</f>
        <v>37377</v>
      </c>
      <c r="C33">
        <f>[2]lmop_processed!D33</f>
        <v>6.6765641640000002</v>
      </c>
      <c r="D33">
        <f>[2]lmop_processed!E33</f>
        <v>1.7112632489999999</v>
      </c>
      <c r="E33">
        <f>[2]lmop_processed!F33</f>
        <v>20.3904</v>
      </c>
      <c r="F33">
        <f>[2]lmop_processed!G33</f>
        <v>6.4</v>
      </c>
      <c r="G33">
        <f>[2]lmop_processed!H33</f>
        <v>6.4</v>
      </c>
      <c r="H33">
        <f>[2]lmop_processed!I33</f>
        <v>41</v>
      </c>
      <c r="I33">
        <f>[2]lmop_processed!J33</f>
        <v>-85.3125</v>
      </c>
      <c r="J33">
        <f>[2]lmop_processed!K33</f>
        <v>3.41316</v>
      </c>
      <c r="K33">
        <f>[2]lmop_processed!L33</f>
        <v>9.6443082101709905</v>
      </c>
      <c r="L33">
        <f>[2]lmop_processed!M33</f>
        <v>44.3132771532497</v>
      </c>
      <c r="M33">
        <f>[2]lmop_processed!N33</f>
        <v>10.1807640991513</v>
      </c>
      <c r="N33">
        <f>[2]lmop_processed!O33</f>
        <v>14.2823171290002</v>
      </c>
      <c r="O33">
        <f>[2]lmop_processed!P33</f>
        <v>0.28673489335443902</v>
      </c>
      <c r="P33">
        <f>[2]lmop_processed!Q33</f>
        <v>0.88037778510974496</v>
      </c>
      <c r="Q33">
        <f>[2]lmop_processed!R33</f>
        <v>37.038403370190899</v>
      </c>
      <c r="R33">
        <f>[2]lmop_processed!S33</f>
        <v>49.817645157538401</v>
      </c>
      <c r="S33">
        <f>[2]lmop_processed!T33</f>
        <v>58.595594282249998</v>
      </c>
      <c r="T33">
        <f>[2]lmop_processed!U33</f>
        <v>37.868753672118999</v>
      </c>
      <c r="U33">
        <f>[2]lmop_processed!V33</f>
        <v>52.152633681801198</v>
      </c>
      <c r="V33">
        <f>[2]lmop_processed!W33</f>
        <v>38.957622324262303</v>
      </c>
      <c r="W33">
        <f>[2]lmop_processed!X33</f>
        <v>34.132513054098403</v>
      </c>
      <c r="X33">
        <f>[2]lmop_processed!Y33</f>
        <v>45.9430516837376</v>
      </c>
      <c r="Y33">
        <f>[2]lmop_processed!Z33</f>
        <v>2019</v>
      </c>
      <c r="Z33" t="str">
        <f>[2]lmop_processed!AA33</f>
        <v>NATIONAL SERV-ALL LANDFILL</v>
      </c>
      <c r="AA33">
        <f>[2]lmop_processed!AB33</f>
        <v>41.031120999999999</v>
      </c>
      <c r="AB33">
        <f>[2]lmop_processed!AC33</f>
        <v>-85.216173999999995</v>
      </c>
      <c r="AC33" t="str">
        <f>[2]lmop_processed!AD33</f>
        <v>FORT WAYNE</v>
      </c>
      <c r="AD33" t="str">
        <f>[2]lmop_processed!AE33</f>
        <v>ALLEN COUNTY</v>
      </c>
      <c r="AE33" t="str">
        <f>[2]lmop_processed!AF33</f>
        <v>IN</v>
      </c>
      <c r="AF33" t="str">
        <f>[2]lmop_processed!AG33</f>
        <v>REPUBLIC SERVICES INC (100%)</v>
      </c>
      <c r="AG33" t="str">
        <f>[2]lmop_processed!AH33</f>
        <v>C,HH</v>
      </c>
      <c r="AH33">
        <f>[2]lmop_processed!AI33</f>
        <v>40.900117153249703</v>
      </c>
      <c r="AI33">
        <f>[2]lmop_processed!AJ33</f>
        <v>11.983064712246</v>
      </c>
      <c r="AJ33">
        <f>[2]lmop_processed!AK33</f>
        <v>85.661136401445802</v>
      </c>
      <c r="AK33">
        <f>[2]lmop_processed!AL33</f>
        <v>35.505528242616698</v>
      </c>
      <c r="AL33">
        <f>[2]lmop_processed!AM33</f>
        <v>29.042825440085</v>
      </c>
      <c r="AM33">
        <f>[2]lmop_processed!AN33</f>
        <v>25.815209627084698</v>
      </c>
      <c r="AN33">
        <f>[2]lmop_processed!AO33</f>
        <v>34.9994785622129</v>
      </c>
      <c r="AO33">
        <f>[2]lmop_processed!AP33</f>
        <v>28.1080056417813</v>
      </c>
      <c r="AP33">
        <f>[2]lmop_processed!AQ33</f>
        <v>34.357336944762999</v>
      </c>
      <c r="AQ33">
        <f>[2]lmop_processed!AR33</f>
        <v>37.397855062821598</v>
      </c>
      <c r="AR33">
        <f>[2]lmop_processed!AS33</f>
        <v>30.739241638165598</v>
      </c>
      <c r="AS33">
        <f>[2]lmop_processed!AT33</f>
        <v>31.995685144941401</v>
      </c>
      <c r="AT33">
        <f>[2]lmop_processed!AU33</f>
        <v>25.815209627084698</v>
      </c>
      <c r="AU33">
        <f>[2]lmop_processed!AV33</f>
        <v>37.397855062821598</v>
      </c>
    </row>
    <row r="34" spans="1:47" x14ac:dyDescent="0.2">
      <c r="A34">
        <f>[2]lmop_processed!B34</f>
        <v>1007699</v>
      </c>
      <c r="B34">
        <f>[2]lmop_processed!C34</f>
        <v>32509</v>
      </c>
      <c r="C34">
        <f>[2]lmop_processed!D34</f>
        <v>8.33</v>
      </c>
      <c r="D34">
        <f>[2]lmop_processed!E34</f>
        <v>0</v>
      </c>
      <c r="E34">
        <f>[2]lmop_processed!F34</f>
        <v>21.1</v>
      </c>
      <c r="F34">
        <f>[2]lmop_processed!G34</f>
        <v>4.7</v>
      </c>
      <c r="G34">
        <f>[2]lmop_processed!H34</f>
        <v>6.2</v>
      </c>
      <c r="H34">
        <f>[2]lmop_processed!I34</f>
        <v>37.75</v>
      </c>
      <c r="I34">
        <f>[2]lmop_processed!J34</f>
        <v>-121.5625</v>
      </c>
      <c r="J34">
        <f>[2]lmop_processed!K34</f>
        <v>7.3316800000000004</v>
      </c>
      <c r="K34">
        <f>[2]lmop_processed!L34</f>
        <v>9.2398245388531208</v>
      </c>
      <c r="L34">
        <f>[2]lmop_processed!M34</f>
        <v>16.974773180175301</v>
      </c>
      <c r="M34">
        <f>[2]lmop_processed!N34</f>
        <v>4.3923036031985596</v>
      </c>
      <c r="N34">
        <f>[2]lmop_processed!O34</f>
        <v>6.2863889772496702</v>
      </c>
      <c r="O34">
        <f>[2]lmop_processed!P34</f>
        <v>0.20885182343893999</v>
      </c>
      <c r="P34">
        <f>[2]lmop_processed!Q34</f>
        <v>0.60006081937807598</v>
      </c>
      <c r="Q34">
        <f>[2]lmop_processed!R34</f>
        <v>12.9252955493335</v>
      </c>
      <c r="R34">
        <f>[2]lmop_processed!S34</f>
        <v>18.241963580350401</v>
      </c>
      <c r="S34">
        <f>[2]lmop_processed!T34</f>
        <v>23.261162157425002</v>
      </c>
      <c r="T34">
        <f>[2]lmop_processed!U34</f>
        <v>13.9150723464563</v>
      </c>
      <c r="U34">
        <f>[2]lmop_processed!V34</f>
        <v>19.2750388990838</v>
      </c>
      <c r="V34">
        <f>[2]lmop_processed!W34</f>
        <v>17.627480850246801</v>
      </c>
      <c r="W34">
        <f>[2]lmop_processed!X34</f>
        <v>12.582469576976701</v>
      </c>
      <c r="X34">
        <f>[2]lmop_processed!Y34</f>
        <v>17.96970248153</v>
      </c>
      <c r="Y34">
        <f>[2]lmop_processed!Z34</f>
        <v>2019</v>
      </c>
      <c r="Z34" t="str">
        <f>[2]lmop_processed!AA34</f>
        <v>Altamont Landfill &amp; Resource Recovery Facility</v>
      </c>
      <c r="AA34">
        <f>[2]lmop_processed!AB34</f>
        <v>37.723115999999997</v>
      </c>
      <c r="AB34">
        <f>[2]lmop_processed!AC34</f>
        <v>-121.682053</v>
      </c>
      <c r="AC34" t="str">
        <f>[2]lmop_processed!AD34</f>
        <v>Livermore</v>
      </c>
      <c r="AD34" t="str">
        <f>[2]lmop_processed!AE34</f>
        <v>ALAMEDA COUNTY</v>
      </c>
      <c r="AE34" t="str">
        <f>[2]lmop_processed!AF34</f>
        <v>CA</v>
      </c>
      <c r="AF34" t="str">
        <f>[2]lmop_processed!AG34</f>
        <v>WASTE MANAGEMENT INC (100%)</v>
      </c>
      <c r="AG34" t="str">
        <f>[2]lmop_processed!AH34</f>
        <v>C,HH</v>
      </c>
      <c r="AH34">
        <f>[2]lmop_processed!AI34</f>
        <v>9.6430931801753594</v>
      </c>
      <c r="AI34">
        <f>[2]lmop_processed!AJ34</f>
        <v>1.31526378404067</v>
      </c>
      <c r="AJ34">
        <f>[2]lmop_processed!AK34</f>
        <v>74.212990579522497</v>
      </c>
      <c r="AK34">
        <f>[2]lmop_processed!AL34</f>
        <v>62.012686912320703</v>
      </c>
      <c r="AL34">
        <f>[2]lmop_processed!AM34</f>
        <v>53.632300169528101</v>
      </c>
      <c r="AM34">
        <f>[2]lmop_processed!AN34</f>
        <v>47.564128110805903</v>
      </c>
      <c r="AN34">
        <f>[2]lmop_processed!AO34</f>
        <v>60.259764113083001</v>
      </c>
      <c r="AO34">
        <f>[2]lmop_processed!AP34</f>
        <v>52.260011569868098</v>
      </c>
      <c r="AP34">
        <f>[2]lmop_processed!AQ34</f>
        <v>54.483275278323497</v>
      </c>
      <c r="AQ34">
        <f>[2]lmop_processed!AR34</f>
        <v>62.643862712556597</v>
      </c>
      <c r="AR34">
        <f>[2]lmop_processed!AS34</f>
        <v>54.0060421754552</v>
      </c>
      <c r="AS34">
        <f>[2]lmop_processed!AT34</f>
        <v>55.857758880242599</v>
      </c>
      <c r="AT34">
        <f>[2]lmop_processed!AU34</f>
        <v>47.564128110805903</v>
      </c>
      <c r="AU34">
        <f>[2]lmop_processed!AV34</f>
        <v>62.643862712556597</v>
      </c>
    </row>
    <row r="35" spans="1:47" x14ac:dyDescent="0.2">
      <c r="A35">
        <f>[2]lmop_processed!B35</f>
        <v>1007722</v>
      </c>
      <c r="B35">
        <f>[2]lmop_processed!C35</f>
        <v>42005</v>
      </c>
      <c r="C35">
        <f>[2]lmop_processed!D35</f>
        <v>4.4800000000000004</v>
      </c>
      <c r="D35">
        <f>[2]lmop_processed!E35</f>
        <v>0</v>
      </c>
      <c r="E35">
        <f>[2]lmop_processed!F35</f>
        <v>9.2796000000000003</v>
      </c>
      <c r="F35">
        <f>[2]lmop_processed!G35</f>
        <v>0</v>
      </c>
      <c r="G35">
        <f>[2]lmop_processed!H35</f>
        <v>0</v>
      </c>
      <c r="H35">
        <f>[2]lmop_processed!I35</f>
        <v>40.75</v>
      </c>
      <c r="I35">
        <f>[2]lmop_processed!J35</f>
        <v>-81.25</v>
      </c>
      <c r="J35">
        <f>[2]lmop_processed!K35</f>
        <v>2.6699199999999998</v>
      </c>
      <c r="K35">
        <f>[2]lmop_processed!L35</f>
        <v>6.7591572211644602</v>
      </c>
      <c r="L35">
        <f>[2]lmop_processed!M35</f>
        <v>6.0114668008060601</v>
      </c>
      <c r="M35">
        <f>[2]lmop_processed!N35</f>
        <v>5.0001928300279701</v>
      </c>
      <c r="N35">
        <f>[2]lmop_processed!O35</f>
        <v>4.3842804088057603</v>
      </c>
      <c r="O35">
        <f>[2]lmop_processed!P35</f>
        <v>0.28972823436449602</v>
      </c>
      <c r="P35">
        <f>[2]lmop_processed!Q35</f>
        <v>0.56776781846862001</v>
      </c>
      <c r="Q35">
        <f>[2]lmop_processed!R35</f>
        <v>4.8884061762908697</v>
      </c>
      <c r="R35">
        <f>[2]lmop_processed!S35</f>
        <v>6.1631623218564604</v>
      </c>
      <c r="S35">
        <f>[2]lmop_processed!T35</f>
        <v>8.0816968756422405</v>
      </c>
      <c r="T35">
        <f>[2]lmop_processed!U35</f>
        <v>5.66257162899407</v>
      </c>
      <c r="U35">
        <f>[2]lmop_processed!V35</f>
        <v>10.3957472096118</v>
      </c>
      <c r="V35">
        <f>[2]lmop_processed!W35</f>
        <v>1.01127397077808</v>
      </c>
      <c r="W35">
        <f>[2]lmop_processed!X35</f>
        <v>4.8264198747246603</v>
      </c>
      <c r="X35">
        <f>[2]lmop_processed!Y35</f>
        <v>7.0624563485502403</v>
      </c>
      <c r="Y35">
        <f>[2]lmop_processed!Z35</f>
        <v>2019</v>
      </c>
      <c r="Z35" t="str">
        <f>[2]lmop_processed!AA35</f>
        <v>TORO ENERGY OF OHIO - AMERICA S LANDFILL GAS</v>
      </c>
      <c r="AA35">
        <f>[2]lmop_processed!AB35</f>
        <v>40.707476</v>
      </c>
      <c r="AB35">
        <f>[2]lmop_processed!AC35</f>
        <v>-81.259878999999998</v>
      </c>
      <c r="AC35" t="str">
        <f>[2]lmop_processed!AD35</f>
        <v>WAYNESBURG</v>
      </c>
      <c r="AD35" t="str">
        <f>[2]lmop_processed!AE35</f>
        <v>STARK COUNTY</v>
      </c>
      <c r="AE35" t="str">
        <f>[2]lmop_processed!AF35</f>
        <v>OH</v>
      </c>
      <c r="AF35" t="str">
        <f>[2]lmop_processed!AG35</f>
        <v>WASTE MANAGEMENT INC (100%)</v>
      </c>
      <c r="AG35" t="str">
        <f>[2]lmop_processed!AH35</f>
        <v>C,HH</v>
      </c>
      <c r="AH35">
        <f>[2]lmop_processed!AI35</f>
        <v>3.3415468008060598</v>
      </c>
      <c r="AI35">
        <f>[2]lmop_processed!AJ35</f>
        <v>1.25155315545262</v>
      </c>
      <c r="AJ35">
        <f>[2]lmop_processed!AK35</f>
        <v>77.656675749318794</v>
      </c>
      <c r="AK35">
        <f>[2]lmop_processed!AL35</f>
        <v>65.496865857729006</v>
      </c>
      <c r="AL35">
        <f>[2]lmop_processed!AM35</f>
        <v>60.090285705338999</v>
      </c>
      <c r="AM35">
        <f>[2]lmop_processed!AN35</f>
        <v>53.449924083835</v>
      </c>
      <c r="AN35">
        <f>[2]lmop_processed!AO35</f>
        <v>62.103422651053499</v>
      </c>
      <c r="AO35">
        <f>[2]lmop_processed!AP35</f>
        <v>47.163589547567</v>
      </c>
      <c r="AP35">
        <f>[2]lmop_processed!AQ35</f>
        <v>90.173099256198299</v>
      </c>
      <c r="AQ35">
        <f>[2]lmop_processed!AR35</f>
        <v>65.784679749581898</v>
      </c>
      <c r="AR35">
        <f>[2]lmop_processed!AS35</f>
        <v>56.783551605017003</v>
      </c>
      <c r="AS35">
        <f>[2]lmop_processed!AT35</f>
        <v>62.630677307040102</v>
      </c>
      <c r="AT35">
        <f>[2]lmop_processed!AU35</f>
        <v>47.163589547567</v>
      </c>
      <c r="AU35">
        <f>[2]lmop_processed!AV35</f>
        <v>90.173099256198299</v>
      </c>
    </row>
    <row r="36" spans="1:47" x14ac:dyDescent="0.2">
      <c r="A36">
        <f>[2]lmop_processed!B36</f>
        <v>1007800</v>
      </c>
      <c r="B36">
        <f>[2]lmop_processed!C36</f>
        <v>43222</v>
      </c>
      <c r="C36">
        <f>[2]lmop_processed!D36</f>
        <v>9.5749999999999993</v>
      </c>
      <c r="D36">
        <f>[2]lmop_processed!E36</f>
        <v>4.7350000000000003</v>
      </c>
      <c r="E36">
        <f>[2]lmop_processed!F36</f>
        <v>16.948</v>
      </c>
      <c r="F36">
        <f>[2]lmop_processed!G36</f>
        <v>0</v>
      </c>
      <c r="G36">
        <f>[2]lmop_processed!H36</f>
        <v>0</v>
      </c>
      <c r="H36">
        <f>[2]lmop_processed!I36</f>
        <v>30</v>
      </c>
      <c r="I36">
        <f>[2]lmop_processed!J36</f>
        <v>-95.3125</v>
      </c>
      <c r="J36">
        <f>[2]lmop_processed!K36</f>
        <v>11.948880000000001</v>
      </c>
      <c r="K36">
        <f>[2]lmop_processed!L36</f>
        <v>12.7615567789586</v>
      </c>
      <c r="L36">
        <f>[2]lmop_processed!M36</f>
        <v>21.240802783957001</v>
      </c>
      <c r="M36">
        <f>[2]lmop_processed!N36</f>
        <v>5.5302031730963801</v>
      </c>
      <c r="N36">
        <f>[2]lmop_processed!O36</f>
        <v>4.68459995316136</v>
      </c>
      <c r="O36">
        <f>[2]lmop_processed!P36</f>
        <v>0.231010174093399</v>
      </c>
      <c r="P36">
        <f>[2]lmop_processed!Q36</f>
        <v>0.72314837016356903</v>
      </c>
      <c r="Q36">
        <f>[2]lmop_processed!R36</f>
        <v>20.393894005210601</v>
      </c>
      <c r="R36">
        <f>[2]lmop_processed!S36</f>
        <v>21.819547613409998</v>
      </c>
      <c r="S36">
        <f>[2]lmop_processed!T36</f>
        <v>22.1601306961334</v>
      </c>
      <c r="T36">
        <f>[2]lmop_processed!U36</f>
        <v>21.3598092841336</v>
      </c>
      <c r="U36">
        <f>[2]lmop_processed!V36</f>
        <v>25.9254027371184</v>
      </c>
      <c r="V36">
        <f>[2]lmop_processed!W36</f>
        <v>15.7105996108606</v>
      </c>
      <c r="W36">
        <f>[2]lmop_processed!X36</f>
        <v>20.438702001082898</v>
      </c>
      <c r="X36">
        <f>[2]lmop_processed!Y36</f>
        <v>22.118336323706501</v>
      </c>
      <c r="Y36">
        <f>[2]lmop_processed!Z36</f>
        <v>2019</v>
      </c>
      <c r="Z36" t="str">
        <f>[2]lmop_processed!AA36</f>
        <v>ATASCOCITA RECYCLING AND DISPOSAL FACILITY</v>
      </c>
      <c r="AA36">
        <f>[2]lmop_processed!AB36</f>
        <v>29.951350000000001</v>
      </c>
      <c r="AB36">
        <f>[2]lmop_processed!AC36</f>
        <v>-95.249659999999906</v>
      </c>
      <c r="AC36" t="str">
        <f>[2]lmop_processed!AD36</f>
        <v>HUMBLE</v>
      </c>
      <c r="AD36" t="str">
        <f>[2]lmop_processed!AE36</f>
        <v>HARRIS COUNTY</v>
      </c>
      <c r="AE36" t="str">
        <f>[2]lmop_processed!AF36</f>
        <v>TX</v>
      </c>
      <c r="AF36" t="str">
        <f>[2]lmop_processed!AG36</f>
        <v>WASTE MANAGEMENT INC (100%)</v>
      </c>
      <c r="AG36" t="str">
        <f>[2]lmop_processed!AH36</f>
        <v>HH</v>
      </c>
      <c r="AH36">
        <f>[2]lmop_processed!AI36</f>
        <v>9.2919227839570606</v>
      </c>
      <c r="AI36">
        <f>[2]lmop_processed!AJ36</f>
        <v>0.77763964354458803</v>
      </c>
      <c r="AJ36">
        <f>[2]lmop_processed!AK36</f>
        <v>58.649930373106002</v>
      </c>
      <c r="AK36">
        <f>[2]lmop_processed!AL36</f>
        <v>45.386021388296598</v>
      </c>
      <c r="AL36">
        <f>[2]lmop_processed!AM36</f>
        <v>43.716977325998002</v>
      </c>
      <c r="AM36">
        <f>[2]lmop_processed!AN36</f>
        <v>43.336256932565597</v>
      </c>
      <c r="AN36">
        <f>[2]lmop_processed!AO36</f>
        <v>44.241631971942397</v>
      </c>
      <c r="AO36">
        <f>[2]lmop_processed!AP36</f>
        <v>39.530335634700997</v>
      </c>
      <c r="AP36">
        <f>[2]lmop_processed!AQ36</f>
        <v>51.894448022700601</v>
      </c>
      <c r="AQ36">
        <f>[2]lmop_processed!AR36</f>
        <v>45.331626200965999</v>
      </c>
      <c r="AR36">
        <f>[2]lmop_processed!AS36</f>
        <v>43.382619397855997</v>
      </c>
      <c r="AS36">
        <f>[2]lmop_processed!AT36</f>
        <v>44.602489609378303</v>
      </c>
      <c r="AT36">
        <f>[2]lmop_processed!AU36</f>
        <v>39.530335634700997</v>
      </c>
      <c r="AU36">
        <f>[2]lmop_processed!AV36</f>
        <v>51.894448022700601</v>
      </c>
    </row>
    <row r="37" spans="1:47" x14ac:dyDescent="0.2">
      <c r="A37">
        <f>[2]lmop_processed!B37</f>
        <v>1007851</v>
      </c>
      <c r="B37">
        <f>[2]lmop_processed!C37</f>
        <v>39904</v>
      </c>
      <c r="C37">
        <f>[2]lmop_processed!D37</f>
        <v>2.71199999999999</v>
      </c>
      <c r="D37">
        <f>[2]lmop_processed!E37</f>
        <v>0</v>
      </c>
      <c r="E37">
        <f>[2]lmop_processed!F37</f>
        <v>2.5564</v>
      </c>
      <c r="F37">
        <f>[2]lmop_processed!G37</f>
        <v>0</v>
      </c>
      <c r="G37">
        <f>[2]lmop_processed!H37</f>
        <v>0</v>
      </c>
      <c r="H37">
        <f>[2]lmop_processed!I37</f>
        <v>36.25</v>
      </c>
      <c r="I37">
        <f>[2]lmop_processed!J37</f>
        <v>-95.9375</v>
      </c>
      <c r="J37">
        <f>[2]lmop_processed!K37</f>
        <v>6.21692</v>
      </c>
      <c r="K37">
        <f>[2]lmop_processed!L37</f>
        <v>5.7510396194981697</v>
      </c>
      <c r="L37">
        <f>[2]lmop_processed!M37</f>
        <v>8.4306275254970604</v>
      </c>
      <c r="M37">
        <f>[2]lmop_processed!N37</f>
        <v>2.1089950501414401</v>
      </c>
      <c r="N37">
        <f>[2]lmop_processed!O37</f>
        <v>4.2802463704856502</v>
      </c>
      <c r="O37">
        <f>[2]lmop_processed!P37</f>
        <v>0.31186663620287602</v>
      </c>
      <c r="P37">
        <f>[2]lmop_processed!Q37</f>
        <v>0.61355892009075397</v>
      </c>
      <c r="Q37">
        <f>[2]lmop_processed!R37</f>
        <v>6.6619094460186696</v>
      </c>
      <c r="R37">
        <f>[2]lmop_processed!S37</f>
        <v>8.9408600413417396</v>
      </c>
      <c r="S37">
        <f>[2]lmop_processed!T37</f>
        <v>12.710873895982701</v>
      </c>
      <c r="T37">
        <f>[2]lmop_processed!U37</f>
        <v>6.7349036025532296</v>
      </c>
      <c r="U37">
        <f>[2]lmop_processed!V37</f>
        <v>10.0748154450573</v>
      </c>
      <c r="V37">
        <f>[2]lmop_processed!W37</f>
        <v>7.1175131842381196</v>
      </c>
      <c r="W37">
        <f>[2]lmop_processed!X37</f>
        <v>6.3216324753556199</v>
      </c>
      <c r="X37">
        <f>[2]lmop_processed!Y37</f>
        <v>8.8825121134290193</v>
      </c>
      <c r="Y37">
        <f>[2]lmop_processed!Z37</f>
        <v>2019</v>
      </c>
      <c r="Z37" t="str">
        <f>[2]lmop_processed!AA37</f>
        <v>WASTE MGMT OF OK</v>
      </c>
      <c r="AA37">
        <f>[2]lmop_processed!AB37</f>
        <v>36.197893999999998</v>
      </c>
      <c r="AB37">
        <f>[2]lmop_processed!AC37</f>
        <v>-95.819884999999999</v>
      </c>
      <c r="AC37" t="str">
        <f>[2]lmop_processed!AD37</f>
        <v>TULSA</v>
      </c>
      <c r="AD37" t="str">
        <f>[2]lmop_processed!AE37</f>
        <v>TULSA COUNTY</v>
      </c>
      <c r="AE37" t="str">
        <f>[2]lmop_processed!AF37</f>
        <v>OK</v>
      </c>
      <c r="AF37" t="str">
        <f>[2]lmop_processed!AG37</f>
        <v>WASTE MANAGEMENT INC (100%)</v>
      </c>
      <c r="AG37" t="str">
        <f>[2]lmop_processed!AH37</f>
        <v>C,HH</v>
      </c>
      <c r="AH37">
        <f>[2]lmop_processed!AI37</f>
        <v>2.21370752549706</v>
      </c>
      <c r="AI37">
        <f>[2]lmop_processed!AJ37</f>
        <v>0.35607785293956901</v>
      </c>
      <c r="AJ37">
        <f>[2]lmop_processed!AK37</f>
        <v>29.138342155535099</v>
      </c>
      <c r="AK37">
        <f>[2]lmop_processed!AL37</f>
        <v>27.731765948734601</v>
      </c>
      <c r="AL37">
        <f>[2]lmop_processed!AM37</f>
        <v>22.234862835212201</v>
      </c>
      <c r="AM37">
        <f>[2]lmop_processed!AN37</f>
        <v>16.744312163500599</v>
      </c>
      <c r="AN37">
        <f>[2]lmop_processed!AO37</f>
        <v>27.5139001947746</v>
      </c>
      <c r="AO37">
        <f>[2]lmop_processed!AP37</f>
        <v>20.238749082538401</v>
      </c>
      <c r="AP37">
        <f>[2]lmop_processed!AQ37</f>
        <v>26.4257074806624</v>
      </c>
      <c r="AQ37">
        <f>[2]lmop_processed!AR37</f>
        <v>28.794668267955402</v>
      </c>
      <c r="AR37">
        <f>[2]lmop_processed!AS37</f>
        <v>22.348279055303198</v>
      </c>
      <c r="AS37">
        <f>[2]lmop_processed!AT37</f>
        <v>24.004030628585198</v>
      </c>
      <c r="AT37">
        <f>[2]lmop_processed!AU37</f>
        <v>16.744312163500599</v>
      </c>
      <c r="AU37">
        <f>[2]lmop_processed!AV37</f>
        <v>28.794668267955402</v>
      </c>
    </row>
    <row r="38" spans="1:47" x14ac:dyDescent="0.2">
      <c r="A38">
        <f>[2]lmop_processed!B38</f>
        <v>1007852</v>
      </c>
      <c r="B38">
        <f>[2]lmop_processed!C38</f>
        <v>39246</v>
      </c>
      <c r="C38">
        <f>[2]lmop_processed!D38</f>
        <v>5.5819999999999999</v>
      </c>
      <c r="D38">
        <f>[2]lmop_processed!E38</f>
        <v>0</v>
      </c>
      <c r="E38">
        <f>[2]lmop_processed!F38</f>
        <v>9.0359999999999996</v>
      </c>
      <c r="F38">
        <f>[2]lmop_processed!G38</f>
        <v>5</v>
      </c>
      <c r="G38">
        <f>[2]lmop_processed!H38</f>
        <v>6.4</v>
      </c>
      <c r="H38">
        <f>[2]lmop_processed!I38</f>
        <v>32.5</v>
      </c>
      <c r="I38">
        <f>[2]lmop_processed!J38</f>
        <v>-96.5625</v>
      </c>
      <c r="J38">
        <f>[2]lmop_processed!K38</f>
        <v>13.763479999999999</v>
      </c>
      <c r="K38">
        <f>[2]lmop_processed!L38</f>
        <v>11.880435049939701</v>
      </c>
      <c r="L38">
        <f>[2]lmop_processed!M38</f>
        <v>9.1362303287587494</v>
      </c>
      <c r="M38">
        <f>[2]lmop_processed!N38</f>
        <v>3.21751436490832</v>
      </c>
      <c r="N38">
        <f>[2]lmop_processed!O38</f>
        <v>2.6813167240262801</v>
      </c>
      <c r="O38">
        <f>[2]lmop_processed!P38</f>
        <v>0.47675709787827902</v>
      </c>
      <c r="P38">
        <f>[2]lmop_processed!Q38</f>
        <v>0.90674832972473096</v>
      </c>
      <c r="Q38">
        <f>[2]lmop_processed!R38</f>
        <v>11.817547052785001</v>
      </c>
      <c r="R38">
        <f>[2]lmop_processed!S38</f>
        <v>9.2252706076806508</v>
      </c>
      <c r="S38">
        <f>[2]lmop_processed!T38</f>
        <v>8.7596930628970302</v>
      </c>
      <c r="T38">
        <f>[2]lmop_processed!U38</f>
        <v>9.9172416704052395</v>
      </c>
      <c r="U38">
        <f>[2]lmop_processed!V38</f>
        <v>6.1412877214353303</v>
      </c>
      <c r="V38">
        <f>[2]lmop_processed!W38</f>
        <v>11.249051570334901</v>
      </c>
      <c r="W38">
        <f>[2]lmop_processed!X38</f>
        <v>10.061034980681301</v>
      </c>
      <c r="X38">
        <f>[2]lmop_processed!Y38</f>
        <v>5.9187159638504303</v>
      </c>
      <c r="Y38">
        <f>[2]lmop_processed!Z38</f>
        <v>2019</v>
      </c>
      <c r="Z38" t="str">
        <f>[2]lmop_processed!AA38</f>
        <v>WASTE MANAGEMENT SKYLINE LANDFILL</v>
      </c>
      <c r="AA38">
        <f>[2]lmop_processed!AB38</f>
        <v>32.54992</v>
      </c>
      <c r="AB38">
        <f>[2]lmop_processed!AC38</f>
        <v>-96.665610000000001</v>
      </c>
      <c r="AC38" t="str">
        <f>[2]lmop_processed!AD38</f>
        <v>FERRIS</v>
      </c>
      <c r="AD38" t="str">
        <f>[2]lmop_processed!AE38</f>
        <v>DALLAS COUNTY</v>
      </c>
      <c r="AE38" t="str">
        <f>[2]lmop_processed!AF38</f>
        <v>TX</v>
      </c>
      <c r="AF38" t="str">
        <f>[2]lmop_processed!AG38</f>
        <v>WASTE MANAGEMENT INC (100%)</v>
      </c>
      <c r="AG38" t="str">
        <f>[2]lmop_processed!AH38</f>
        <v>C,HH</v>
      </c>
      <c r="AH38">
        <f>[2]lmop_processed!AI38</f>
        <v>-4.6272496712412403</v>
      </c>
      <c r="AI38">
        <f>[2]lmop_processed!AJ38</f>
        <v>-0.33619765286404601</v>
      </c>
      <c r="AJ38">
        <f>[2]lmop_processed!AK38</f>
        <v>39.632482846099997</v>
      </c>
      <c r="AK38">
        <f>[2]lmop_processed!AL38</f>
        <v>43.330757962316099</v>
      </c>
      <c r="AL38">
        <f>[2]lmop_processed!AM38</f>
        <v>49.481770431677802</v>
      </c>
      <c r="AM38">
        <f>[2]lmop_processed!AN38</f>
        <v>50.776330924922</v>
      </c>
      <c r="AN38">
        <f>[2]lmop_processed!AO38</f>
        <v>47.675221775435702</v>
      </c>
      <c r="AO38">
        <f>[2]lmop_processed!AP38</f>
        <v>59.536329322123699</v>
      </c>
      <c r="AP38">
        <f>[2]lmop_processed!AQ38</f>
        <v>44.545117219294099</v>
      </c>
      <c r="AQ38">
        <f>[2]lmop_processed!AR38</f>
        <v>47.316245737313999</v>
      </c>
      <c r="AR38">
        <f>[2]lmop_processed!AS38</f>
        <v>60.422411377403797</v>
      </c>
      <c r="AS38">
        <f>[2]lmop_processed!AT38</f>
        <v>50.385523093810903</v>
      </c>
      <c r="AT38">
        <f>[2]lmop_processed!AU38</f>
        <v>43.330757962316099</v>
      </c>
      <c r="AU38">
        <f>[2]lmop_processed!AV38</f>
        <v>60.422411377403797</v>
      </c>
    </row>
    <row r="39" spans="1:47" x14ac:dyDescent="0.2">
      <c r="A39">
        <f>[2]lmop_processed!B39</f>
        <v>1008252</v>
      </c>
      <c r="B39">
        <f>[2]lmop_processed!C39</f>
        <v>30317</v>
      </c>
      <c r="C39">
        <f>[2]lmop_processed!D39</f>
        <v>7.2099999999999902</v>
      </c>
      <c r="D39">
        <f>[2]lmop_processed!E39</f>
        <v>0</v>
      </c>
      <c r="E39">
        <f>[2]lmop_processed!F39</f>
        <v>26.226399999999899</v>
      </c>
      <c r="F39">
        <f>[2]lmop_processed!G39</f>
        <v>13.8</v>
      </c>
      <c r="G39">
        <f>[2]lmop_processed!H39</f>
        <v>13.8</v>
      </c>
      <c r="H39">
        <f>[2]lmop_processed!I39</f>
        <v>38.75</v>
      </c>
      <c r="I39">
        <f>[2]lmop_processed!J39</f>
        <v>-90.3125</v>
      </c>
      <c r="J39">
        <f>[2]lmop_processed!K39</f>
        <v>9.7861200000000004</v>
      </c>
      <c r="K39">
        <f>[2]lmop_processed!L39</f>
        <v>6.48293828928648</v>
      </c>
      <c r="L39">
        <f>[2]lmop_processed!M39</f>
        <v>4.4512390181906101</v>
      </c>
      <c r="M39">
        <f>[2]lmop_processed!N39</f>
        <v>3.5345301845847898</v>
      </c>
      <c r="N39">
        <f>[2]lmop_processed!O39</f>
        <v>3.3477149050751498</v>
      </c>
      <c r="O39">
        <f>[2]lmop_processed!P39</f>
        <v>0.36955181603777398</v>
      </c>
      <c r="P39">
        <f>[2]lmop_processed!Q39</f>
        <v>0.59034104414022803</v>
      </c>
      <c r="Q39">
        <f>[2]lmop_processed!R39</f>
        <v>5.8857364451142997</v>
      </c>
      <c r="R39">
        <f>[2]lmop_processed!S39</f>
        <v>6.1057346475638701</v>
      </c>
      <c r="S39">
        <f>[2]lmop_processed!T39</f>
        <v>6.3963736689758903</v>
      </c>
      <c r="T39">
        <f>[2]lmop_processed!U39</f>
        <v>3.3700783259682598</v>
      </c>
      <c r="U39">
        <f>[2]lmop_processed!V39</f>
        <v>0.91670883360581901</v>
      </c>
      <c r="V39">
        <f>[2]lmop_processed!W39</f>
        <v>7.7989539232657696</v>
      </c>
      <c r="W39">
        <f>[2]lmop_processed!X39</f>
        <v>3.2399903728541299</v>
      </c>
      <c r="X39">
        <f>[2]lmop_processed!Y39</f>
        <v>1.8963359281768499</v>
      </c>
      <c r="Y39">
        <f>[2]lmop_processed!Z39</f>
        <v>2019</v>
      </c>
      <c r="Z39" t="str">
        <f>[2]lmop_processed!AA39</f>
        <v>Champ Landfill</v>
      </c>
      <c r="AA39">
        <f>[2]lmop_processed!AB39</f>
        <v>38.737417000000001</v>
      </c>
      <c r="AB39">
        <f>[2]lmop_processed!AC39</f>
        <v>-90.461031999999904</v>
      </c>
      <c r="AC39" t="str">
        <f>[2]lmop_processed!AD39</f>
        <v>Maryland Heights</v>
      </c>
      <c r="AD39" t="str">
        <f>[2]lmop_processed!AE39</f>
        <v>ST. LOUIS COUNTY</v>
      </c>
      <c r="AE39" t="str">
        <f>[2]lmop_processed!AF39</f>
        <v>MO</v>
      </c>
      <c r="AF39" t="str">
        <f>[2]lmop_processed!AG39</f>
        <v>CHAMP LANDFILL CO LLC (100%)</v>
      </c>
      <c r="AG39" t="str">
        <f>[2]lmop_processed!AH39</f>
        <v>HH</v>
      </c>
      <c r="AH39">
        <f>[2]lmop_processed!AI39</f>
        <v>-5.3348809818093796</v>
      </c>
      <c r="AI39">
        <f>[2]lmop_processed!AJ39</f>
        <v>-0.545147717564201</v>
      </c>
      <c r="AJ39">
        <f>[2]lmop_processed!AK39</f>
        <v>72.825783921813795</v>
      </c>
      <c r="AK39">
        <f>[2]lmop_processed!AL39</f>
        <v>81.671302203221003</v>
      </c>
      <c r="AL39">
        <f>[2]lmop_processed!AM39</f>
        <v>81.115584497839706</v>
      </c>
      <c r="AM39">
        <f>[2]lmop_processed!AN39</f>
        <v>80.392918965505302</v>
      </c>
      <c r="AN39">
        <f>[2]lmop_processed!AO39</f>
        <v>88.613245505593397</v>
      </c>
      <c r="AO39">
        <f>[2]lmop_processed!AP39</f>
        <v>96.622682982905602</v>
      </c>
      <c r="AP39">
        <f>[2]lmop_processed!AQ39</f>
        <v>77.078992504077902</v>
      </c>
      <c r="AQ39">
        <f>[2]lmop_processed!AR39</f>
        <v>89.004454458599099</v>
      </c>
      <c r="AR39">
        <f>[2]lmop_processed!AS39</f>
        <v>93.256929435955499</v>
      </c>
      <c r="AS39">
        <f>[2]lmop_processed!AT39</f>
        <v>85.969513819212196</v>
      </c>
      <c r="AT39">
        <f>[2]lmop_processed!AU39</f>
        <v>77.078992504077902</v>
      </c>
      <c r="AU39">
        <f>[2]lmop_processed!AV39</f>
        <v>96.622682982905602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D2BB-6468-9A4B-B60B-AD02C4C12170}">
  <dimension ref="A1:H39"/>
  <sheetViews>
    <sheetView workbookViewId="0">
      <selection activeCell="C39" sqref="C39"/>
    </sheetView>
  </sheetViews>
  <sheetFormatPr baseColWidth="10" defaultRowHeight="16" x14ac:dyDescent="0.2"/>
  <cols>
    <col min="1" max="1" width="11.5" bestFit="1" customWidth="1"/>
    <col min="2" max="2" width="32.6640625" bestFit="1" customWidth="1"/>
    <col min="3" max="3" width="19.83203125" customWidth="1"/>
    <col min="4" max="4" width="10.1640625" bestFit="1" customWidth="1"/>
    <col min="5" max="5" width="11.83203125" bestFit="1" customWidth="1"/>
    <col min="7" max="7" width="12.1640625" bestFit="1" customWidth="1"/>
  </cols>
  <sheetData>
    <row r="1" spans="1:8" x14ac:dyDescent="0.2">
      <c r="A1" t="s">
        <v>15</v>
      </c>
      <c r="B1" t="s">
        <v>16</v>
      </c>
      <c r="C1" t="s">
        <v>33</v>
      </c>
      <c r="D1" t="s">
        <v>28</v>
      </c>
      <c r="E1" t="s">
        <v>29</v>
      </c>
      <c r="F1" t="s">
        <v>17</v>
      </c>
      <c r="G1" t="s">
        <v>18</v>
      </c>
      <c r="H1" t="s">
        <v>19</v>
      </c>
    </row>
    <row r="2" spans="1:8" x14ac:dyDescent="0.2">
      <c r="A2" t="s">
        <v>23</v>
      </c>
      <c r="B2" t="s">
        <v>20</v>
      </c>
      <c r="C2">
        <f>_xlfn.XLOOKUP(B2,ghgrp_raw!T:T,ghgrp_raw!D:D)</f>
        <v>1005061</v>
      </c>
      <c r="D2">
        <f>VLOOKUP(B2,ghgrp_raw!T:V,2,FALSE)</f>
        <v>32.835819999999998</v>
      </c>
      <c r="E2">
        <f>VLOOKUP(B2,ghgrp_raw!T:V,3,FALSE)</f>
        <v>-117.15236</v>
      </c>
      <c r="F2" s="21">
        <v>43970</v>
      </c>
      <c r="G2">
        <v>1127</v>
      </c>
      <c r="H2">
        <v>371</v>
      </c>
    </row>
    <row r="3" spans="1:8" x14ac:dyDescent="0.2">
      <c r="A3" t="s">
        <v>23</v>
      </c>
      <c r="B3" t="s">
        <v>20</v>
      </c>
      <c r="C3">
        <f>_xlfn.XLOOKUP(B3,ghgrp_raw!T:T,ghgrp_raw!D:D)</f>
        <v>1005061</v>
      </c>
      <c r="D3">
        <f>VLOOKUP(B3,ghgrp_raw!T:V,2,FALSE)</f>
        <v>32.835819999999998</v>
      </c>
      <c r="E3">
        <f>VLOOKUP(B3,ghgrp_raw!T:V,3,FALSE)</f>
        <v>-117.15236</v>
      </c>
      <c r="F3" s="21">
        <v>43971</v>
      </c>
      <c r="G3">
        <v>1564</v>
      </c>
      <c r="H3">
        <v>354</v>
      </c>
    </row>
    <row r="4" spans="1:8" x14ac:dyDescent="0.2">
      <c r="A4" t="s">
        <v>23</v>
      </c>
      <c r="B4" t="s">
        <v>21</v>
      </c>
      <c r="C4">
        <f>_xlfn.XLOOKUP(B4,ghgrp_raw!T:T,ghgrp_raw!D:D)</f>
        <v>1004037</v>
      </c>
      <c r="D4">
        <f>VLOOKUP(B4,ghgrp_raw!T:V,2,FALSE)</f>
        <v>38.517290000000003</v>
      </c>
      <c r="E4">
        <f>VLOOKUP(B4,ghgrp_raw!T:V,3,FALSE)</f>
        <v>-121.19582</v>
      </c>
      <c r="F4" s="21">
        <v>43791</v>
      </c>
      <c r="G4">
        <v>1970</v>
      </c>
      <c r="H4">
        <v>739</v>
      </c>
    </row>
    <row r="5" spans="1:8" x14ac:dyDescent="0.2">
      <c r="A5" t="s">
        <v>23</v>
      </c>
      <c r="B5" t="s">
        <v>21</v>
      </c>
      <c r="C5">
        <f>_xlfn.XLOOKUP(B5,ghgrp_raw!T:T,ghgrp_raw!D:D)</f>
        <v>1004037</v>
      </c>
      <c r="D5">
        <f>VLOOKUP(B5,ghgrp_raw!T:V,2,FALSE)</f>
        <v>38.517290000000003</v>
      </c>
      <c r="E5">
        <f>VLOOKUP(B5,ghgrp_raw!T:V,3,FALSE)</f>
        <v>-121.19582</v>
      </c>
      <c r="F5" s="21">
        <v>43931</v>
      </c>
      <c r="G5">
        <v>1958</v>
      </c>
      <c r="H5">
        <v>427</v>
      </c>
    </row>
    <row r="6" spans="1:8" x14ac:dyDescent="0.2">
      <c r="A6" t="s">
        <v>23</v>
      </c>
      <c r="B6" t="s">
        <v>21</v>
      </c>
      <c r="C6">
        <f>_xlfn.XLOOKUP(B6,ghgrp_raw!T:T,ghgrp_raw!D:D)</f>
        <v>1004037</v>
      </c>
      <c r="D6">
        <f>VLOOKUP(B6,ghgrp_raw!T:V,2,FALSE)</f>
        <v>38.517290000000003</v>
      </c>
      <c r="E6">
        <f>VLOOKUP(B6,ghgrp_raw!T:V,3,FALSE)</f>
        <v>-121.19582</v>
      </c>
      <c r="F6" s="21">
        <v>44112</v>
      </c>
      <c r="G6">
        <v>2163</v>
      </c>
      <c r="H6">
        <v>592</v>
      </c>
    </row>
    <row r="7" spans="1:8" x14ac:dyDescent="0.2">
      <c r="A7" t="s">
        <v>23</v>
      </c>
      <c r="B7" t="s">
        <v>21</v>
      </c>
      <c r="C7">
        <f>_xlfn.XLOOKUP(B7,ghgrp_raw!T:T,ghgrp_raw!D:D)</f>
        <v>1004037</v>
      </c>
      <c r="D7">
        <f>VLOOKUP(B7,ghgrp_raw!T:V,2,FALSE)</f>
        <v>38.517290000000003</v>
      </c>
      <c r="E7">
        <f>VLOOKUP(B7,ghgrp_raw!T:V,3,FALSE)</f>
        <v>-121.19582</v>
      </c>
      <c r="F7" s="21">
        <v>44137</v>
      </c>
      <c r="G7">
        <v>1914</v>
      </c>
      <c r="H7">
        <v>807</v>
      </c>
    </row>
    <row r="8" spans="1:8" x14ac:dyDescent="0.2">
      <c r="A8" t="s">
        <v>23</v>
      </c>
      <c r="B8" t="s">
        <v>21</v>
      </c>
      <c r="C8">
        <f>_xlfn.XLOOKUP(B8,ghgrp_raw!T:T,ghgrp_raw!D:D)</f>
        <v>1004037</v>
      </c>
      <c r="D8">
        <f>VLOOKUP(B8,ghgrp_raw!T:V,2,FALSE)</f>
        <v>38.517290000000003</v>
      </c>
      <c r="E8">
        <f>VLOOKUP(B8,ghgrp_raw!T:V,3,FALSE)</f>
        <v>-121.19582</v>
      </c>
      <c r="F8" s="21">
        <v>44243</v>
      </c>
      <c r="G8">
        <v>1089</v>
      </c>
      <c r="H8">
        <v>340</v>
      </c>
    </row>
    <row r="9" spans="1:8" x14ac:dyDescent="0.2">
      <c r="A9" t="s">
        <v>23</v>
      </c>
      <c r="B9" t="s">
        <v>22</v>
      </c>
      <c r="C9">
        <f>_xlfn.XLOOKUP(B9,ghgrp_raw!T:T,ghgrp_raw!D:D)</f>
        <v>1003199</v>
      </c>
      <c r="D9">
        <f>VLOOKUP(B9,ghgrp_raw!T:V,2,FALSE)</f>
        <v>34.024859999999997</v>
      </c>
      <c r="E9">
        <f>VLOOKUP(B9,ghgrp_raw!T:V,3,FALSE)</f>
        <v>-118.03252999999999</v>
      </c>
      <c r="F9" s="21">
        <v>43972</v>
      </c>
      <c r="G9">
        <v>121</v>
      </c>
      <c r="H9">
        <v>56</v>
      </c>
    </row>
    <row r="10" spans="1:8" x14ac:dyDescent="0.2">
      <c r="A10" t="s">
        <v>23</v>
      </c>
      <c r="B10" t="s">
        <v>22</v>
      </c>
      <c r="C10">
        <f>_xlfn.XLOOKUP(B10,ghgrp_raw!T:T,ghgrp_raw!D:D)</f>
        <v>1003199</v>
      </c>
      <c r="D10">
        <f>VLOOKUP(B10,ghgrp_raw!T:V,2,FALSE)</f>
        <v>34.024859999999997</v>
      </c>
      <c r="E10">
        <f>VLOOKUP(B10,ghgrp_raw!T:V,3,FALSE)</f>
        <v>-118.03252999999999</v>
      </c>
      <c r="F10" s="21">
        <v>44029</v>
      </c>
      <c r="G10">
        <v>1</v>
      </c>
      <c r="H10">
        <v>37</v>
      </c>
    </row>
    <row r="11" spans="1:8" x14ac:dyDescent="0.2">
      <c r="A11" t="s">
        <v>23</v>
      </c>
      <c r="B11" t="s">
        <v>22</v>
      </c>
      <c r="C11">
        <f>_xlfn.XLOOKUP(B11,ghgrp_raw!T:T,ghgrp_raw!D:D)</f>
        <v>1003199</v>
      </c>
      <c r="D11">
        <f>VLOOKUP(B11,ghgrp_raw!T:V,2,FALSE)</f>
        <v>34.024859999999997</v>
      </c>
      <c r="E11">
        <f>VLOOKUP(B11,ghgrp_raw!T:V,3,FALSE)</f>
        <v>-118.03252999999999</v>
      </c>
      <c r="F11" s="21">
        <v>44132</v>
      </c>
      <c r="G11">
        <v>188</v>
      </c>
      <c r="H11">
        <v>61</v>
      </c>
    </row>
    <row r="12" spans="1:8" x14ac:dyDescent="0.2">
      <c r="A12" t="s">
        <v>23</v>
      </c>
      <c r="B12" t="s">
        <v>24</v>
      </c>
      <c r="C12">
        <f>_xlfn.XLOOKUP(B12,ghgrp_raw!T:T,ghgrp_raw!D:D)</f>
        <v>1007699</v>
      </c>
      <c r="D12">
        <f>VLOOKUP(B12,ghgrp_raw!T:V,2,FALSE)</f>
        <v>37.723115999999997</v>
      </c>
      <c r="E12">
        <f>VLOOKUP(B12,ghgrp_raw!T:V,3,FALSE)</f>
        <v>-121.682053</v>
      </c>
      <c r="F12" s="21">
        <v>43791</v>
      </c>
      <c r="G12">
        <v>1505</v>
      </c>
      <c r="H12">
        <v>764</v>
      </c>
    </row>
    <row r="13" spans="1:8" x14ac:dyDescent="0.2">
      <c r="A13" t="s">
        <v>23</v>
      </c>
      <c r="B13" t="s">
        <v>24</v>
      </c>
      <c r="C13">
        <f>_xlfn.XLOOKUP(B13,ghgrp_raw!T:T,ghgrp_raw!D:D)</f>
        <v>1007699</v>
      </c>
      <c r="D13">
        <f>VLOOKUP(B13,ghgrp_raw!T:V,2,FALSE)</f>
        <v>37.723115999999997</v>
      </c>
      <c r="E13">
        <f>VLOOKUP(B13,ghgrp_raw!T:V,3,FALSE)</f>
        <v>-121.682053</v>
      </c>
      <c r="F13" s="21">
        <v>43841</v>
      </c>
      <c r="G13">
        <v>-12</v>
      </c>
      <c r="H13">
        <v>41</v>
      </c>
    </row>
    <row r="14" spans="1:8" x14ac:dyDescent="0.2">
      <c r="A14" t="s">
        <v>23</v>
      </c>
      <c r="B14" t="s">
        <v>24</v>
      </c>
      <c r="C14">
        <f>_xlfn.XLOOKUP(B14,ghgrp_raw!T:T,ghgrp_raw!D:D)</f>
        <v>1007699</v>
      </c>
      <c r="D14">
        <f>VLOOKUP(B14,ghgrp_raw!T:V,2,FALSE)</f>
        <v>37.723115999999997</v>
      </c>
      <c r="E14">
        <f>VLOOKUP(B14,ghgrp_raw!T:V,3,FALSE)</f>
        <v>-121.682053</v>
      </c>
      <c r="F14" s="21">
        <v>43942</v>
      </c>
      <c r="G14">
        <v>271</v>
      </c>
      <c r="H14">
        <v>158</v>
      </c>
    </row>
    <row r="15" spans="1:8" x14ac:dyDescent="0.2">
      <c r="A15" t="s">
        <v>23</v>
      </c>
      <c r="B15" t="s">
        <v>24</v>
      </c>
      <c r="C15">
        <f>_xlfn.XLOOKUP(B15,ghgrp_raw!T:T,ghgrp_raw!D:D)</f>
        <v>1007699</v>
      </c>
      <c r="D15">
        <f>VLOOKUP(B15,ghgrp_raw!T:V,2,FALSE)</f>
        <v>37.723115999999997</v>
      </c>
      <c r="E15">
        <f>VLOOKUP(B15,ghgrp_raw!T:V,3,FALSE)</f>
        <v>-121.682053</v>
      </c>
      <c r="F15" s="21">
        <v>44041</v>
      </c>
      <c r="G15">
        <v>832</v>
      </c>
      <c r="H15">
        <v>296</v>
      </c>
    </row>
    <row r="16" spans="1:8" x14ac:dyDescent="0.2">
      <c r="A16" t="s">
        <v>23</v>
      </c>
      <c r="B16" t="s">
        <v>24</v>
      </c>
      <c r="C16">
        <f>_xlfn.XLOOKUP(B16,ghgrp_raw!T:T,ghgrp_raw!D:D)</f>
        <v>1007699</v>
      </c>
      <c r="D16">
        <f>VLOOKUP(B16,ghgrp_raw!T:V,2,FALSE)</f>
        <v>37.723115999999997</v>
      </c>
      <c r="E16">
        <f>VLOOKUP(B16,ghgrp_raw!T:V,3,FALSE)</f>
        <v>-121.682053</v>
      </c>
      <c r="F16" s="21">
        <v>44135</v>
      </c>
      <c r="G16">
        <v>997</v>
      </c>
      <c r="H16">
        <v>485</v>
      </c>
    </row>
    <row r="17" spans="1:8" x14ac:dyDescent="0.2">
      <c r="A17" t="s">
        <v>23</v>
      </c>
      <c r="B17" t="s">
        <v>24</v>
      </c>
      <c r="C17">
        <f>_xlfn.XLOOKUP(B17,ghgrp_raw!T:T,ghgrp_raw!D:D)</f>
        <v>1007699</v>
      </c>
      <c r="D17">
        <f>VLOOKUP(B17,ghgrp_raw!T:V,2,FALSE)</f>
        <v>37.723115999999997</v>
      </c>
      <c r="E17">
        <f>VLOOKUP(B17,ghgrp_raw!T:V,3,FALSE)</f>
        <v>-121.682053</v>
      </c>
      <c r="F17" s="21">
        <v>44253</v>
      </c>
      <c r="G17">
        <v>2666</v>
      </c>
      <c r="H17">
        <v>675</v>
      </c>
    </row>
    <row r="18" spans="1:8" x14ac:dyDescent="0.2">
      <c r="A18" t="s">
        <v>23</v>
      </c>
      <c r="B18" t="s">
        <v>25</v>
      </c>
      <c r="C18">
        <f>_xlfn.XLOOKUP(B18,ghgrp_raw!T:T,ghgrp_raw!D:D)</f>
        <v>1006179</v>
      </c>
      <c r="D18">
        <f>VLOOKUP(B18,ghgrp_raw!T:V,2,FALSE)</f>
        <v>37.45973</v>
      </c>
      <c r="E18">
        <f>VLOOKUP(B18,ghgrp_raw!T:V,3,FALSE)</f>
        <v>-121.941639999999</v>
      </c>
      <c r="F18" s="21">
        <v>43943</v>
      </c>
      <c r="G18">
        <v>1932</v>
      </c>
      <c r="H18">
        <v>741</v>
      </c>
    </row>
    <row r="19" spans="1:8" x14ac:dyDescent="0.2">
      <c r="A19" t="s">
        <v>23</v>
      </c>
      <c r="B19" t="s">
        <v>25</v>
      </c>
      <c r="C19">
        <f>_xlfn.XLOOKUP(B19,ghgrp_raw!T:T,ghgrp_raw!D:D)</f>
        <v>1006179</v>
      </c>
      <c r="D19">
        <f>VLOOKUP(B19,ghgrp_raw!T:V,2,FALSE)</f>
        <v>37.45973</v>
      </c>
      <c r="E19">
        <f>VLOOKUP(B19,ghgrp_raw!T:V,3,FALSE)</f>
        <v>-121.941639999999</v>
      </c>
      <c r="F19" s="21">
        <v>44135</v>
      </c>
      <c r="G19">
        <v>2088</v>
      </c>
      <c r="H19">
        <v>525</v>
      </c>
    </row>
    <row r="20" spans="1:8" x14ac:dyDescent="0.2">
      <c r="A20" t="s">
        <v>23</v>
      </c>
      <c r="B20" t="s">
        <v>25</v>
      </c>
      <c r="C20">
        <f>_xlfn.XLOOKUP(B20,ghgrp_raw!T:T,ghgrp_raw!D:D)</f>
        <v>1006179</v>
      </c>
      <c r="D20">
        <f>VLOOKUP(B20,ghgrp_raw!T:V,2,FALSE)</f>
        <v>37.45973</v>
      </c>
      <c r="E20">
        <f>VLOOKUP(B20,ghgrp_raw!T:V,3,FALSE)</f>
        <v>-121.941639999999</v>
      </c>
      <c r="F20" s="21">
        <v>44244</v>
      </c>
      <c r="G20">
        <v>2412</v>
      </c>
      <c r="H20">
        <v>608</v>
      </c>
    </row>
    <row r="21" spans="1:8" x14ac:dyDescent="0.2">
      <c r="A21" t="s">
        <v>23</v>
      </c>
      <c r="B21" t="s">
        <v>26</v>
      </c>
      <c r="C21">
        <f>_xlfn.XLOOKUP(B21,ghgrp_raw!T:T,ghgrp_raw!D:D)</f>
        <v>1002107</v>
      </c>
      <c r="D21">
        <f>VLOOKUP(B21,ghgrp_raw!T:V,2,FALSE)</f>
        <v>33.718299999999999</v>
      </c>
      <c r="E21">
        <f>VLOOKUP(B21,ghgrp_raw!T:V,3,FALSE)</f>
        <v>-117.70229999999999</v>
      </c>
      <c r="F21" s="21">
        <v>43788</v>
      </c>
      <c r="G21">
        <v>2976</v>
      </c>
      <c r="H21">
        <v>624</v>
      </c>
    </row>
    <row r="22" spans="1:8" x14ac:dyDescent="0.2">
      <c r="A22" t="s">
        <v>23</v>
      </c>
      <c r="B22" t="s">
        <v>26</v>
      </c>
      <c r="C22">
        <f>_xlfn.XLOOKUP(B22,ghgrp_raw!T:T,ghgrp_raw!D:D)</f>
        <v>1002107</v>
      </c>
      <c r="D22">
        <f>VLOOKUP(B22,ghgrp_raw!T:V,2,FALSE)</f>
        <v>33.718299999999999</v>
      </c>
      <c r="E22">
        <f>VLOOKUP(B22,ghgrp_raw!T:V,3,FALSE)</f>
        <v>-117.70229999999999</v>
      </c>
      <c r="F22" s="21">
        <v>43844</v>
      </c>
      <c r="G22">
        <v>2765</v>
      </c>
      <c r="H22">
        <v>790</v>
      </c>
    </row>
    <row r="23" spans="1:8" x14ac:dyDescent="0.2">
      <c r="A23" t="s">
        <v>23</v>
      </c>
      <c r="B23" t="s">
        <v>26</v>
      </c>
      <c r="C23">
        <f>_xlfn.XLOOKUP(B23,ghgrp_raw!T:T,ghgrp_raw!D:D)</f>
        <v>1002107</v>
      </c>
      <c r="D23">
        <f>VLOOKUP(B23,ghgrp_raw!T:V,2,FALSE)</f>
        <v>33.718299999999999</v>
      </c>
      <c r="E23">
        <f>VLOOKUP(B23,ghgrp_raw!T:V,3,FALSE)</f>
        <v>-117.70229999999999</v>
      </c>
      <c r="F23" s="21">
        <v>43971</v>
      </c>
      <c r="G23">
        <v>1270</v>
      </c>
      <c r="H23">
        <v>512</v>
      </c>
    </row>
    <row r="24" spans="1:8" x14ac:dyDescent="0.2">
      <c r="A24" t="s">
        <v>23</v>
      </c>
      <c r="B24" t="s">
        <v>26</v>
      </c>
      <c r="C24">
        <f>_xlfn.XLOOKUP(B24,ghgrp_raw!T:T,ghgrp_raw!D:D)</f>
        <v>1002107</v>
      </c>
      <c r="D24">
        <f>VLOOKUP(B24,ghgrp_raw!T:V,2,FALSE)</f>
        <v>33.718299999999999</v>
      </c>
      <c r="E24">
        <f>VLOOKUP(B24,ghgrp_raw!T:V,3,FALSE)</f>
        <v>-117.70229999999999</v>
      </c>
      <c r="F24" s="21">
        <v>44028</v>
      </c>
      <c r="G24">
        <v>1559</v>
      </c>
      <c r="H24">
        <v>518</v>
      </c>
    </row>
    <row r="25" spans="1:8" x14ac:dyDescent="0.2">
      <c r="A25" t="s">
        <v>23</v>
      </c>
      <c r="B25" t="s">
        <v>26</v>
      </c>
      <c r="C25">
        <f>_xlfn.XLOOKUP(B25,ghgrp_raw!T:T,ghgrp_raw!D:D)</f>
        <v>1002107</v>
      </c>
      <c r="D25">
        <f>VLOOKUP(B25,ghgrp_raw!T:V,2,FALSE)</f>
        <v>33.718299999999999</v>
      </c>
      <c r="E25">
        <f>VLOOKUP(B25,ghgrp_raw!T:V,3,FALSE)</f>
        <v>-117.70229999999999</v>
      </c>
      <c r="F25" s="21">
        <v>44120</v>
      </c>
      <c r="G25">
        <v>163</v>
      </c>
      <c r="H25">
        <v>713</v>
      </c>
    </row>
    <row r="26" spans="1:8" x14ac:dyDescent="0.2">
      <c r="A26" t="s">
        <v>23</v>
      </c>
      <c r="B26" t="s">
        <v>26</v>
      </c>
      <c r="C26">
        <f>_xlfn.XLOOKUP(B26,ghgrp_raw!T:T,ghgrp_raw!D:D)</f>
        <v>1002107</v>
      </c>
      <c r="D26">
        <f>VLOOKUP(B26,ghgrp_raw!T:V,2,FALSE)</f>
        <v>33.718299999999999</v>
      </c>
      <c r="E26">
        <f>VLOOKUP(B26,ghgrp_raw!T:V,3,FALSE)</f>
        <v>-117.70229999999999</v>
      </c>
      <c r="F26" s="21">
        <v>44245</v>
      </c>
      <c r="G26">
        <v>975</v>
      </c>
      <c r="H26">
        <v>265</v>
      </c>
    </row>
    <row r="27" spans="1:8" x14ac:dyDescent="0.2">
      <c r="A27" t="s">
        <v>23</v>
      </c>
      <c r="B27" t="s">
        <v>27</v>
      </c>
      <c r="C27">
        <f>_xlfn.XLOOKUP(B27,ghgrp_raw!T:T,ghgrp_raw!D:D)</f>
        <v>1004011</v>
      </c>
      <c r="D27">
        <f>VLOOKUP(B27,ghgrp_raw!T:V,2,FALSE)</f>
        <v>38.006583999999997</v>
      </c>
      <c r="E27">
        <f>VLOOKUP(B27,ghgrp_raw!T:V,3,FALSE)</f>
        <v>-121.941018</v>
      </c>
      <c r="F27" s="21">
        <v>43791</v>
      </c>
      <c r="G27">
        <v>1888</v>
      </c>
      <c r="H27">
        <v>733</v>
      </c>
    </row>
    <row r="28" spans="1:8" x14ac:dyDescent="0.2">
      <c r="A28" t="s">
        <v>23</v>
      </c>
      <c r="B28" t="s">
        <v>27</v>
      </c>
      <c r="C28">
        <f>_xlfn.XLOOKUP(B28,ghgrp_raw!T:T,ghgrp_raw!D:D)</f>
        <v>1004011</v>
      </c>
      <c r="D28">
        <f>VLOOKUP(B28,ghgrp_raw!T:V,2,FALSE)</f>
        <v>38.006583999999997</v>
      </c>
      <c r="E28">
        <f>VLOOKUP(B28,ghgrp_raw!T:V,3,FALSE)</f>
        <v>-121.941018</v>
      </c>
      <c r="F28" s="21">
        <v>43841</v>
      </c>
      <c r="G28">
        <v>532</v>
      </c>
      <c r="H28">
        <v>514</v>
      </c>
    </row>
    <row r="29" spans="1:8" x14ac:dyDescent="0.2">
      <c r="A29" t="s">
        <v>23</v>
      </c>
      <c r="B29" t="s">
        <v>27</v>
      </c>
      <c r="C29">
        <f>_xlfn.XLOOKUP(B29,ghgrp_raw!T:T,ghgrp_raw!D:D)</f>
        <v>1004011</v>
      </c>
      <c r="D29">
        <f>VLOOKUP(B29,ghgrp_raw!T:V,2,FALSE)</f>
        <v>38.006583999999997</v>
      </c>
      <c r="E29">
        <f>VLOOKUP(B29,ghgrp_raw!T:V,3,FALSE)</f>
        <v>-121.941018</v>
      </c>
      <c r="F29" s="21">
        <v>43942</v>
      </c>
      <c r="G29">
        <v>362</v>
      </c>
      <c r="H29">
        <v>308</v>
      </c>
    </row>
    <row r="30" spans="1:8" x14ac:dyDescent="0.2">
      <c r="A30" t="s">
        <v>23</v>
      </c>
      <c r="B30" t="s">
        <v>27</v>
      </c>
      <c r="C30">
        <f>_xlfn.XLOOKUP(B30,ghgrp_raw!T:T,ghgrp_raw!D:D)</f>
        <v>1004011</v>
      </c>
      <c r="D30">
        <f>VLOOKUP(B30,ghgrp_raw!T:V,2,FALSE)</f>
        <v>38.006583999999997</v>
      </c>
      <c r="E30">
        <f>VLOOKUP(B30,ghgrp_raw!T:V,3,FALSE)</f>
        <v>-121.941018</v>
      </c>
      <c r="F30" s="21">
        <v>44041</v>
      </c>
      <c r="G30">
        <v>733</v>
      </c>
      <c r="H30">
        <v>415</v>
      </c>
    </row>
    <row r="31" spans="1:8" x14ac:dyDescent="0.2">
      <c r="A31" t="s">
        <v>23</v>
      </c>
      <c r="B31" t="s">
        <v>27</v>
      </c>
      <c r="C31">
        <f>_xlfn.XLOOKUP(B31,ghgrp_raw!T:T,ghgrp_raw!D:D)</f>
        <v>1004011</v>
      </c>
      <c r="D31">
        <f>VLOOKUP(B31,ghgrp_raw!T:V,2,FALSE)</f>
        <v>38.006583999999997</v>
      </c>
      <c r="E31">
        <f>VLOOKUP(B31,ghgrp_raw!T:V,3,FALSE)</f>
        <v>-121.941018</v>
      </c>
      <c r="F31" s="21">
        <v>44135</v>
      </c>
      <c r="G31">
        <v>928</v>
      </c>
      <c r="H31">
        <v>409</v>
      </c>
    </row>
    <row r="32" spans="1:8" x14ac:dyDescent="0.2">
      <c r="A32" t="s">
        <v>23</v>
      </c>
      <c r="B32" t="s">
        <v>27</v>
      </c>
      <c r="C32">
        <f>_xlfn.XLOOKUP(B32,ghgrp_raw!T:T,ghgrp_raw!D:D)</f>
        <v>1004011</v>
      </c>
      <c r="D32">
        <f>VLOOKUP(B32,ghgrp_raw!T:V,2,FALSE)</f>
        <v>38.006583999999997</v>
      </c>
      <c r="E32">
        <f>VLOOKUP(B32,ghgrp_raw!T:V,3,FALSE)</f>
        <v>-121.941018</v>
      </c>
      <c r="F32" s="21">
        <v>44253</v>
      </c>
      <c r="G32">
        <v>1564</v>
      </c>
      <c r="H32">
        <v>415</v>
      </c>
    </row>
    <row r="33" spans="1:8" x14ac:dyDescent="0.2">
      <c r="A33" t="s">
        <v>30</v>
      </c>
      <c r="B33" t="s">
        <v>20</v>
      </c>
      <c r="C33">
        <f>_xlfn.XLOOKUP(B33,ghgrp_raw!T:T,ghgrp_raw!D:D)</f>
        <v>1005061</v>
      </c>
      <c r="D33">
        <f>VLOOKUP(B33,ghgrp_raw!T:V,2,FALSE)</f>
        <v>32.835819999999998</v>
      </c>
      <c r="E33">
        <f>VLOOKUP(B33,ghgrp_raw!T:V,3,FALSE)</f>
        <v>-117.15236</v>
      </c>
      <c r="G33">
        <v>874.3</v>
      </c>
      <c r="H33">
        <v>187.9</v>
      </c>
    </row>
    <row r="34" spans="1:8" x14ac:dyDescent="0.2">
      <c r="A34" t="s">
        <v>30</v>
      </c>
      <c r="B34" t="s">
        <v>21</v>
      </c>
      <c r="C34">
        <f>_xlfn.XLOOKUP(B34,ghgrp_raw!T:T,ghgrp_raw!D:D)</f>
        <v>1004037</v>
      </c>
      <c r="D34">
        <f>VLOOKUP(B34,ghgrp_raw!T:V,2,FALSE)</f>
        <v>38.517290000000003</v>
      </c>
      <c r="E34">
        <f>VLOOKUP(B34,ghgrp_raw!T:V,3,FALSE)</f>
        <v>-121.19582</v>
      </c>
      <c r="G34">
        <v>2131.1</v>
      </c>
      <c r="H34">
        <v>563.5</v>
      </c>
    </row>
    <row r="35" spans="1:8" x14ac:dyDescent="0.2">
      <c r="A35" t="s">
        <v>30</v>
      </c>
      <c r="B35" t="s">
        <v>24</v>
      </c>
      <c r="C35">
        <f>_xlfn.XLOOKUP(B35,ghgrp_raw!T:T,ghgrp_raw!D:D)</f>
        <v>1007699</v>
      </c>
      <c r="D35">
        <f>VLOOKUP(B35,ghgrp_raw!T:V,2,FALSE)</f>
        <v>37.723115999999997</v>
      </c>
      <c r="E35">
        <f>VLOOKUP(B35,ghgrp_raw!T:V,3,FALSE)</f>
        <v>-121.682053</v>
      </c>
      <c r="G35">
        <v>1163.4000000000001</v>
      </c>
      <c r="H35">
        <v>550</v>
      </c>
    </row>
    <row r="36" spans="1:8" x14ac:dyDescent="0.2">
      <c r="A36" t="s">
        <v>30</v>
      </c>
      <c r="B36" t="s">
        <v>25</v>
      </c>
      <c r="C36">
        <f>_xlfn.XLOOKUP(B36,ghgrp_raw!T:T,ghgrp_raw!D:D)</f>
        <v>1006179</v>
      </c>
      <c r="D36">
        <f>VLOOKUP(B36,ghgrp_raw!T:V,2,FALSE)</f>
        <v>37.45973</v>
      </c>
      <c r="E36">
        <f>VLOOKUP(B36,ghgrp_raw!T:V,3,FALSE)</f>
        <v>-121.941639999999</v>
      </c>
      <c r="G36">
        <v>1922.4</v>
      </c>
      <c r="H36">
        <v>825.6</v>
      </c>
    </row>
    <row r="37" spans="1:8" x14ac:dyDescent="0.2">
      <c r="A37" t="s">
        <v>30</v>
      </c>
      <c r="B37" t="s">
        <v>26</v>
      </c>
      <c r="C37">
        <f>_xlfn.XLOOKUP(B37,ghgrp_raw!T:T,ghgrp_raw!D:D)</f>
        <v>1002107</v>
      </c>
      <c r="D37">
        <f>VLOOKUP(B37,ghgrp_raw!T:V,2,FALSE)</f>
        <v>33.718299999999999</v>
      </c>
      <c r="E37">
        <f>VLOOKUP(B37,ghgrp_raw!T:V,3,FALSE)</f>
        <v>-117.70229999999999</v>
      </c>
      <c r="G37">
        <v>1962</v>
      </c>
      <c r="H37">
        <v>1022.3</v>
      </c>
    </row>
    <row r="38" spans="1:8" x14ac:dyDescent="0.2">
      <c r="A38" t="s">
        <v>31</v>
      </c>
      <c r="B38" t="s">
        <v>32</v>
      </c>
      <c r="C38">
        <f>_xlfn.XLOOKUP(B38,ghgrp_raw!T:T,ghgrp_raw!D:D)</f>
        <v>1002683</v>
      </c>
      <c r="D38">
        <f>VLOOKUP(B38,ghgrp_raw!T:V,2,FALSE)</f>
        <v>39.716110999999998</v>
      </c>
      <c r="E38">
        <f>VLOOKUP(B38,ghgrp_raw!T:V,3,FALSE)</f>
        <v>-86.204999999999998</v>
      </c>
      <c r="G38">
        <v>2598</v>
      </c>
      <c r="H38">
        <v>808</v>
      </c>
    </row>
    <row r="39" spans="1:8" x14ac:dyDescent="0.2">
      <c r="A39" t="s">
        <v>34</v>
      </c>
      <c r="B39" t="s">
        <v>35</v>
      </c>
      <c r="C39">
        <f>_xlfn.XLOOKUP(B39,ghgrp_raw!T:T,ghgrp_raw!D:D)</f>
        <v>1004042</v>
      </c>
      <c r="D39">
        <f>VLOOKUP(B39,ghgrp_raw!T:V,2,FALSE)</f>
        <v>42.917929999999998</v>
      </c>
      <c r="E39">
        <f>VLOOKUP(B39,ghgrp_raw!T:V,3,FALSE)</f>
        <v>-76.846170000000001</v>
      </c>
      <c r="G39">
        <v>3098</v>
      </c>
      <c r="H39">
        <v>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9A04-11A5-7C44-9239-136F0C2CD2C9}">
  <dimension ref="A1:G14"/>
  <sheetViews>
    <sheetView showGridLines="0" zoomScale="125" workbookViewId="0">
      <selection activeCell="B6" sqref="B6:G6"/>
    </sheetView>
  </sheetViews>
  <sheetFormatPr baseColWidth="10" defaultRowHeight="16" x14ac:dyDescent="0.2"/>
  <cols>
    <col min="1" max="1" width="2.83203125" bestFit="1" customWidth="1"/>
    <col min="2" max="2" width="23.83203125" bestFit="1" customWidth="1"/>
    <col min="3" max="3" width="12" bestFit="1" customWidth="1"/>
    <col min="4" max="4" width="7.1640625" customWidth="1"/>
    <col min="5" max="5" width="15.5" customWidth="1"/>
    <col min="6" max="6" width="7.1640625" customWidth="1"/>
    <col min="7" max="7" width="15.5" customWidth="1"/>
  </cols>
  <sheetData>
    <row r="1" spans="1:7" x14ac:dyDescent="0.2">
      <c r="A1" s="22"/>
      <c r="B1" s="35" t="s">
        <v>0</v>
      </c>
      <c r="C1" s="29" t="s">
        <v>1</v>
      </c>
      <c r="D1" s="31" t="s">
        <v>2</v>
      </c>
      <c r="E1" s="32"/>
      <c r="F1" s="33" t="s">
        <v>36</v>
      </c>
      <c r="G1" s="34"/>
    </row>
    <row r="2" spans="1:7" ht="16" customHeight="1" x14ac:dyDescent="0.2">
      <c r="A2" s="23"/>
      <c r="B2" s="36"/>
      <c r="C2" s="30"/>
      <c r="D2" s="18" t="s">
        <v>3</v>
      </c>
      <c r="E2" s="17" t="s">
        <v>4</v>
      </c>
      <c r="F2" s="8" t="s">
        <v>3</v>
      </c>
      <c r="G2" s="9" t="s">
        <v>4</v>
      </c>
    </row>
    <row r="3" spans="1:7" x14ac:dyDescent="0.2">
      <c r="A3" s="1">
        <v>1</v>
      </c>
      <c r="B3" s="24" t="s">
        <v>5</v>
      </c>
      <c r="C3" s="14" t="str">
        <f>_xlfn.CONCAT(PROPER(ghgrp_raw!W2), ", ", UPPER(ghgrp_raw!Y2))</f>
        <v>Fort Wayne, IN</v>
      </c>
      <c r="D3" s="19">
        <f>ROUND(ghgrp_raw!C2,1)</f>
        <v>3.4</v>
      </c>
      <c r="E3" s="14" t="str">
        <f>_xlfn.CONCAT(TEXT(ROUND(ghgrp_raw!F2, 0), "0"), " (", TEXT(ROUND(ghgrp_raw!F2-ghgrp_raw!G2, 0), "0"), " - ", TEXT(ROUND(ghgrp_raw!F2+ghgrp_raw!H2, 0), "0"), ")")</f>
        <v>44 (34 - 59)</v>
      </c>
      <c r="F3" s="10" cm="1">
        <f t="array" ref="F3">IFERROR(ROUND(VLOOKUP(UPPER(B3),UPPER(lmop_raw!Z:AU), 11, FALSE), 0)/100, "N/A")</f>
        <v>0.86</v>
      </c>
      <c r="G3" s="2" t="str">
        <f>IFERROR(_xlfn.CONCAT(ROUND(VLOOKUP(B3,lmop_raw!Z:AU,20,FALSE),0)/100, " (", ROUND(VLOOKUP(B3,lmop_raw!Z:AU,21,FALSE),0)/100, " - ", ROUND(VLOOKUP(B3,lmop_raw!Z:AU,22,FALSE),0)/100, ")"), "N/A")</f>
        <v>0.32 (0.26 - 0.37)</v>
      </c>
    </row>
    <row r="4" spans="1:7" x14ac:dyDescent="0.2">
      <c r="A4" s="3">
        <v>2</v>
      </c>
      <c r="B4" s="25" t="s">
        <v>6</v>
      </c>
      <c r="C4" s="15" t="str">
        <f>_xlfn.CONCAT(PROPER(ghgrp_raw!W3), ", ", UPPER(ghgrp_raw!Y3))</f>
        <v>Memphis, TN</v>
      </c>
      <c r="D4" s="20">
        <f>ROUND(ghgrp_raw!C3,1)</f>
        <v>4.0999999999999996</v>
      </c>
      <c r="E4" s="15" t="str">
        <f>_xlfn.CONCAT(TEXT(ROUND(ghgrp_raw!F3, 0), "0"), " (", TEXT(ROUND(ghgrp_raw!F3-ghgrp_raw!G3, 0), "0"), " - ", TEXT(ROUND(ghgrp_raw!F3+ghgrp_raw!H3, 0), "0"), ")")</f>
        <v>41 (30 - 56)</v>
      </c>
      <c r="F4" s="11" cm="1">
        <f t="array" ref="F4">IFERROR(ROUND(VLOOKUP(UPPER(B4),UPPER(lmop_raw!Z:AU), 11, FALSE), 0)/100, "N/A")</f>
        <v>0.86</v>
      </c>
      <c r="G4" s="4" t="str">
        <f>IFERROR(_xlfn.CONCAT(ROUND(VLOOKUP(B4,lmop_raw!Z:AU,20,FALSE),0)/100, " (", ROUND(VLOOKUP(B4,lmop_raw!Z:AU,21,FALSE),0)/100, " - ", ROUND(VLOOKUP(B4,lmop_raw!Z:AU,22,FALSE),0)/100, ")"), "N/A")</f>
        <v>0.39 (0.31 - 0.46)</v>
      </c>
    </row>
    <row r="5" spans="1:7" x14ac:dyDescent="0.2">
      <c r="A5" s="3">
        <v>3</v>
      </c>
      <c r="B5" s="25" t="s">
        <v>12</v>
      </c>
      <c r="C5" s="15" t="str">
        <f>_xlfn.CONCAT(PROPER(ghgrp_raw!W4), ", ", UPPER(ghgrp_raw!Y4))</f>
        <v>Indianapolis, IN</v>
      </c>
      <c r="D5" s="20">
        <f>ROUND(ghgrp_raw!C4,1)</f>
        <v>4.7</v>
      </c>
      <c r="E5" s="15" t="str">
        <f>_xlfn.CONCAT(TEXT(ROUND(ghgrp_raw!F4, 0), "0"), " (", TEXT(ROUND(ghgrp_raw!F4-ghgrp_raw!G4, 0), "0"), " - ", TEXT(ROUND(ghgrp_raw!F4+ghgrp_raw!H4, 0), "0"), ")")</f>
        <v>39 (32 - 52)</v>
      </c>
      <c r="F5" s="11" t="str" cm="1">
        <f t="array" ref="F5">IFERROR(ROUND(VLOOKUP(UPPER(B5),UPPER(lmop_raw!Z:AU), 11, FALSE), 0)/100, "N/A")</f>
        <v>N/A</v>
      </c>
      <c r="G5" s="4" t="str">
        <f>IFERROR(_xlfn.CONCAT(ROUND(VLOOKUP(B5,lmop_raw!Z:AU,20,FALSE),0)/100, " (", ROUND(VLOOKUP(B5,lmop_raw!Z:AU,21,FALSE),0)/100, " - ", ROUND(VLOOKUP(B5,lmop_raw!Z:AU,22,FALSE),0)/100, ")"), "N/A")</f>
        <v>N/A</v>
      </c>
    </row>
    <row r="6" spans="1:7" x14ac:dyDescent="0.2">
      <c r="A6" s="3">
        <v>4</v>
      </c>
      <c r="B6" s="25" t="s">
        <v>7</v>
      </c>
      <c r="C6" s="15" t="str">
        <f>_xlfn.CONCAT(PROPER(ghgrp_raw!W5), ", ", UPPER(ghgrp_raw!Y5))</f>
        <v>Cincinnati, OH</v>
      </c>
      <c r="D6" s="20">
        <f>ROUND(ghgrp_raw!C5,1)</f>
        <v>10.1</v>
      </c>
      <c r="E6" s="15" t="str">
        <f>_xlfn.CONCAT(TEXT(ROUND(ghgrp_raw!F5, 0), "0"), " (", TEXT(ROUND(ghgrp_raw!F5-ghgrp_raw!G5, 0), "0"), " - ", TEXT(ROUND(ghgrp_raw!F5+ghgrp_raw!H5, 0), "0"), ")")</f>
        <v>39 (33 - 43)</v>
      </c>
      <c r="F6" s="11" cm="1">
        <f t="array" ref="F6">IFERROR(ROUND(VLOOKUP(UPPER(B6),UPPER(lmop_raw!Z:AU), 11, FALSE), 0)/100, "N/A")</f>
        <v>0.84</v>
      </c>
      <c r="G6" s="4" t="str">
        <f>IFERROR(_xlfn.CONCAT(ROUND(VLOOKUP(B6,lmop_raw!Z:AU,20,FALSE),0)/100, " (", ROUND(VLOOKUP(B6,lmop_raw!Z:AU,21,FALSE),0)/100, " - ", ROUND(VLOOKUP(B6,lmop_raw!Z:AU,22,FALSE),0)/100, ")"), "N/A")</f>
        <v>0.58 (0.55 - 0.61)</v>
      </c>
    </row>
    <row r="7" spans="1:7" x14ac:dyDescent="0.2">
      <c r="A7" s="3">
        <v>5</v>
      </c>
      <c r="B7" s="25" t="s">
        <v>13</v>
      </c>
      <c r="C7" s="15" t="str">
        <f>_xlfn.CONCAT(PROPER(ghgrp_raw!W6), ", ", UPPER(ghgrp_raw!Y6))</f>
        <v>Milan, IL</v>
      </c>
      <c r="D7" s="20">
        <f>ROUND(ghgrp_raw!C6,1)</f>
        <v>3.7</v>
      </c>
      <c r="E7" s="15" t="str">
        <f>_xlfn.CONCAT(TEXT(ROUND(ghgrp_raw!F6, 0), "0"), " (", TEXT(ROUND(ghgrp_raw!F6-ghgrp_raw!G6, 0), "0"), " - ", TEXT(ROUND(ghgrp_raw!F6+ghgrp_raw!H6, 0), "0"), ")")</f>
        <v>35 (28 - 47)</v>
      </c>
      <c r="F7" s="11" t="str" cm="1">
        <f t="array" ref="F7">IFERROR(ROUND(VLOOKUP(UPPER(B7),UPPER(lmop_raw!Z:AU), 11, FALSE), 0)/100, "N/A")</f>
        <v>N/A</v>
      </c>
      <c r="G7" s="4" t="str">
        <f>IFERROR(_xlfn.CONCAT(ROUND(VLOOKUP(B7,lmop_raw!Z:AU,20,FALSE),0)/100, " (", ROUND(VLOOKUP(B7,lmop_raw!Z:AU,21,FALSE),0)/100, " - ", ROUND(VLOOKUP(B7,lmop_raw!Z:AU,22,FALSE),0)/100, ")"), "N/A")</f>
        <v>N/A</v>
      </c>
    </row>
    <row r="8" spans="1:7" x14ac:dyDescent="0.2">
      <c r="A8" s="3">
        <v>6</v>
      </c>
      <c r="B8" s="25" t="s">
        <v>8</v>
      </c>
      <c r="C8" s="15" t="str">
        <f>_xlfn.CONCAT(PROPER(ghgrp_raw!W7), ", ", UPPER(ghgrp_raw!Y7))</f>
        <v>Dothan, AL</v>
      </c>
      <c r="D8" s="20">
        <f>ROUND(ghgrp_raw!C7,1)</f>
        <v>5.8</v>
      </c>
      <c r="E8" s="15" t="str">
        <f>_xlfn.CONCAT(TEXT(ROUND(ghgrp_raw!F7, 0), "0"), " (", TEXT(ROUND(ghgrp_raw!F7-ghgrp_raw!G7, 0), "0"), " - ", TEXT(ROUND(ghgrp_raw!F7+ghgrp_raw!H7, 0), "0"), ")")</f>
        <v>35 (28 - 43)</v>
      </c>
      <c r="F8" s="11" t="str" cm="1">
        <f t="array" ref="F8">IFERROR(ROUND(VLOOKUP(UPPER(B8),UPPER(lmop_raw!Z:AU), 11, FALSE), 0)/100, "N/A")</f>
        <v>N/A</v>
      </c>
      <c r="G8" s="4" t="str">
        <f>IFERROR(_xlfn.CONCAT(ROUND(VLOOKUP(B8,lmop_raw!Z:AU,20,FALSE),0)/100, " (", ROUND(VLOOKUP(B8,lmop_raw!Z:AU,21,FALSE),0)/100, " - ", ROUND(VLOOKUP(B8,lmop_raw!Z:AU,22,FALSE),0)/100, ")"), "N/A")</f>
        <v>N/A</v>
      </c>
    </row>
    <row r="9" spans="1:7" x14ac:dyDescent="0.2">
      <c r="A9" s="3">
        <v>7</v>
      </c>
      <c r="B9" s="25" t="s">
        <v>9</v>
      </c>
      <c r="C9" s="15" t="str">
        <f>_xlfn.CONCAT(PROPER(ghgrp_raw!W8), ", ", UPPER(ghgrp_raw!Y8))</f>
        <v>Rochelle, IL</v>
      </c>
      <c r="D9" s="20">
        <f>ROUND(ghgrp_raw!C8,1)</f>
        <v>2.7</v>
      </c>
      <c r="E9" s="15" t="str">
        <f>_xlfn.CONCAT(TEXT(ROUND(ghgrp_raw!F8, 0), "0"), " (", TEXT(ROUND(ghgrp_raw!F8-ghgrp_raw!G8, 0), "0"), " - ", TEXT(ROUND(ghgrp_raw!F8+ghgrp_raw!H8, 0), "0"), ")")</f>
        <v>32 (25 - 39)</v>
      </c>
      <c r="F9" s="11" cm="1">
        <f t="array" ref="F9">IFERROR(ROUND(VLOOKUP(UPPER(B9),UPPER(lmop_raw!Z:AU), 11, FALSE), 0)/100, "N/A")</f>
        <v>0.76</v>
      </c>
      <c r="G9" s="4" t="str">
        <f>IFERROR(_xlfn.CONCAT(ROUND(VLOOKUP(B9,lmop_raw!Z:AU,20,FALSE),0)/100, " (", ROUND(VLOOKUP(B9,lmop_raw!Z:AU,21,FALSE),0)/100, " - ", ROUND(VLOOKUP(B9,lmop_raw!Z:AU,22,FALSE),0)/100, ")"), "N/A")</f>
        <v>0.22 (0.18 - 0.26)</v>
      </c>
    </row>
    <row r="10" spans="1:7" x14ac:dyDescent="0.2">
      <c r="A10" s="3">
        <v>8</v>
      </c>
      <c r="B10" s="25" t="s">
        <v>10</v>
      </c>
      <c r="C10" s="15" t="str">
        <f>_xlfn.CONCAT(PROPER(ghgrp_raw!W9), ", ", UPPER(ghgrp_raw!Y9))</f>
        <v>Ellenwood, GA</v>
      </c>
      <c r="D10" s="20">
        <f>ROUND(ghgrp_raw!C9,1)</f>
        <v>12.3</v>
      </c>
      <c r="E10" s="15" t="str">
        <f>_xlfn.CONCAT(TEXT(ROUND(ghgrp_raw!F9, 0), "0"), " (", TEXT(ROUND(ghgrp_raw!F9-ghgrp_raw!G9, 0), "0"), " - ", TEXT(ROUND(ghgrp_raw!F9+ghgrp_raw!H9, 0), "0"), ")")</f>
        <v>30 (25 - 36)</v>
      </c>
      <c r="F10" s="11" cm="1">
        <f t="array" ref="F10">IFERROR(ROUND(VLOOKUP(UPPER(B10),UPPER(lmop_raw!Z:AU), 11, FALSE), 0)/100, "N/A")</f>
        <v>0.18</v>
      </c>
      <c r="G10" s="4" t="str">
        <f>IFERROR(_xlfn.CONCAT(ROUND(VLOOKUP(B10,lmop_raw!Z:AU,20,FALSE),0)/100, " (", ROUND(VLOOKUP(B10,lmop_raw!Z:AU,21,FALSE),0)/100, " - ", ROUND(VLOOKUP(B10,lmop_raw!Z:AU,22,FALSE),0)/100, ")"), "N/A")</f>
        <v>0.08 (0.07 - 0.1)</v>
      </c>
    </row>
    <row r="11" spans="1:7" x14ac:dyDescent="0.2">
      <c r="A11" s="3">
        <v>9</v>
      </c>
      <c r="B11" s="25" t="s">
        <v>11</v>
      </c>
      <c r="C11" s="15" t="str">
        <f>_xlfn.CONCAT(PROPER(ghgrp_raw!W10), ", ", UPPER(ghgrp_raw!Y10))</f>
        <v>Mapleton, IL</v>
      </c>
      <c r="D11" s="20">
        <f>ROUND(ghgrp_raw!C10,1)</f>
        <v>6.4</v>
      </c>
      <c r="E11" s="15" t="str">
        <f>_xlfn.CONCAT(TEXT(ROUND(ghgrp_raw!F10, 0), "0"), " (", TEXT(ROUND(ghgrp_raw!F10-ghgrp_raw!G10, 0), "0"), " - ", TEXT(ROUND(ghgrp_raw!F10+ghgrp_raw!H10, 0), "0"), ")")</f>
        <v>25 (23 - 29)</v>
      </c>
      <c r="F11" s="11" t="str" cm="1">
        <f t="array" ref="F11">IFERROR(ROUND(VLOOKUP(UPPER(B11),UPPER(lmop_raw!Z:AU), 11, FALSE), 0)/100, "N/A")</f>
        <v>N/A</v>
      </c>
      <c r="G11" s="4" t="str">
        <f>IFERROR(_xlfn.CONCAT(ROUND(VLOOKUP(B11,lmop_raw!Z:AU,20,FALSE),0)/100, " (", ROUND(VLOOKUP(B11,lmop_raw!Z:AU,21,FALSE),0)/100, " - ", ROUND(VLOOKUP(B11,lmop_raw!Z:AU,22,FALSE),0)/100, ")"), "N/A")</f>
        <v>N/A</v>
      </c>
    </row>
    <row r="12" spans="1:7" x14ac:dyDescent="0.2">
      <c r="A12" s="12">
        <v>10</v>
      </c>
      <c r="B12" s="26" t="s">
        <v>14</v>
      </c>
      <c r="C12" s="16" t="str">
        <f>_xlfn.CONCAT(PROPER(ghgrp_raw!W11), ", ", UPPER(ghgrp_raw!Y11))</f>
        <v>Roseboro, NC</v>
      </c>
      <c r="D12" s="27">
        <f>ROUND(ghgrp_raw!C11,1)</f>
        <v>29.2</v>
      </c>
      <c r="E12" s="16" t="str">
        <f>_xlfn.CONCAT(TEXT(ROUND(ghgrp_raw!F11, 0), "0"), " (", TEXT(ROUND(ghgrp_raw!F11-ghgrp_raw!G11, 0), "0"), " - ", TEXT(ROUND(ghgrp_raw!F11+ghgrp_raw!H11, 0), "0"), ")")</f>
        <v>25 (23 - 29)</v>
      </c>
      <c r="F12" s="28" cm="1">
        <f t="array" ref="F12">IFERROR(ROUND(VLOOKUP(UPPER(B12),UPPER(lmop_raw!Z:AU), 11, FALSE), 0)/100, "N/A")</f>
        <v>0.37</v>
      </c>
      <c r="G12" s="13" t="str">
        <f>IFERROR(_xlfn.CONCAT(ROUND(VLOOKUP(B12,lmop_raw!Z:AU,20,FALSE),0)/100, " (", ROUND(VLOOKUP(B12,lmop_raw!Z:AU,21,FALSE),0)/100, " - ", ROUND(VLOOKUP(B12,lmop_raw!Z:AU,22,FALSE),0)/100, ")"), "N/A")</f>
        <v>0.41 (0.38 - 0.44)</v>
      </c>
    </row>
    <row r="13" spans="1:7" x14ac:dyDescent="0.2">
      <c r="A13" s="5"/>
      <c r="B13" s="6"/>
      <c r="C13" s="7"/>
      <c r="D13" s="5"/>
      <c r="E13" s="6"/>
      <c r="F13" s="5"/>
      <c r="G13" s="5"/>
    </row>
    <row r="14" spans="1:7" x14ac:dyDescent="0.2">
      <c r="A14" s="5"/>
      <c r="B14" s="6"/>
      <c r="C14" s="7"/>
      <c r="D14" s="5"/>
      <c r="E14" s="6"/>
      <c r="F14" s="5"/>
      <c r="G14" s="5"/>
    </row>
  </sheetData>
  <mergeCells count="4">
    <mergeCell ref="C1:C2"/>
    <mergeCell ref="D1:E1"/>
    <mergeCell ref="F1:G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CF13-05C8-E14E-8B56-3143D8D681C5}">
  <dimension ref="A1:F77"/>
  <sheetViews>
    <sheetView workbookViewId="0">
      <selection activeCell="B66" sqref="B66"/>
    </sheetView>
  </sheetViews>
  <sheetFormatPr baseColWidth="10" defaultRowHeight="16" x14ac:dyDescent="0.2"/>
  <cols>
    <col min="1" max="1" width="48.5" bestFit="1" customWidth="1"/>
    <col min="2" max="2" width="20.83203125" bestFit="1" customWidth="1"/>
    <col min="3" max="3" width="7.33203125" bestFit="1" customWidth="1"/>
    <col min="4" max="4" width="9.1640625" bestFit="1" customWidth="1"/>
    <col min="5" max="5" width="7.33203125" bestFit="1" customWidth="1"/>
    <col min="6" max="6" width="13.6640625" bestFit="1" customWidth="1"/>
  </cols>
  <sheetData>
    <row r="1" spans="1:6" x14ac:dyDescent="0.2">
      <c r="A1" s="35" t="s">
        <v>0</v>
      </c>
      <c r="B1" s="29" t="s">
        <v>1</v>
      </c>
      <c r="C1" s="31" t="s">
        <v>2</v>
      </c>
      <c r="D1" s="32"/>
      <c r="E1" s="33" t="s">
        <v>36</v>
      </c>
      <c r="F1" s="34"/>
    </row>
    <row r="2" spans="1:6" x14ac:dyDescent="0.2">
      <c r="A2" s="36"/>
      <c r="B2" s="30"/>
      <c r="C2" s="18" t="s">
        <v>3</v>
      </c>
      <c r="D2" s="17" t="s">
        <v>4</v>
      </c>
      <c r="E2" s="8" t="s">
        <v>3</v>
      </c>
      <c r="F2" s="9" t="s">
        <v>4</v>
      </c>
    </row>
    <row r="3" spans="1:6" x14ac:dyDescent="0.2">
      <c r="A3" s="24" t="str">
        <f>PROPER(ghgrp_raw!T2)</f>
        <v>National Serv-All Landfill</v>
      </c>
      <c r="B3" s="14" t="str">
        <f>_xlfn.CONCAT(PROPER(ghgrp_raw!W2), ", ", UPPER(ghgrp_raw!Y2))</f>
        <v>Fort Wayne, IN</v>
      </c>
      <c r="C3" s="19">
        <f>ROUND(ghgrp_raw!C2,1)</f>
        <v>3.4</v>
      </c>
      <c r="D3" s="14" t="str">
        <f>_xlfn.CONCAT(TEXT(ROUND(ghgrp_raw!F2, 0), "0"), " (", TEXT(ROUND(ghgrp_raw!F2-ghgrp_raw!G2, 0), "0"), " - ", TEXT(ROUND(ghgrp_raw!F2+ghgrp_raw!H2, 0), "0"), ")")</f>
        <v>44 (34 - 59)</v>
      </c>
      <c r="E3" s="10" cm="1">
        <f t="array" ref="E3">IFERROR(ROUND(VLOOKUP(UPPER(A3),UPPER(lmop_raw!Z:AU), 11, FALSE), 0)/100, "N/A")</f>
        <v>0.86</v>
      </c>
      <c r="F3" s="2" t="str">
        <f>IFERROR(_xlfn.CONCAT(ROUND(VLOOKUP(A3,lmop_raw!Z:AU,20,FALSE),0)/100, " (", ROUND(VLOOKUP(A3,lmop_raw!Z:AU,21,FALSE),0)/100, " - ", ROUND(VLOOKUP(A3,lmop_raw!Z:AU,22,FALSE),0)/100, ")"), "N/A")</f>
        <v>0.32 (0.26 - 0.37)</v>
      </c>
    </row>
    <row r="4" spans="1:6" x14ac:dyDescent="0.2">
      <c r="A4" s="25" t="str">
        <f>PROPER(ghgrp_raw!T3)</f>
        <v>South Shelby Landfill</v>
      </c>
      <c r="B4" s="15" t="str">
        <f>_xlfn.CONCAT(PROPER(ghgrp_raw!W3), ", ", UPPER(ghgrp_raw!Y3))</f>
        <v>Memphis, TN</v>
      </c>
      <c r="C4" s="19">
        <f>ROUND(ghgrp_raw!C3,1)</f>
        <v>4.0999999999999996</v>
      </c>
      <c r="D4" s="14" t="str">
        <f>_xlfn.CONCAT(TEXT(ROUND(ghgrp_raw!F3, 0), "0"), " (", TEXT(ROUND(ghgrp_raw!F3-ghgrp_raw!G3, 0), "0"), " - ", TEXT(ROUND(ghgrp_raw!F3+ghgrp_raw!H3, 0), "0"), ")")</f>
        <v>41 (30 - 56)</v>
      </c>
      <c r="E4" s="10" cm="1">
        <f t="array" ref="E4">IFERROR(ROUND(VLOOKUP(UPPER(A4),UPPER(lmop_raw!Z:AU), 11, FALSE), 0)/100, "N/A")</f>
        <v>0.86</v>
      </c>
      <c r="F4" s="2" t="str">
        <f>IFERROR(_xlfn.CONCAT(ROUND(VLOOKUP(A4,lmop_raw!Z:AU,20,FALSE),0)/100, " (", ROUND(VLOOKUP(A4,lmop_raw!Z:AU,21,FALSE),0)/100, " - ", ROUND(VLOOKUP(A4,lmop_raw!Z:AU,22,FALSE),0)/100, ")"), "N/A")</f>
        <v>0.39 (0.31 - 0.46)</v>
      </c>
    </row>
    <row r="5" spans="1:6" x14ac:dyDescent="0.2">
      <c r="A5" s="25" t="str">
        <f>PROPER(ghgrp_raw!T4)</f>
        <v>South Side Landfill Inc</v>
      </c>
      <c r="B5" s="15" t="str">
        <f>_xlfn.CONCAT(PROPER(ghgrp_raw!W4), ", ", UPPER(ghgrp_raw!Y4))</f>
        <v>Indianapolis, IN</v>
      </c>
      <c r="C5" s="19">
        <f>ROUND(ghgrp_raw!C4,1)</f>
        <v>4.7</v>
      </c>
      <c r="D5" s="14" t="str">
        <f>_xlfn.CONCAT(TEXT(ROUND(ghgrp_raw!F4, 0), "0"), " (", TEXT(ROUND(ghgrp_raw!F4-ghgrp_raw!G4, 0), "0"), " - ", TEXT(ROUND(ghgrp_raw!F4+ghgrp_raw!H4, 0), "0"), ")")</f>
        <v>39 (32 - 52)</v>
      </c>
      <c r="E5" s="10" cm="1">
        <f t="array" ref="E5">IFERROR(ROUND(VLOOKUP(UPPER(A5),UPPER(lmop_raw!Z:AU), 11, FALSE), 0)/100, "N/A")</f>
        <v>0.8</v>
      </c>
      <c r="F5" s="2" t="str">
        <f>IFERROR(_xlfn.CONCAT(ROUND(VLOOKUP(A5,lmop_raw!Z:AU,20,FALSE),0)/100, " (", ROUND(VLOOKUP(A5,lmop_raw!Z:AU,21,FALSE),0)/100, " - ", ROUND(VLOOKUP(A5,lmop_raw!Z:AU,22,FALSE),0)/100, ")"), "N/A")</f>
        <v>0.33 (0.27 - 0.38)</v>
      </c>
    </row>
    <row r="6" spans="1:6" x14ac:dyDescent="0.2">
      <c r="A6" s="25" t="str">
        <f>PROPER(ghgrp_raw!T5)</f>
        <v>Rumpke Sanitary Landfill</v>
      </c>
      <c r="B6" s="15" t="str">
        <f>_xlfn.CONCAT(PROPER(ghgrp_raw!W5), ", ", UPPER(ghgrp_raw!Y5))</f>
        <v>Cincinnati, OH</v>
      </c>
      <c r="C6" s="19">
        <f>ROUND(ghgrp_raw!C5,1)</f>
        <v>10.1</v>
      </c>
      <c r="D6" s="14" t="str">
        <f>_xlfn.CONCAT(TEXT(ROUND(ghgrp_raw!F5, 0), "0"), " (", TEXT(ROUND(ghgrp_raw!F5-ghgrp_raw!G5, 0), "0"), " - ", TEXT(ROUND(ghgrp_raw!F5+ghgrp_raw!H5, 0), "0"), ")")</f>
        <v>39 (33 - 43)</v>
      </c>
      <c r="E6" s="10" cm="1">
        <f t="array" ref="E6">IFERROR(ROUND(VLOOKUP(UPPER(A6),UPPER(lmop_raw!Z:AU), 11, FALSE), 0)/100, "N/A")</f>
        <v>0.84</v>
      </c>
      <c r="F6" s="2" t="str">
        <f>IFERROR(_xlfn.CONCAT(ROUND(VLOOKUP(A6,lmop_raw!Z:AU,20,FALSE),0)/100, " (", ROUND(VLOOKUP(A6,lmop_raw!Z:AU,21,FALSE),0)/100, " - ", ROUND(VLOOKUP(A6,lmop_raw!Z:AU,22,FALSE),0)/100, ")"), "N/A")</f>
        <v>0.58 (0.55 - 0.61)</v>
      </c>
    </row>
    <row r="7" spans="1:6" x14ac:dyDescent="0.2">
      <c r="A7" s="25" t="str">
        <f>PROPER(ghgrp_raw!T6)</f>
        <v>Quad Cities Landfill Phase Iv</v>
      </c>
      <c r="B7" s="15" t="str">
        <f>_xlfn.CONCAT(PROPER(ghgrp_raw!W6), ", ", UPPER(ghgrp_raw!Y6))</f>
        <v>Milan, IL</v>
      </c>
      <c r="C7" s="19">
        <f>ROUND(ghgrp_raw!C6,1)</f>
        <v>3.7</v>
      </c>
      <c r="D7" s="14" t="str">
        <f>_xlfn.CONCAT(TEXT(ROUND(ghgrp_raw!F6, 0), "0"), " (", TEXT(ROUND(ghgrp_raw!F6-ghgrp_raw!G6, 0), "0"), " - ", TEXT(ROUND(ghgrp_raw!F6+ghgrp_raw!H6, 0), "0"), ")")</f>
        <v>35 (28 - 47)</v>
      </c>
      <c r="E7" s="10" t="str" cm="1">
        <f t="array" ref="E7">IFERROR(ROUND(VLOOKUP(UPPER(A7),UPPER(lmop_raw!Z:AU), 11, FALSE), 0)/100, "N/A")</f>
        <v>N/A</v>
      </c>
      <c r="F7" s="2" t="str">
        <f>IFERROR(_xlfn.CONCAT(ROUND(VLOOKUP(A7,lmop_raw!Z:AU,20,FALSE),0)/100, " (", ROUND(VLOOKUP(A7,lmop_raw!Z:AU,21,FALSE),0)/100, " - ", ROUND(VLOOKUP(A7,lmop_raw!Z:AU,22,FALSE),0)/100, ")"), "N/A")</f>
        <v>N/A</v>
      </c>
    </row>
    <row r="8" spans="1:6" x14ac:dyDescent="0.2">
      <c r="A8" s="25" t="str">
        <f>PROPER(ghgrp_raw!T7)</f>
        <v>City Of Dothan Sanitary Landfill</v>
      </c>
      <c r="B8" s="15" t="str">
        <f>_xlfn.CONCAT(PROPER(ghgrp_raw!W7), ", ", UPPER(ghgrp_raw!Y7))</f>
        <v>Dothan, AL</v>
      </c>
      <c r="C8" s="19">
        <f>ROUND(ghgrp_raw!C7,1)</f>
        <v>5.8</v>
      </c>
      <c r="D8" s="14" t="str">
        <f>_xlfn.CONCAT(TEXT(ROUND(ghgrp_raw!F7, 0), "0"), " (", TEXT(ROUND(ghgrp_raw!F7-ghgrp_raw!G7, 0), "0"), " - ", TEXT(ROUND(ghgrp_raw!F7+ghgrp_raw!H7, 0), "0"), ")")</f>
        <v>35 (28 - 43)</v>
      </c>
      <c r="E8" s="10" t="str" cm="1">
        <f t="array" ref="E8">IFERROR(ROUND(VLOOKUP(UPPER(A8),UPPER(lmop_raw!Z:AU), 11, FALSE), 0)/100, "N/A")</f>
        <v>N/A</v>
      </c>
      <c r="F8" s="2" t="str">
        <f>IFERROR(_xlfn.CONCAT(ROUND(VLOOKUP(A8,lmop_raw!Z:AU,20,FALSE),0)/100, " (", ROUND(VLOOKUP(A8,lmop_raw!Z:AU,21,FALSE),0)/100, " - ", ROUND(VLOOKUP(A8,lmop_raw!Z:AU,22,FALSE),0)/100, ")"), "N/A")</f>
        <v>N/A</v>
      </c>
    </row>
    <row r="9" spans="1:6" x14ac:dyDescent="0.2">
      <c r="A9" s="25" t="str">
        <f>PROPER(ghgrp_raw!T8)</f>
        <v>Rochelle Municipal Landfill</v>
      </c>
      <c r="B9" s="15" t="str">
        <f>_xlfn.CONCAT(PROPER(ghgrp_raw!W8), ", ", UPPER(ghgrp_raw!Y8))</f>
        <v>Rochelle, IL</v>
      </c>
      <c r="C9" s="19">
        <f>ROUND(ghgrp_raw!C8,1)</f>
        <v>2.7</v>
      </c>
      <c r="D9" s="14" t="str">
        <f>_xlfn.CONCAT(TEXT(ROUND(ghgrp_raw!F8, 0), "0"), " (", TEXT(ROUND(ghgrp_raw!F8-ghgrp_raw!G8, 0), "0"), " - ", TEXT(ROUND(ghgrp_raw!F8+ghgrp_raw!H8, 0), "0"), ")")</f>
        <v>32 (25 - 39)</v>
      </c>
      <c r="E9" s="10" cm="1">
        <f t="array" ref="E9">IFERROR(ROUND(VLOOKUP(UPPER(A9),UPPER(lmop_raw!Z:AU), 11, FALSE), 0)/100, "N/A")</f>
        <v>0.76</v>
      </c>
      <c r="F9" s="2" t="str">
        <f>IFERROR(_xlfn.CONCAT(ROUND(VLOOKUP(A9,lmop_raw!Z:AU,20,FALSE),0)/100, " (", ROUND(VLOOKUP(A9,lmop_raw!Z:AU,21,FALSE),0)/100, " - ", ROUND(VLOOKUP(A9,lmop_raw!Z:AU,22,FALSE),0)/100, ")"), "N/A")</f>
        <v>0.22 (0.18 - 0.26)</v>
      </c>
    </row>
    <row r="10" spans="1:6" x14ac:dyDescent="0.2">
      <c r="A10" s="25" t="str">
        <f>PROPER(ghgrp_raw!T9)</f>
        <v>Seminole Road Msw Landfill</v>
      </c>
      <c r="B10" s="15" t="str">
        <f>_xlfn.CONCAT(PROPER(ghgrp_raw!W9), ", ", UPPER(ghgrp_raw!Y9))</f>
        <v>Ellenwood, GA</v>
      </c>
      <c r="C10" s="19">
        <f>ROUND(ghgrp_raw!C9,1)</f>
        <v>12.3</v>
      </c>
      <c r="D10" s="14" t="str">
        <f>_xlfn.CONCAT(TEXT(ROUND(ghgrp_raw!F9, 0), "0"), " (", TEXT(ROUND(ghgrp_raw!F9-ghgrp_raw!G9, 0), "0"), " - ", TEXT(ROUND(ghgrp_raw!F9+ghgrp_raw!H9, 0), "0"), ")")</f>
        <v>30 (25 - 36)</v>
      </c>
      <c r="E10" s="10" cm="1">
        <f t="array" ref="E10">IFERROR(ROUND(VLOOKUP(UPPER(A10),UPPER(lmop_raw!Z:AU), 11, FALSE), 0)/100, "N/A")</f>
        <v>0.18</v>
      </c>
      <c r="F10" s="2" t="str">
        <f>IFERROR(_xlfn.CONCAT(ROUND(VLOOKUP(A10,lmop_raw!Z:AU,20,FALSE),0)/100, " (", ROUND(VLOOKUP(A10,lmop_raw!Z:AU,21,FALSE),0)/100, " - ", ROUND(VLOOKUP(A10,lmop_raw!Z:AU,22,FALSE),0)/100, ")"), "N/A")</f>
        <v>0.08 (0.07 - 0.1)</v>
      </c>
    </row>
    <row r="11" spans="1:6" x14ac:dyDescent="0.2">
      <c r="A11" s="25" t="str">
        <f>PROPER(ghgrp_raw!T10)</f>
        <v>Caterpillar Inc.-Mapleton</v>
      </c>
      <c r="B11" s="15" t="str">
        <f>_xlfn.CONCAT(PROPER(ghgrp_raw!W10), ", ", UPPER(ghgrp_raw!Y10))</f>
        <v>Mapleton, IL</v>
      </c>
      <c r="C11" s="19">
        <f>ROUND(ghgrp_raw!C10,1)</f>
        <v>6.4</v>
      </c>
      <c r="D11" s="14" t="str">
        <f>_xlfn.CONCAT(TEXT(ROUND(ghgrp_raw!F10, 0), "0"), " (", TEXT(ROUND(ghgrp_raw!F10-ghgrp_raw!G10, 0), "0"), " - ", TEXT(ROUND(ghgrp_raw!F10+ghgrp_raw!H10, 0), "0"), ")")</f>
        <v>25 (23 - 29)</v>
      </c>
      <c r="E11" s="10" t="str" cm="1">
        <f t="array" ref="E11">IFERROR(ROUND(VLOOKUP(UPPER(A11),UPPER(lmop_raw!Z:AU), 11, FALSE), 0)/100, "N/A")</f>
        <v>N/A</v>
      </c>
      <c r="F11" s="2" t="str">
        <f>IFERROR(_xlfn.CONCAT(ROUND(VLOOKUP(A11,lmop_raw!Z:AU,20,FALSE),0)/100, " (", ROUND(VLOOKUP(A11,lmop_raw!Z:AU,21,FALSE),0)/100, " - ", ROUND(VLOOKUP(A11,lmop_raw!Z:AU,22,FALSE),0)/100, ")"), "N/A")</f>
        <v>N/A</v>
      </c>
    </row>
    <row r="12" spans="1:6" x14ac:dyDescent="0.2">
      <c r="A12" s="26" t="str">
        <f>PROPER(ghgrp_raw!T11)</f>
        <v>Sampson County Disposal, Llc</v>
      </c>
      <c r="B12" s="16" t="str">
        <f>_xlfn.CONCAT(PROPER(ghgrp_raw!W11), ", ", UPPER(ghgrp_raw!Y11))</f>
        <v>Roseboro, NC</v>
      </c>
      <c r="C12" s="19">
        <f>ROUND(ghgrp_raw!C11,1)</f>
        <v>29.2</v>
      </c>
      <c r="D12" s="14" t="str">
        <f>_xlfn.CONCAT(TEXT(ROUND(ghgrp_raw!F11, 0), "0"), " (", TEXT(ROUND(ghgrp_raw!F11-ghgrp_raw!G11, 0), "0"), " - ", TEXT(ROUND(ghgrp_raw!F11+ghgrp_raw!H11, 0), "0"), ")")</f>
        <v>25 (23 - 29)</v>
      </c>
      <c r="E12" s="10" cm="1">
        <f t="array" ref="E12">IFERROR(ROUND(VLOOKUP(UPPER(A12),UPPER(lmop_raw!Z:AU), 11, FALSE), 0)/100, "N/A")</f>
        <v>0.37</v>
      </c>
      <c r="F12" s="2" t="str">
        <f>IFERROR(_xlfn.CONCAT(ROUND(VLOOKUP(A12,lmop_raw!Z:AU,20,FALSE),0)/100, " (", ROUND(VLOOKUP(A12,lmop_raw!Z:AU,21,FALSE),0)/100, " - ", ROUND(VLOOKUP(A12,lmop_raw!Z:AU,22,FALSE),0)/100, ")"), "N/A")</f>
        <v>0.41 (0.38 - 0.44)</v>
      </c>
    </row>
    <row r="13" spans="1:6" x14ac:dyDescent="0.2">
      <c r="A13" t="str">
        <f>PROPER(ghgrp_raw!T12)</f>
        <v>West Miramar Sanitary Landfill</v>
      </c>
      <c r="B13" t="str">
        <f>_xlfn.CONCAT(PROPER(ghgrp_raw!W12), ", ", UPPER(ghgrp_raw!Y12))</f>
        <v>San Diego, CA</v>
      </c>
      <c r="C13" s="19">
        <f>ROUND(ghgrp_raw!C12,1)</f>
        <v>6.2</v>
      </c>
      <c r="D13" s="14" t="str">
        <f>_xlfn.CONCAT(TEXT(ROUND(ghgrp_raw!F12, 0), "0"), " (", TEXT(ROUND(ghgrp_raw!F12-ghgrp_raw!G12, 0), "0"), " - ", TEXT(ROUND(ghgrp_raw!F12+ghgrp_raw!H12, 0), "0"), ")")</f>
        <v>24 (22 - 25)</v>
      </c>
      <c r="E13" s="10" cm="1">
        <f t="array" ref="E13">IFERROR(ROUND(VLOOKUP(UPPER(A13),UPPER(lmop_raw!Z:AU), 11, FALSE), 0)/100, "N/A")</f>
        <v>0.78</v>
      </c>
      <c r="F13" s="2" t="str">
        <f>IFERROR(_xlfn.CONCAT(ROUND(VLOOKUP(A13,lmop_raw!Z:AU,20,FALSE),0)/100, " (", ROUND(VLOOKUP(A13,lmop_raw!Z:AU,21,FALSE),0)/100, " - ", ROUND(VLOOKUP(A13,lmop_raw!Z:AU,22,FALSE),0)/100, ")"), "N/A")</f>
        <v>0.47 (0.46 - 0.49)</v>
      </c>
    </row>
    <row r="14" spans="1:6" x14ac:dyDescent="0.2">
      <c r="A14" t="str">
        <f>PROPER(ghgrp_raw!T13)</f>
        <v>Seneca Meadows Swmf</v>
      </c>
      <c r="B14" t="str">
        <f>_xlfn.CONCAT(PROPER(ghgrp_raw!W13), ", ", UPPER(ghgrp_raw!Y13))</f>
        <v>Waterloo, NY</v>
      </c>
      <c r="C14" s="19">
        <f>ROUND(ghgrp_raw!C13,1)</f>
        <v>8.3000000000000007</v>
      </c>
      <c r="D14" s="14" t="str">
        <f>_xlfn.CONCAT(TEXT(ROUND(ghgrp_raw!F13, 0), "0"), " (", TEXT(ROUND(ghgrp_raw!F13-ghgrp_raw!G13, 0), "0"), " - ", TEXT(ROUND(ghgrp_raw!F13+ghgrp_raw!H13, 0), "0"), ")")</f>
        <v>24 (14 - 36)</v>
      </c>
      <c r="E14" s="10" cm="1">
        <f t="array" ref="E14">IFERROR(ROUND(VLOOKUP(UPPER(A14),UPPER(lmop_raw!Z:AU), 11, FALSE), 0)/100, "N/A")</f>
        <v>0.88</v>
      </c>
      <c r="F14" s="2" t="str">
        <f>IFERROR(_xlfn.CONCAT(ROUND(VLOOKUP(A14,lmop_raw!Z:AU,20,FALSE),0)/100, " (", ROUND(VLOOKUP(A14,lmop_raw!Z:AU,21,FALSE),0)/100, " - ", ROUND(VLOOKUP(A14,lmop_raw!Z:AU,22,FALSE),0)/100, ")"), "N/A")</f>
        <v>0.73 (0.63 - 0.81)</v>
      </c>
    </row>
    <row r="15" spans="1:6" x14ac:dyDescent="0.2">
      <c r="A15" t="str">
        <f>PROPER(ghgrp_raw!T14)</f>
        <v>Kiefer Landfill</v>
      </c>
      <c r="B15" t="str">
        <f>_xlfn.CONCAT(PROPER(ghgrp_raw!W14), ", ", UPPER(ghgrp_raw!Y14))</f>
        <v>Sloughhouse, CA</v>
      </c>
      <c r="C15" s="19">
        <f>ROUND(ghgrp_raw!C14,1)</f>
        <v>6.5</v>
      </c>
      <c r="D15" s="14" t="str">
        <f>_xlfn.CONCAT(TEXT(ROUND(ghgrp_raw!F14, 0), "0"), " (", TEXT(ROUND(ghgrp_raw!F14-ghgrp_raw!G14, 0), "0"), " - ", TEXT(ROUND(ghgrp_raw!F14+ghgrp_raw!H14, 0), "0"), ")")</f>
        <v>24 (19 - 31)</v>
      </c>
      <c r="E15" s="10" cm="1">
        <f t="array" ref="E15">IFERROR(ROUND(VLOOKUP(UPPER(A15),UPPER(lmop_raw!Z:AU), 11, FALSE), 0)/100, "N/A")</f>
        <v>0.81</v>
      </c>
      <c r="F15" s="2" t="str">
        <f>IFERROR(_xlfn.CONCAT(ROUND(VLOOKUP(A15,lmop_raw!Z:AU,20,FALSE),0)/100, " (", ROUND(VLOOKUP(A15,lmop_raw!Z:AU,21,FALSE),0)/100, " - ", ROUND(VLOOKUP(A15,lmop_raw!Z:AU,22,FALSE),0)/100, ")"), "N/A")</f>
        <v>0.54 (0.46 - 0.58)</v>
      </c>
    </row>
    <row r="16" spans="1:6" x14ac:dyDescent="0.2">
      <c r="A16" t="str">
        <f>PROPER(ghgrp_raw!T15)</f>
        <v>Charlotte Motor Speedway Landfill V</v>
      </c>
      <c r="B16" t="str">
        <f>_xlfn.CONCAT(PROPER(ghgrp_raw!W15), ", ", UPPER(ghgrp_raw!Y15))</f>
        <v>Concord, NC</v>
      </c>
      <c r="C16" s="19">
        <f>ROUND(ghgrp_raw!C15,1)</f>
        <v>6.9</v>
      </c>
      <c r="D16" s="14" t="str">
        <f>_xlfn.CONCAT(TEXT(ROUND(ghgrp_raw!F15, 0), "0"), " (", TEXT(ROUND(ghgrp_raw!F15-ghgrp_raw!G15, 0), "0"), " - ", TEXT(ROUND(ghgrp_raw!F15+ghgrp_raw!H15, 0), "0"), ")")</f>
        <v>23 (18 - 30)</v>
      </c>
      <c r="E16" s="10" cm="1">
        <f t="array" ref="E16">IFERROR(ROUND(VLOOKUP(UPPER(A16),UPPER(lmop_raw!Z:AU), 11, FALSE), 0)/100, "N/A")</f>
        <v>0.75</v>
      </c>
      <c r="F16" s="2" t="str">
        <f>IFERROR(_xlfn.CONCAT(ROUND(VLOOKUP(A16,lmop_raw!Z:AU,20,FALSE),0)/100, " (", ROUND(VLOOKUP(A16,lmop_raw!Z:AU,21,FALSE),0)/100, " - ", ROUND(VLOOKUP(A16,lmop_raw!Z:AU,22,FALSE),0)/100, ")"), "N/A")</f>
        <v>0.48 (0.41 - 0.54)</v>
      </c>
    </row>
    <row r="17" spans="1:6" x14ac:dyDescent="0.2">
      <c r="A17" t="str">
        <f>PROPER(ghgrp_raw!T16)</f>
        <v>Puente Hills Landfill And Energy Recovery</v>
      </c>
      <c r="B17" t="str">
        <f>_xlfn.CONCAT(PROPER(ghgrp_raw!W16), ", ", UPPER(ghgrp_raw!Y16))</f>
        <v>Whittier, CA</v>
      </c>
      <c r="C17" s="19">
        <f>ROUND(ghgrp_raw!C16,1)</f>
        <v>2.7</v>
      </c>
      <c r="D17" s="14" t="str">
        <f>_xlfn.CONCAT(TEXT(ROUND(ghgrp_raw!F16, 0), "0"), " (", TEXT(ROUND(ghgrp_raw!F16-ghgrp_raw!G16, 0), "0"), " - ", TEXT(ROUND(ghgrp_raw!F16+ghgrp_raw!H16, 0), "0"), ")")</f>
        <v>22 (19 - 27)</v>
      </c>
      <c r="E17" s="10" cm="1">
        <f t="array" ref="E17">IFERROR(ROUND(VLOOKUP(UPPER(A17),UPPER(lmop_raw!Z:AU), 11, FALSE), 0)/100, "N/A")</f>
        <v>0.94</v>
      </c>
      <c r="F17" s="2" t="str">
        <f>IFERROR(_xlfn.CONCAT(ROUND(VLOOKUP(A17,lmop_raw!Z:AU,20,FALSE),0)/100, " (", ROUND(VLOOKUP(A17,lmop_raw!Z:AU,21,FALSE),0)/100, " - ", ROUND(VLOOKUP(A17,lmop_raw!Z:AU,22,FALSE),0)/100, ")"), "N/A")</f>
        <v>0.67 (0.61 - 0.69)</v>
      </c>
    </row>
    <row r="18" spans="1:6" x14ac:dyDescent="0.2">
      <c r="A18" t="str">
        <f>PROPER(ghgrp_raw!T17)</f>
        <v>Atascocita Recycling And Disposal Facility</v>
      </c>
      <c r="B18" t="str">
        <f>_xlfn.CONCAT(PROPER(ghgrp_raw!W17), ", ", UPPER(ghgrp_raw!Y17))</f>
        <v>Humble, TX</v>
      </c>
      <c r="C18" s="19">
        <f>ROUND(ghgrp_raw!C17,1)</f>
        <v>11.9</v>
      </c>
      <c r="D18" s="14" t="str">
        <f>_xlfn.CONCAT(TEXT(ROUND(ghgrp_raw!F17, 0), "0"), " (", TEXT(ROUND(ghgrp_raw!F17-ghgrp_raw!G17, 0), "0"), " - ", TEXT(ROUND(ghgrp_raw!F17+ghgrp_raw!H17, 0), "0"), ")")</f>
        <v>21 (16 - 26)</v>
      </c>
      <c r="E18" s="10" cm="1">
        <f t="array" ref="E18">IFERROR(ROUND(VLOOKUP(UPPER(A18),UPPER(lmop_raw!Z:AU), 11, FALSE), 0)/100, "N/A")</f>
        <v>0.59</v>
      </c>
      <c r="F18" s="2" t="str">
        <f>IFERROR(_xlfn.CONCAT(ROUND(VLOOKUP(A18,lmop_raw!Z:AU,20,FALSE),0)/100, " (", ROUND(VLOOKUP(A18,lmop_raw!Z:AU,21,FALSE),0)/100, " - ", ROUND(VLOOKUP(A18,lmop_raw!Z:AU,22,FALSE),0)/100, ")"), "N/A")</f>
        <v>0.45 (0.4 - 0.52)</v>
      </c>
    </row>
    <row r="19" spans="1:6" x14ac:dyDescent="0.2">
      <c r="A19" t="str">
        <f>PROPER(ghgrp_raw!T18)</f>
        <v>Frank R. Bowerman Landfill</v>
      </c>
      <c r="B19" t="str">
        <f>_xlfn.CONCAT(PROPER(ghgrp_raw!W18), ", ", UPPER(ghgrp_raw!Y18))</f>
        <v>Irvine, CA</v>
      </c>
      <c r="C19" s="19">
        <f>ROUND(ghgrp_raw!C18,1)</f>
        <v>11.8</v>
      </c>
      <c r="D19" s="14" t="str">
        <f>_xlfn.CONCAT(TEXT(ROUND(ghgrp_raw!F18, 0), "0"), " (", TEXT(ROUND(ghgrp_raw!F18-ghgrp_raw!G18, 0), "0"), " - ", TEXT(ROUND(ghgrp_raw!F18+ghgrp_raw!H18, 0), "0"), ")")</f>
        <v>21 (16 - 32)</v>
      </c>
      <c r="E19" s="10" cm="1">
        <f t="array" ref="E19">IFERROR(ROUND(VLOOKUP(UPPER(A19),UPPER(lmop_raw!Z:AU), 11, FALSE), 0)/100, "N/A")</f>
        <v>0.77</v>
      </c>
      <c r="F19" s="2" t="str">
        <f>IFERROR(_xlfn.CONCAT(ROUND(VLOOKUP(A19,lmop_raw!Z:AU,20,FALSE),0)/100, " (", ROUND(VLOOKUP(A19,lmop_raw!Z:AU,21,FALSE),0)/100, " - ", ROUND(VLOOKUP(A19,lmop_raw!Z:AU,22,FALSE),0)/100, ")"), "N/A")</f>
        <v>0.66 (0.56 - 0.71)</v>
      </c>
    </row>
    <row r="20" spans="1:6" x14ac:dyDescent="0.2">
      <c r="A20" t="str">
        <f>PROPER(ghgrp_raw!T19)</f>
        <v>Kimble Sanitary Landfill</v>
      </c>
      <c r="B20" t="str">
        <f>_xlfn.CONCAT(PROPER(ghgrp_raw!W19), ", ", UPPER(ghgrp_raw!Y19))</f>
        <v>Dover, OH</v>
      </c>
      <c r="C20" s="19">
        <f>ROUND(ghgrp_raw!C19,1)</f>
        <v>2.8</v>
      </c>
      <c r="D20" s="14" t="str">
        <f>_xlfn.CONCAT(TEXT(ROUND(ghgrp_raw!F19, 0), "0"), " (", TEXT(ROUND(ghgrp_raw!F19-ghgrp_raw!G19, 0), "0"), " - ", TEXT(ROUND(ghgrp_raw!F19+ghgrp_raw!H19, 0), "0"), ")")</f>
        <v>19 (17 - 24)</v>
      </c>
      <c r="E20" s="10" t="str" cm="1">
        <f t="array" ref="E20">IFERROR(ROUND(VLOOKUP(UPPER(A20),UPPER(lmop_raw!Z:AU), 11, FALSE), 0)/100, "N/A")</f>
        <v>N/A</v>
      </c>
      <c r="F20" s="2" t="str">
        <f>IFERROR(_xlfn.CONCAT(ROUND(VLOOKUP(A20,lmop_raw!Z:AU,20,FALSE),0)/100, " (", ROUND(VLOOKUP(A20,lmop_raw!Z:AU,21,FALSE),0)/100, " - ", ROUND(VLOOKUP(A20,lmop_raw!Z:AU,22,FALSE),0)/100, ")"), "N/A")</f>
        <v>N/A</v>
      </c>
    </row>
    <row r="21" spans="1:6" x14ac:dyDescent="0.2">
      <c r="A21" t="str">
        <f>PROPER(ghgrp_raw!T20)</f>
        <v>121 Regional Disposal Facility</v>
      </c>
      <c r="B21" t="str">
        <f>_xlfn.CONCAT(PROPER(ghgrp_raw!W20), ", ", UPPER(ghgrp_raw!Y20))</f>
        <v>Melissa, TX</v>
      </c>
      <c r="C21" s="19">
        <f>ROUND(ghgrp_raw!C20,1)</f>
        <v>20.7</v>
      </c>
      <c r="D21" s="14" t="str">
        <f>_xlfn.CONCAT(TEXT(ROUND(ghgrp_raw!F20, 0), "0"), " (", TEXT(ROUND(ghgrp_raw!F20-ghgrp_raw!G20, 0), "0"), " - ", TEXT(ROUND(ghgrp_raw!F20+ghgrp_raw!H20, 0), "0"), ")")</f>
        <v>19 (14 - 29)</v>
      </c>
      <c r="E21" s="10" cm="1">
        <f t="array" ref="E21">IFERROR(ROUND(VLOOKUP(UPPER(A21),UPPER(lmop_raw!Z:AU), 11, FALSE), 0)/100, "N/A")</f>
        <v>0.49</v>
      </c>
      <c r="F21" s="2" t="str">
        <f>IFERROR(_xlfn.CONCAT(ROUND(VLOOKUP(A21,lmop_raw!Z:AU,20,FALSE),0)/100, " (", ROUND(VLOOKUP(A21,lmop_raw!Z:AU,21,FALSE),0)/100, " - ", ROUND(VLOOKUP(A21,lmop_raw!Z:AU,22,FALSE),0)/100, ")"), "N/A")</f>
        <v>0.52 (0.4 - 0.58)</v>
      </c>
    </row>
    <row r="22" spans="1:6" x14ac:dyDescent="0.2">
      <c r="A22" t="str">
        <f>PROPER(ghgrp_raw!T21)</f>
        <v>New Georgia Landfill, Birmingham</v>
      </c>
      <c r="B22" t="str">
        <f>_xlfn.CONCAT(PROPER(ghgrp_raw!W21), ", ", UPPER(ghgrp_raw!Y21))</f>
        <v>Birmingham, AL</v>
      </c>
      <c r="C22" s="19">
        <f>ROUND(ghgrp_raw!C21,1)</f>
        <v>5.5</v>
      </c>
      <c r="D22" s="14" t="str">
        <f>_xlfn.CONCAT(TEXT(ROUND(ghgrp_raw!F21, 0), "0"), " (", TEXT(ROUND(ghgrp_raw!F21-ghgrp_raw!G21, 0), "0"), " - ", TEXT(ROUND(ghgrp_raw!F21+ghgrp_raw!H21, 0), "0"), ")")</f>
        <v>19 (17 - 21)</v>
      </c>
      <c r="E22" s="10" t="str" cm="1">
        <f t="array" ref="E22">IFERROR(ROUND(VLOOKUP(UPPER(A22),UPPER(lmop_raw!Z:AU), 11, FALSE), 0)/100, "N/A")</f>
        <v>N/A</v>
      </c>
      <c r="F22" s="2" t="str">
        <f>IFERROR(_xlfn.CONCAT(ROUND(VLOOKUP(A22,lmop_raw!Z:AU,20,FALSE),0)/100, " (", ROUND(VLOOKUP(A22,lmop_raw!Z:AU,21,FALSE),0)/100, " - ", ROUND(VLOOKUP(A22,lmop_raw!Z:AU,22,FALSE),0)/100, ")"), "N/A")</f>
        <v>N/A</v>
      </c>
    </row>
    <row r="23" spans="1:6" x14ac:dyDescent="0.2">
      <c r="A23" t="str">
        <f>PROPER(ghgrp_raw!T22)</f>
        <v>Atlantic Waste Disposal Inc - Sussex County Land</v>
      </c>
      <c r="B23" t="str">
        <f>_xlfn.CONCAT(PROPER(ghgrp_raw!W22), ", ", UPPER(ghgrp_raw!Y22))</f>
        <v>Waverly, VA</v>
      </c>
      <c r="C23" s="19">
        <f>ROUND(ghgrp_raw!C22,1)</f>
        <v>7.3</v>
      </c>
      <c r="D23" s="14" t="str">
        <f>_xlfn.CONCAT(TEXT(ROUND(ghgrp_raw!F22, 0), "0"), " (", TEXT(ROUND(ghgrp_raw!F22-ghgrp_raw!G22, 0), "0"), " - ", TEXT(ROUND(ghgrp_raw!F22+ghgrp_raw!H22, 0), "0"), ")")</f>
        <v>17 (12 - 25)</v>
      </c>
      <c r="E23" s="10" t="str" cm="1">
        <f t="array" ref="E23">IFERROR(ROUND(VLOOKUP(UPPER(A23),UPPER(lmop_raw!Z:AU), 11, FALSE), 0)/100, "N/A")</f>
        <v>N/A</v>
      </c>
      <c r="F23" s="2" t="str">
        <f>IFERROR(_xlfn.CONCAT(ROUND(VLOOKUP(A23,lmop_raw!Z:AU,20,FALSE),0)/100, " (", ROUND(VLOOKUP(A23,lmop_raw!Z:AU,21,FALSE),0)/100, " - ", ROUND(VLOOKUP(A23,lmop_raw!Z:AU,22,FALSE),0)/100, ")"), "N/A")</f>
        <v>N/A</v>
      </c>
    </row>
    <row r="24" spans="1:6" x14ac:dyDescent="0.2">
      <c r="A24" t="str">
        <f>PROPER(ghgrp_raw!T23)</f>
        <v>Altamont Landfill &amp; Resource Recovery Facility</v>
      </c>
      <c r="B24" t="str">
        <f>_xlfn.CONCAT(PROPER(ghgrp_raw!W23), ", ", UPPER(ghgrp_raw!Y23))</f>
        <v>Livermore, CA</v>
      </c>
      <c r="C24" s="19">
        <f>ROUND(ghgrp_raw!C23,1)</f>
        <v>7.3</v>
      </c>
      <c r="D24" s="14" t="str">
        <f>_xlfn.CONCAT(TEXT(ROUND(ghgrp_raw!F23, 0), "0"), " (", TEXT(ROUND(ghgrp_raw!F23-ghgrp_raw!G23, 0), "0"), " - ", TEXT(ROUND(ghgrp_raw!F23+ghgrp_raw!H23, 0), "0"), ")")</f>
        <v>17 (13 - 23)</v>
      </c>
      <c r="E24" s="10" cm="1">
        <f t="array" ref="E24">IFERROR(ROUND(VLOOKUP(UPPER(A24),UPPER(lmop_raw!Z:AU), 11, FALSE), 0)/100, "N/A")</f>
        <v>0.74</v>
      </c>
      <c r="F24" s="2" t="str">
        <f>IFERROR(_xlfn.CONCAT(ROUND(VLOOKUP(A24,lmop_raw!Z:AU,20,FALSE),0)/100, " (", ROUND(VLOOKUP(A24,lmop_raw!Z:AU,21,FALSE),0)/100, " - ", ROUND(VLOOKUP(A24,lmop_raw!Z:AU,22,FALSE),0)/100, ")"), "N/A")</f>
        <v>0.56 (0.48 - 0.63)</v>
      </c>
    </row>
    <row r="25" spans="1:6" x14ac:dyDescent="0.2">
      <c r="A25" t="str">
        <f>PROPER(ghgrp_raw!T24)</f>
        <v>Enoree Landfill</v>
      </c>
      <c r="B25" t="str">
        <f>_xlfn.CONCAT(PROPER(ghgrp_raw!W24), ", ", UPPER(ghgrp_raw!Y24))</f>
        <v>Greer, SC</v>
      </c>
      <c r="C25" s="19">
        <f>ROUND(ghgrp_raw!C24,1)</f>
        <v>3.4</v>
      </c>
      <c r="D25" s="14" t="str">
        <f>_xlfn.CONCAT(TEXT(ROUND(ghgrp_raw!F24, 0), "0"), " (", TEXT(ROUND(ghgrp_raw!F24-ghgrp_raw!G24, 0), "0"), " - ", TEXT(ROUND(ghgrp_raw!F24+ghgrp_raw!H24, 0), "0"), ")")</f>
        <v>17 (11 - 28)</v>
      </c>
      <c r="E25" s="10" cm="1">
        <f t="array" ref="E25">IFERROR(ROUND(VLOOKUP(UPPER(A25),UPPER(lmop_raw!Z:AU), 11, FALSE), 0)/100, "N/A")</f>
        <v>0.52</v>
      </c>
      <c r="F25" s="2" t="str">
        <f>IFERROR(_xlfn.CONCAT(ROUND(VLOOKUP(A25,lmop_raw!Z:AU,20,FALSE),0)/100, " (", ROUND(VLOOKUP(A25,lmop_raw!Z:AU,21,FALSE),0)/100, " - ", ROUND(VLOOKUP(A25,lmop_raw!Z:AU,22,FALSE),0)/100, ")"), "N/A")</f>
        <v>0.19 (0.11 - 0.24)</v>
      </c>
    </row>
    <row r="26" spans="1:6" x14ac:dyDescent="0.2">
      <c r="A26" t="str">
        <f>PROPER(ghgrp_raw!T25)</f>
        <v>Brent Run Landfill</v>
      </c>
      <c r="B26" t="str">
        <f>_xlfn.CONCAT(PROPER(ghgrp_raw!W25), ", ", UPPER(ghgrp_raw!Y25))</f>
        <v>Montrose, MI</v>
      </c>
      <c r="C26" s="19">
        <f>ROUND(ghgrp_raw!C25,1)</f>
        <v>18.2</v>
      </c>
      <c r="D26" s="14" t="str">
        <f>_xlfn.CONCAT(TEXT(ROUND(ghgrp_raw!F25, 0), "0"), " (", TEXT(ROUND(ghgrp_raw!F25-ghgrp_raw!G25, 0), "0"), " - ", TEXT(ROUND(ghgrp_raw!F25+ghgrp_raw!H25, 0), "0"), ")")</f>
        <v>17 (14 - 21)</v>
      </c>
      <c r="E26" s="10" cm="1">
        <f t="array" ref="E26">IFERROR(ROUND(VLOOKUP(UPPER(A26),UPPER(lmop_raw!Z:AU), 11, FALSE), 0)/100, "N/A")</f>
        <v>0.35</v>
      </c>
      <c r="F26" s="2" t="str">
        <f>IFERROR(_xlfn.CONCAT(ROUND(VLOOKUP(A26,lmop_raw!Z:AU,20,FALSE),0)/100, " (", ROUND(VLOOKUP(A26,lmop_raw!Z:AU,21,FALSE),0)/100, " - ", ROUND(VLOOKUP(A26,lmop_raw!Z:AU,22,FALSE),0)/100, ")"), "N/A")</f>
        <v>0.37 (0.32 - 0.42)</v>
      </c>
    </row>
    <row r="27" spans="1:6" x14ac:dyDescent="0.2">
      <c r="A27" t="str">
        <f>PROPER(ghgrp_raw!T26)</f>
        <v>Livingston Landfill</v>
      </c>
      <c r="B27" t="str">
        <f>_xlfn.CONCAT(PROPER(ghgrp_raw!W26), ", ", UPPER(ghgrp_raw!Y26))</f>
        <v>Pontiac, IL</v>
      </c>
      <c r="C27" s="19">
        <f>ROUND(ghgrp_raw!C26,1)</f>
        <v>4.9000000000000004</v>
      </c>
      <c r="D27" s="14" t="str">
        <f>_xlfn.CONCAT(TEXT(ROUND(ghgrp_raw!F26, 0), "0"), " (", TEXT(ROUND(ghgrp_raw!F26-ghgrp_raw!G26, 0), "0"), " - ", TEXT(ROUND(ghgrp_raw!F26+ghgrp_raw!H26, 0), "0"), ")")</f>
        <v>17 (14 - 20)</v>
      </c>
      <c r="E27" s="10" cm="1">
        <f t="array" ref="E27">IFERROR(ROUND(VLOOKUP(UPPER(A27),UPPER(lmop_raw!Z:AU), 11, FALSE), 0)/100, "N/A")</f>
        <v>0.85</v>
      </c>
      <c r="F27" s="2" t="str">
        <f>IFERROR(_xlfn.CONCAT(ROUND(VLOOKUP(A27,lmop_raw!Z:AU,20,FALSE),0)/100, " (", ROUND(VLOOKUP(A27,lmop_raw!Z:AU,21,FALSE),0)/100, " - ", ROUND(VLOOKUP(A27,lmop_raw!Z:AU,22,FALSE),0)/100, ")"), "N/A")</f>
        <v>0.62 (0.58 - 0.66)</v>
      </c>
    </row>
    <row r="28" spans="1:6" x14ac:dyDescent="0.2">
      <c r="A28" t="str">
        <f>PROPER(ghgrp_raw!T27)</f>
        <v>Big River Landfill</v>
      </c>
      <c r="B28" t="str">
        <f>_xlfn.CONCAT(PROPER(ghgrp_raw!W27), ", ", UPPER(ghgrp_raw!Y27))</f>
        <v>Leland, MS</v>
      </c>
      <c r="C28" s="19">
        <f>ROUND(ghgrp_raw!C27,1)</f>
        <v>6</v>
      </c>
      <c r="D28" s="14" t="str">
        <f>_xlfn.CONCAT(TEXT(ROUND(ghgrp_raw!F27, 0), "0"), " (", TEXT(ROUND(ghgrp_raw!F27-ghgrp_raw!G27, 0), "0"), " - ", TEXT(ROUND(ghgrp_raw!F27+ghgrp_raw!H27, 0), "0"), ")")</f>
        <v>16 (13 - 21)</v>
      </c>
      <c r="E28" s="10" t="str" cm="1">
        <f t="array" ref="E28">IFERROR(ROUND(VLOOKUP(UPPER(A28),UPPER(lmop_raw!Z:AU), 11, FALSE), 0)/100, "N/A")</f>
        <v>N/A</v>
      </c>
      <c r="F28" s="2" t="str">
        <f>IFERROR(_xlfn.CONCAT(ROUND(VLOOKUP(A28,lmop_raw!Z:AU,20,FALSE),0)/100, " (", ROUND(VLOOKUP(A28,lmop_raw!Z:AU,21,FALSE),0)/100, " - ", ROUND(VLOOKUP(A28,lmop_raw!Z:AU,22,FALSE),0)/100, ")"), "N/A")</f>
        <v>N/A</v>
      </c>
    </row>
    <row r="29" spans="1:6" x14ac:dyDescent="0.2">
      <c r="A29" t="str">
        <f>PROPER(ghgrp_raw!T28)</f>
        <v>Modern Landfill</v>
      </c>
      <c r="B29" t="str">
        <f>_xlfn.CONCAT(PROPER(ghgrp_raw!W28), ", ", UPPER(ghgrp_raw!Y28))</f>
        <v>York, PA</v>
      </c>
      <c r="C29" s="19">
        <f>ROUND(ghgrp_raw!C28,1)</f>
        <v>3.4</v>
      </c>
      <c r="D29" s="14" t="str">
        <f>_xlfn.CONCAT(TEXT(ROUND(ghgrp_raw!F28, 0), "0"), " (", TEXT(ROUND(ghgrp_raw!F28-ghgrp_raw!G28, 0), "0"), " - ", TEXT(ROUND(ghgrp_raw!F28+ghgrp_raw!H28, 0), "0"), ")")</f>
        <v>15 (11 - 22)</v>
      </c>
      <c r="E29" s="10" t="str" cm="1">
        <f t="array" ref="E29">IFERROR(ROUND(VLOOKUP(UPPER(A29),UPPER(lmop_raw!Z:AU), 11, FALSE), 0)/100, "N/A")</f>
        <v>N/A</v>
      </c>
      <c r="F29" s="2" t="str">
        <f>IFERROR(_xlfn.CONCAT(ROUND(VLOOKUP(A29,lmop_raw!Z:AU,20,FALSE),0)/100, " (", ROUND(VLOOKUP(A29,lmop_raw!Z:AU,21,FALSE),0)/100, " - ", ROUND(VLOOKUP(A29,lmop_raw!Z:AU,22,FALSE),0)/100, ")"), "N/A")</f>
        <v>N/A</v>
      </c>
    </row>
    <row r="30" spans="1:6" x14ac:dyDescent="0.2">
      <c r="A30" t="str">
        <f>PROPER(ghgrp_raw!T29)</f>
        <v>Newby Island Landfill</v>
      </c>
      <c r="B30" t="str">
        <f>_xlfn.CONCAT(PROPER(ghgrp_raw!W29), ", ", UPPER(ghgrp_raw!Y29))</f>
        <v>Milpitas, CA</v>
      </c>
      <c r="C30" s="19">
        <f>ROUND(ghgrp_raw!C29,1)</f>
        <v>5.5</v>
      </c>
      <c r="D30" s="14" t="str">
        <f>_xlfn.CONCAT(TEXT(ROUND(ghgrp_raw!F29, 0), "0"), " (", TEXT(ROUND(ghgrp_raw!F29-ghgrp_raw!G29, 0), "0"), " - ", TEXT(ROUND(ghgrp_raw!F29+ghgrp_raw!H29, 0), "0"), ")")</f>
        <v>15 (13 - 21)</v>
      </c>
      <c r="E30" s="10" t="str" cm="1">
        <f t="array" ref="E30">IFERROR(ROUND(VLOOKUP(UPPER(A30),UPPER(lmop_raw!Z:AU), 11, FALSE), 0)/100, "N/A")</f>
        <v>N/A</v>
      </c>
      <c r="F30" s="2" t="str">
        <f>IFERROR(_xlfn.CONCAT(ROUND(VLOOKUP(A30,lmop_raw!Z:AU,20,FALSE),0)/100, " (", ROUND(VLOOKUP(A30,lmop_raw!Z:AU,21,FALSE),0)/100, " - ", ROUND(VLOOKUP(A30,lmop_raw!Z:AU,22,FALSE),0)/100, ")"), "N/A")</f>
        <v>N/A</v>
      </c>
    </row>
    <row r="31" spans="1:6" x14ac:dyDescent="0.2">
      <c r="A31" t="str">
        <f>PROPER(ghgrp_raw!T30)</f>
        <v>Landfill Of North Iowa</v>
      </c>
      <c r="B31" t="str">
        <f>_xlfn.CONCAT(PROPER(ghgrp_raw!W30), ", ", UPPER(ghgrp_raw!Y30))</f>
        <v>Clear Lake, IA</v>
      </c>
      <c r="C31" s="19">
        <f>ROUND(ghgrp_raw!C30,1)</f>
        <v>2.8</v>
      </c>
      <c r="D31" s="14" t="str">
        <f>_xlfn.CONCAT(TEXT(ROUND(ghgrp_raw!F30, 0), "0"), " (", TEXT(ROUND(ghgrp_raw!F30-ghgrp_raw!G30, 0), "0"), " - ", TEXT(ROUND(ghgrp_raw!F30+ghgrp_raw!H30, 0), "0"), ")")</f>
        <v>14 (11 - 18)</v>
      </c>
      <c r="E31" s="10" t="str" cm="1">
        <f t="array" ref="E31">IFERROR(ROUND(VLOOKUP(UPPER(A31),UPPER(lmop_raw!Z:AU), 11, FALSE), 0)/100, "N/A")</f>
        <v>N/A</v>
      </c>
      <c r="F31" s="2" t="str">
        <f>IFERROR(_xlfn.CONCAT(ROUND(VLOOKUP(A31,lmop_raw!Z:AU,20,FALSE),0)/100, " (", ROUND(VLOOKUP(A31,lmop_raw!Z:AU,21,FALSE),0)/100, " - ", ROUND(VLOOKUP(A31,lmop_raw!Z:AU,22,FALSE),0)/100, ")"), "N/A")</f>
        <v>N/A</v>
      </c>
    </row>
    <row r="32" spans="1:6" x14ac:dyDescent="0.2">
      <c r="A32" t="str">
        <f>PROPER(ghgrp_raw!T31)</f>
        <v>Beech Hollow Sanitary Landfill *</v>
      </c>
      <c r="B32" t="str">
        <f>_xlfn.CONCAT(PROPER(ghgrp_raw!W31), ", ", UPPER(ghgrp_raw!Y31))</f>
        <v>Wellston, OH</v>
      </c>
      <c r="C32" s="19">
        <f>ROUND(ghgrp_raw!C31,1)</f>
        <v>14.5</v>
      </c>
      <c r="D32" s="14" t="str">
        <f>_xlfn.CONCAT(TEXT(ROUND(ghgrp_raw!F31, 0), "0"), " (", TEXT(ROUND(ghgrp_raw!F31-ghgrp_raw!G31, 0), "0"), " - ", TEXT(ROUND(ghgrp_raw!F31+ghgrp_raw!H31, 0), "0"), ")")</f>
        <v>13 (9 - 20)</v>
      </c>
      <c r="E32" s="10" t="str" cm="1">
        <f t="array" ref="E32">IFERROR(ROUND(VLOOKUP(UPPER(A32),UPPER(lmop_raw!Z:AU), 11, FALSE), 0)/100, "N/A")</f>
        <v>N/A</v>
      </c>
      <c r="F32" s="2" t="str">
        <f>IFERROR(_xlfn.CONCAT(ROUND(VLOOKUP(A32,lmop_raw!Z:AU,20,FALSE),0)/100, " (", ROUND(VLOOKUP(A32,lmop_raw!Z:AU,21,FALSE),0)/100, " - ", ROUND(VLOOKUP(A32,lmop_raw!Z:AU,22,FALSE),0)/100, ")"), "N/A")</f>
        <v>N/A</v>
      </c>
    </row>
    <row r="33" spans="1:6" x14ac:dyDescent="0.2">
      <c r="A33" t="str">
        <f>PROPER(ghgrp_raw!T32)</f>
        <v>Eastman Chemical Company</v>
      </c>
      <c r="B33" t="str">
        <f>_xlfn.CONCAT(PROPER(ghgrp_raw!W32), ", ", UPPER(ghgrp_raw!Y32))</f>
        <v>Kingsport, TN</v>
      </c>
      <c r="C33" s="19">
        <f>ROUND(ghgrp_raw!C32,1)</f>
        <v>9.3000000000000007</v>
      </c>
      <c r="D33" s="14" t="str">
        <f>_xlfn.CONCAT(TEXT(ROUND(ghgrp_raw!F32, 0), "0"), " (", TEXT(ROUND(ghgrp_raw!F32-ghgrp_raw!G32, 0), "0"), " - ", TEXT(ROUND(ghgrp_raw!F32+ghgrp_raw!H32, 0), "0"), ")")</f>
        <v>12 (10 - 16)</v>
      </c>
      <c r="E33" s="10" t="str" cm="1">
        <f t="array" ref="E33">IFERROR(ROUND(VLOOKUP(UPPER(A33),UPPER(lmop_raw!Z:AU), 11, FALSE), 0)/100, "N/A")</f>
        <v>N/A</v>
      </c>
      <c r="F33" s="2" t="str">
        <f>IFERROR(_xlfn.CONCAT(ROUND(VLOOKUP(A33,lmop_raw!Z:AU,20,FALSE),0)/100, " (", ROUND(VLOOKUP(A33,lmop_raw!Z:AU,21,FALSE),0)/100, " - ", ROUND(VLOOKUP(A33,lmop_raw!Z:AU,22,FALSE),0)/100, ")"), "N/A")</f>
        <v>N/A</v>
      </c>
    </row>
    <row r="34" spans="1:6" x14ac:dyDescent="0.2">
      <c r="A34" t="str">
        <f>PROPER(ghgrp_raw!T33)</f>
        <v>Rumpke Of Kentucky Inc</v>
      </c>
      <c r="B34" t="str">
        <f>_xlfn.CONCAT(PROPER(ghgrp_raw!W33), ", ", UPPER(ghgrp_raw!Y33))</f>
        <v>Jeffersonville, KY</v>
      </c>
      <c r="C34" s="19">
        <f>ROUND(ghgrp_raw!C33,1)</f>
        <v>9.1999999999999993</v>
      </c>
      <c r="D34" s="14" t="str">
        <f>_xlfn.CONCAT(TEXT(ROUND(ghgrp_raw!F33, 0), "0"), " (", TEXT(ROUND(ghgrp_raw!F33-ghgrp_raw!G33, 0), "0"), " - ", TEXT(ROUND(ghgrp_raw!F33+ghgrp_raw!H33, 0), "0"), ")")</f>
        <v>12 (9 - 15)</v>
      </c>
      <c r="E34" s="10" t="str" cm="1">
        <f t="array" ref="E34">IFERROR(ROUND(VLOOKUP(UPPER(A34),UPPER(lmop_raw!Z:AU), 11, FALSE), 0)/100, "N/A")</f>
        <v>N/A</v>
      </c>
      <c r="F34" s="2" t="str">
        <f>IFERROR(_xlfn.CONCAT(ROUND(VLOOKUP(A34,lmop_raw!Z:AU,20,FALSE),0)/100, " (", ROUND(VLOOKUP(A34,lmop_raw!Z:AU,21,FALSE),0)/100, " - ", ROUND(VLOOKUP(A34,lmop_raw!Z:AU,22,FALSE),0)/100, ")"), "N/A")</f>
        <v>N/A</v>
      </c>
    </row>
    <row r="35" spans="1:6" x14ac:dyDescent="0.2">
      <c r="A35" t="str">
        <f>PROPER(ghgrp_raw!T34)</f>
        <v>Jefferson County Landfill No.1</v>
      </c>
      <c r="B35" t="str">
        <f>_xlfn.CONCAT(PROPER(ghgrp_raw!W34), ", ", UPPER(ghgrp_raw!Y34))</f>
        <v>Gardendale, AL</v>
      </c>
      <c r="C35" s="19">
        <f>ROUND(ghgrp_raw!C34,1)</f>
        <v>8.8000000000000007</v>
      </c>
      <c r="D35" s="14" t="str">
        <f>_xlfn.CONCAT(TEXT(ROUND(ghgrp_raw!F34, 0), "0"), " (", TEXT(ROUND(ghgrp_raw!F34-ghgrp_raw!G34, 0), "0"), " - ", TEXT(ROUND(ghgrp_raw!F34+ghgrp_raw!H34, 0), "0"), ")")</f>
        <v>11 (10 - 14)</v>
      </c>
      <c r="E35" s="10" t="str" cm="1">
        <f t="array" ref="E35">IFERROR(ROUND(VLOOKUP(UPPER(A35),UPPER(lmop_raw!Z:AU), 11, FALSE), 0)/100, "N/A")</f>
        <v>N/A</v>
      </c>
      <c r="F35" s="2" t="str">
        <f>IFERROR(_xlfn.CONCAT(ROUND(VLOOKUP(A35,lmop_raw!Z:AU,20,FALSE),0)/100, " (", ROUND(VLOOKUP(A35,lmop_raw!Z:AU,21,FALSE),0)/100, " - ", ROUND(VLOOKUP(A35,lmop_raw!Z:AU,22,FALSE),0)/100, ")"), "N/A")</f>
        <v>N/A</v>
      </c>
    </row>
    <row r="36" spans="1:6" x14ac:dyDescent="0.2">
      <c r="A36" t="str">
        <f>PROPER(ghgrp_raw!T35)</f>
        <v>Keller Canyon Landfill</v>
      </c>
      <c r="B36" t="str">
        <f>_xlfn.CONCAT(PROPER(ghgrp_raw!W35), ", ", UPPER(ghgrp_raw!Y35))</f>
        <v>Pittsburg, CA</v>
      </c>
      <c r="C36" s="19">
        <f>ROUND(ghgrp_raw!C35,1)</f>
        <v>5.6</v>
      </c>
      <c r="D36" s="14" t="str">
        <f>_xlfn.CONCAT(TEXT(ROUND(ghgrp_raw!F35, 0), "0"), " (", TEXT(ROUND(ghgrp_raw!F35-ghgrp_raw!G35, 0), "0"), " - ", TEXT(ROUND(ghgrp_raw!F35+ghgrp_raw!H35, 0), "0"), ")")</f>
        <v>10 (8 - 13)</v>
      </c>
      <c r="E36" s="10" cm="1">
        <f t="array" ref="E36">IFERROR(ROUND(VLOOKUP(UPPER(A36),UPPER(lmop_raw!Z:AU), 11, FALSE), 0)/100, "N/A")</f>
        <v>0.55000000000000004</v>
      </c>
      <c r="F36" s="2" t="str">
        <f>IFERROR(_xlfn.CONCAT(ROUND(VLOOKUP(A36,lmop_raw!Z:AU,20,FALSE),0)/100, " (", ROUND(VLOOKUP(A36,lmop_raw!Z:AU,21,FALSE),0)/100, " - ", ROUND(VLOOKUP(A36,lmop_raw!Z:AU,22,FALSE),0)/100, ")"), "N/A")</f>
        <v>0.4 (0.35 - 0.47)</v>
      </c>
    </row>
    <row r="37" spans="1:6" x14ac:dyDescent="0.2">
      <c r="A37" t="str">
        <f>PROPER(ghgrp_raw!T36)</f>
        <v>Big Run Landfill</v>
      </c>
      <c r="B37" t="str">
        <f>_xlfn.CONCAT(PROPER(ghgrp_raw!W36), ", ", UPPER(ghgrp_raw!Y36))</f>
        <v>Ashland, KY</v>
      </c>
      <c r="C37" s="19">
        <f>ROUND(ghgrp_raw!C36,1)</f>
        <v>20.9</v>
      </c>
      <c r="D37" s="14" t="str">
        <f>_xlfn.CONCAT(TEXT(ROUND(ghgrp_raw!F36, 0), "0"), " (", TEXT(ROUND(ghgrp_raw!F36-ghgrp_raw!G36, 0), "0"), " - ", TEXT(ROUND(ghgrp_raw!F36+ghgrp_raw!H36, 0), "0"), ")")</f>
        <v>10 (9 - 12)</v>
      </c>
      <c r="E37" s="10" t="str" cm="1">
        <f t="array" ref="E37">IFERROR(ROUND(VLOOKUP(UPPER(A37),UPPER(lmop_raw!Z:AU), 11, FALSE), 0)/100, "N/A")</f>
        <v>N/A</v>
      </c>
      <c r="F37" s="2" t="str">
        <f>IFERROR(_xlfn.CONCAT(ROUND(VLOOKUP(A37,lmop_raw!Z:AU,20,FALSE),0)/100, " (", ROUND(VLOOKUP(A37,lmop_raw!Z:AU,21,FALSE),0)/100, " - ", ROUND(VLOOKUP(A37,lmop_raw!Z:AU,22,FALSE),0)/100, ")"), "N/A")</f>
        <v>N/A</v>
      </c>
    </row>
    <row r="38" spans="1:6" x14ac:dyDescent="0.2">
      <c r="A38" t="str">
        <f>PROPER(ghgrp_raw!T37)</f>
        <v>Rockingham County Landfill</v>
      </c>
      <c r="B38" t="str">
        <f>_xlfn.CONCAT(PROPER(ghgrp_raw!W37), ", ", UPPER(ghgrp_raw!Y37))</f>
        <v>Madison, NC</v>
      </c>
      <c r="C38" s="19">
        <f>ROUND(ghgrp_raw!C37,1)</f>
        <v>3.4</v>
      </c>
      <c r="D38" s="14" t="str">
        <f>_xlfn.CONCAT(TEXT(ROUND(ghgrp_raw!F37, 0), "0"), " (", TEXT(ROUND(ghgrp_raw!F37-ghgrp_raw!G37, 0), "0"), " - ", TEXT(ROUND(ghgrp_raw!F37+ghgrp_raw!H37, 0), "0"), ")")</f>
        <v>10 (6 - 13)</v>
      </c>
      <c r="E38" s="10" cm="1">
        <f t="array" ref="E38">IFERROR(ROUND(VLOOKUP(UPPER(A38),UPPER(lmop_raw!Z:AU), 11, FALSE), 0)/100, "N/A")</f>
        <v>0.3</v>
      </c>
      <c r="F38" s="2" t="str">
        <f>IFERROR(_xlfn.CONCAT(ROUND(VLOOKUP(A38,lmop_raw!Z:AU,20,FALSE),0)/100, " (", ROUND(VLOOKUP(A38,lmop_raw!Z:AU,21,FALSE),0)/100, " - ", ROUND(VLOOKUP(A38,lmop_raw!Z:AU,22,FALSE),0)/100, ")"), "N/A")</f>
        <v>0.13 (0.1 - 0.19)</v>
      </c>
    </row>
    <row r="39" spans="1:6" x14ac:dyDescent="0.2">
      <c r="A39" t="str">
        <f>PROPER(ghgrp_raw!T38)</f>
        <v>Granger Grand River Avenue Landfill</v>
      </c>
      <c r="B39" t="str">
        <f>_xlfn.CONCAT(PROPER(ghgrp_raw!W38), ", ", UPPER(ghgrp_raw!Y38))</f>
        <v>Grand Ledge, MI</v>
      </c>
      <c r="C39" s="19">
        <f>ROUND(ghgrp_raw!C38,1)</f>
        <v>4.3</v>
      </c>
      <c r="D39" s="14" t="str">
        <f>_xlfn.CONCAT(TEXT(ROUND(ghgrp_raw!F38, 0), "0"), " (", TEXT(ROUND(ghgrp_raw!F38-ghgrp_raw!G38, 0), "0"), " - ", TEXT(ROUND(ghgrp_raw!F38+ghgrp_raw!H38, 0), "0"), ")")</f>
        <v>10 (2 - 14)</v>
      </c>
      <c r="E39" s="10" cm="1">
        <f t="array" ref="E39">IFERROR(ROUND(VLOOKUP(UPPER(A39),UPPER(lmop_raw!Z:AU), 11, FALSE), 0)/100, "N/A")</f>
        <v>0.56999999999999995</v>
      </c>
      <c r="F39" s="2" t="str">
        <f>IFERROR(_xlfn.CONCAT(ROUND(VLOOKUP(A39,lmop_raw!Z:AU,20,FALSE),0)/100, " (", ROUND(VLOOKUP(A39,lmop_raw!Z:AU,21,FALSE),0)/100, " - ", ROUND(VLOOKUP(A39,lmop_raw!Z:AU,22,FALSE),0)/100, ")"), "N/A")</f>
        <v>0.4 (0.3 - 0.71)</v>
      </c>
    </row>
    <row r="40" spans="1:6" x14ac:dyDescent="0.2">
      <c r="A40" t="str">
        <f>PROPER(ghgrp_raw!T39)</f>
        <v>Leon County Landfill</v>
      </c>
      <c r="B40" t="str">
        <f>_xlfn.CONCAT(PROPER(ghgrp_raw!W39), ", ", UPPER(ghgrp_raw!Y39))</f>
        <v>Tallahassee, FL</v>
      </c>
      <c r="C40" s="19">
        <f>ROUND(ghgrp_raw!C39,1)</f>
        <v>3.2</v>
      </c>
      <c r="D40" s="14" t="str">
        <f>_xlfn.CONCAT(TEXT(ROUND(ghgrp_raw!F39, 0), "0"), " (", TEXT(ROUND(ghgrp_raw!F39-ghgrp_raw!G39, 0), "0"), " - ", TEXT(ROUND(ghgrp_raw!F39+ghgrp_raw!H39, 0), "0"), ")")</f>
        <v>9 (8 - 11)</v>
      </c>
      <c r="E40" s="10" t="str" cm="1">
        <f t="array" ref="E40">IFERROR(ROUND(VLOOKUP(UPPER(A40),UPPER(lmop_raw!Z:AU), 11, FALSE), 0)/100, "N/A")</f>
        <v>N/A</v>
      </c>
      <c r="F40" s="2" t="str">
        <f>IFERROR(_xlfn.CONCAT(ROUND(VLOOKUP(A40,lmop_raw!Z:AU,20,FALSE),0)/100, " (", ROUND(VLOOKUP(A40,lmop_raw!Z:AU,21,FALSE),0)/100, " - ", ROUND(VLOOKUP(A40,lmop_raw!Z:AU,22,FALSE),0)/100, ")"), "N/A")</f>
        <v>N/A</v>
      </c>
    </row>
    <row r="41" spans="1:6" x14ac:dyDescent="0.2">
      <c r="A41" t="str">
        <f>PROPER(ghgrp_raw!T40)</f>
        <v>City Of Laredo Landfill</v>
      </c>
      <c r="B41" t="str">
        <f>_xlfn.CONCAT(PROPER(ghgrp_raw!W40), ", ", UPPER(ghgrp_raw!Y40))</f>
        <v>Laredo, TX</v>
      </c>
      <c r="C41" s="19">
        <f>ROUND(ghgrp_raw!C40,1)</f>
        <v>6.6</v>
      </c>
      <c r="D41" s="14" t="str">
        <f>_xlfn.CONCAT(TEXT(ROUND(ghgrp_raw!F40, 0), "0"), " (", TEXT(ROUND(ghgrp_raw!F40-ghgrp_raw!G40, 0), "0"), " - ", TEXT(ROUND(ghgrp_raw!F40+ghgrp_raw!H40, 0), "0"), ")")</f>
        <v>9 (4 - 12)</v>
      </c>
      <c r="E41" s="10" t="str" cm="1">
        <f t="array" ref="E41">IFERROR(ROUND(VLOOKUP(UPPER(A41),UPPER(lmop_raw!Z:AU), 11, FALSE), 0)/100, "N/A")</f>
        <v>N/A</v>
      </c>
      <c r="F41" s="2" t="str">
        <f>IFERROR(_xlfn.CONCAT(ROUND(VLOOKUP(A41,lmop_raw!Z:AU,20,FALSE),0)/100, " (", ROUND(VLOOKUP(A41,lmop_raw!Z:AU,21,FALSE),0)/100, " - ", ROUND(VLOOKUP(A41,lmop_raw!Z:AU,22,FALSE),0)/100, ")"), "N/A")</f>
        <v>N/A</v>
      </c>
    </row>
    <row r="42" spans="1:6" x14ac:dyDescent="0.2">
      <c r="A42" t="str">
        <f>PROPER(ghgrp_raw!T41)</f>
        <v>Onslow County Landfill</v>
      </c>
      <c r="B42" t="str">
        <f>_xlfn.CONCAT(PROPER(ghgrp_raw!W41), ", ", UPPER(ghgrp_raw!Y41))</f>
        <v>Jacksonville, NC</v>
      </c>
      <c r="C42" s="19">
        <f>ROUND(ghgrp_raw!C41,1)</f>
        <v>3.1</v>
      </c>
      <c r="D42" s="14" t="str">
        <f>_xlfn.CONCAT(TEXT(ROUND(ghgrp_raw!F41, 0), "0"), " (", TEXT(ROUND(ghgrp_raw!F41-ghgrp_raw!G41, 0), "0"), " - ", TEXT(ROUND(ghgrp_raw!F41+ghgrp_raw!H41, 0), "0"), ")")</f>
        <v>9 (8 - 10)</v>
      </c>
      <c r="E42" s="10" cm="1">
        <f t="array" ref="E42">IFERROR(ROUND(VLOOKUP(UPPER(A42),UPPER(lmop_raw!Z:AU), 11, FALSE), 0)/100, "N/A")</f>
        <v>0.53</v>
      </c>
      <c r="F42" s="2" t="str">
        <f>IFERROR(_xlfn.CONCAT(ROUND(VLOOKUP(A42,lmop_raw!Z:AU,20,FALSE),0)/100, " (", ROUND(VLOOKUP(A42,lmop_raw!Z:AU,21,FALSE),0)/100, " - ", ROUND(VLOOKUP(A42,lmop_raw!Z:AU,22,FALSE),0)/100, ")"), "N/A")</f>
        <v>0.28 (0.25 - 0.3)</v>
      </c>
    </row>
    <row r="43" spans="1:6" x14ac:dyDescent="0.2">
      <c r="A43" t="str">
        <f>PROPER(ghgrp_raw!T42)</f>
        <v>Waste Management Skyline Landfill</v>
      </c>
      <c r="B43" t="str">
        <f>_xlfn.CONCAT(PROPER(ghgrp_raw!W42), ", ", UPPER(ghgrp_raw!Y42))</f>
        <v>Ferris, TX</v>
      </c>
      <c r="C43" s="19">
        <f>ROUND(ghgrp_raw!C42,1)</f>
        <v>13.8</v>
      </c>
      <c r="D43" s="14" t="str">
        <f>_xlfn.CONCAT(TEXT(ROUND(ghgrp_raw!F42, 0), "0"), " (", TEXT(ROUND(ghgrp_raw!F42-ghgrp_raw!G42, 0), "0"), " - ", TEXT(ROUND(ghgrp_raw!F42+ghgrp_raw!H42, 0), "0"), ")")</f>
        <v>9 (6 - 12)</v>
      </c>
      <c r="E43" s="10" cm="1">
        <f t="array" ref="E43">IFERROR(ROUND(VLOOKUP(UPPER(A43),UPPER(lmop_raw!Z:AU), 11, FALSE), 0)/100, "N/A")</f>
        <v>0.4</v>
      </c>
      <c r="F43" s="2" t="str">
        <f>IFERROR(_xlfn.CONCAT(ROUND(VLOOKUP(A43,lmop_raw!Z:AU,20,FALSE),0)/100, " (", ROUND(VLOOKUP(A43,lmop_raw!Z:AU,21,FALSE),0)/100, " - ", ROUND(VLOOKUP(A43,lmop_raw!Z:AU,22,FALSE),0)/100, ")"), "N/A")</f>
        <v>0.5 (0.43 - 0.6)</v>
      </c>
    </row>
    <row r="44" spans="1:6" x14ac:dyDescent="0.2">
      <c r="A44" t="str">
        <f>PROPER(ghgrp_raw!T43)</f>
        <v>Matlock Bend Landfill</v>
      </c>
      <c r="B44" t="str">
        <f>_xlfn.CONCAT(PROPER(ghgrp_raw!W43), ", ", UPPER(ghgrp_raw!Y43))</f>
        <v>Loudon, TN</v>
      </c>
      <c r="C44" s="19">
        <f>ROUND(ghgrp_raw!C43,1)</f>
        <v>6.2</v>
      </c>
      <c r="D44" s="14" t="str">
        <f>_xlfn.CONCAT(TEXT(ROUND(ghgrp_raw!F43, 0), "0"), " (", TEXT(ROUND(ghgrp_raw!F43-ghgrp_raw!G43, 0), "0"), " - ", TEXT(ROUND(ghgrp_raw!F43+ghgrp_raw!H43, 0), "0"), ")")</f>
        <v>8 (6 - 14)</v>
      </c>
      <c r="E44" s="10" t="str" cm="1">
        <f t="array" ref="E44">IFERROR(ROUND(VLOOKUP(UPPER(A44),UPPER(lmop_raw!Z:AU), 11, FALSE), 0)/100, "N/A")</f>
        <v>N/A</v>
      </c>
      <c r="F44" s="2" t="str">
        <f>IFERROR(_xlfn.CONCAT(ROUND(VLOOKUP(A44,lmop_raw!Z:AU,20,FALSE),0)/100, " (", ROUND(VLOOKUP(A44,lmop_raw!Z:AU,21,FALSE),0)/100, " - ", ROUND(VLOOKUP(A44,lmop_raw!Z:AU,22,FALSE),0)/100, ")"), "N/A")</f>
        <v>N/A</v>
      </c>
    </row>
    <row r="45" spans="1:6" x14ac:dyDescent="0.2">
      <c r="A45" t="str">
        <f>PROPER(ghgrp_raw!T44)</f>
        <v>Waste Mgmt Of Ok</v>
      </c>
      <c r="B45" t="str">
        <f>_xlfn.CONCAT(PROPER(ghgrp_raw!W44), ", ", UPPER(ghgrp_raw!Y44))</f>
        <v>Tulsa, OK</v>
      </c>
      <c r="C45" s="19">
        <f>ROUND(ghgrp_raw!C44,1)</f>
        <v>6.2</v>
      </c>
      <c r="D45" s="14" t="str">
        <f>_xlfn.CONCAT(TEXT(ROUND(ghgrp_raw!F44, 0), "0"), " (", TEXT(ROUND(ghgrp_raw!F44-ghgrp_raw!G44, 0), "0"), " - ", TEXT(ROUND(ghgrp_raw!F44+ghgrp_raw!H44, 0), "0"), ")")</f>
        <v>8 (6 - 13)</v>
      </c>
      <c r="E45" s="10" cm="1">
        <f t="array" ref="E45">IFERROR(ROUND(VLOOKUP(UPPER(A45),UPPER(lmop_raw!Z:AU), 11, FALSE), 0)/100, "N/A")</f>
        <v>0.28999999999999998</v>
      </c>
      <c r="F45" s="2" t="str">
        <f>IFERROR(_xlfn.CONCAT(ROUND(VLOOKUP(A45,lmop_raw!Z:AU,20,FALSE),0)/100, " (", ROUND(VLOOKUP(A45,lmop_raw!Z:AU,21,FALSE),0)/100, " - ", ROUND(VLOOKUP(A45,lmop_raw!Z:AU,22,FALSE),0)/100, ")"), "N/A")</f>
        <v>0.24 (0.17 - 0.29)</v>
      </c>
    </row>
    <row r="46" spans="1:6" x14ac:dyDescent="0.2">
      <c r="A46" t="str">
        <f>PROPER(ghgrp_raw!T45)</f>
        <v>City Of Chattanooga Summit Landfill</v>
      </c>
      <c r="B46" t="str">
        <f>_xlfn.CONCAT(PROPER(ghgrp_raw!W45), ", ", UPPER(ghgrp_raw!Y45))</f>
        <v>Ooltewah, TN</v>
      </c>
      <c r="C46" s="19">
        <f>ROUND(ghgrp_raw!C45,1)</f>
        <v>3.1</v>
      </c>
      <c r="D46" s="14" t="str">
        <f>_xlfn.CONCAT(TEXT(ROUND(ghgrp_raw!F45, 0), "0"), " (", TEXT(ROUND(ghgrp_raw!F45-ghgrp_raw!G45, 0), "0"), " - ", TEXT(ROUND(ghgrp_raw!F45+ghgrp_raw!H45, 0), "0"), ")")</f>
        <v>8 (2 - 14)</v>
      </c>
      <c r="E46" s="10" t="str" cm="1">
        <f t="array" ref="E46">IFERROR(ROUND(VLOOKUP(UPPER(A46),UPPER(lmop_raw!Z:AU), 11, FALSE), 0)/100, "N/A")</f>
        <v>N/A</v>
      </c>
      <c r="F46" s="2" t="str">
        <f>IFERROR(_xlfn.CONCAT(ROUND(VLOOKUP(A46,lmop_raw!Z:AU,20,FALSE),0)/100, " (", ROUND(VLOOKUP(A46,lmop_raw!Z:AU,21,FALSE),0)/100, " - ", ROUND(VLOOKUP(A46,lmop_raw!Z:AU,22,FALSE),0)/100, ")"), "N/A")</f>
        <v>N/A</v>
      </c>
    </row>
    <row r="47" spans="1:6" x14ac:dyDescent="0.2">
      <c r="A47" t="str">
        <f>PROPER(ghgrp_raw!T46)</f>
        <v>Resolute Forest Products Calhoun Operation</v>
      </c>
      <c r="B47" t="str">
        <f>_xlfn.CONCAT(PROPER(ghgrp_raw!W46), ", ", UPPER(ghgrp_raw!Y46))</f>
        <v>Calhoun, TN</v>
      </c>
      <c r="C47" s="19">
        <f>ROUND(ghgrp_raw!C46,1)</f>
        <v>5.6</v>
      </c>
      <c r="D47" s="14" t="str">
        <f>_xlfn.CONCAT(TEXT(ROUND(ghgrp_raw!F46, 0), "0"), " (", TEXT(ROUND(ghgrp_raw!F46-ghgrp_raw!G46, 0), "0"), " - ", TEXT(ROUND(ghgrp_raw!F46+ghgrp_raw!H46, 0), "0"), ")")</f>
        <v>8 (5 - 12)</v>
      </c>
      <c r="E47" s="10" t="str" cm="1">
        <f t="array" ref="E47">IFERROR(ROUND(VLOOKUP(UPPER(A47),UPPER(lmop_raw!Z:AU), 11, FALSE), 0)/100, "N/A")</f>
        <v>N/A</v>
      </c>
      <c r="F47" s="2" t="str">
        <f>IFERROR(_xlfn.CONCAT(ROUND(VLOOKUP(A47,lmop_raw!Z:AU,20,FALSE),0)/100, " (", ROUND(VLOOKUP(A47,lmop_raw!Z:AU,21,FALSE),0)/100, " - ", ROUND(VLOOKUP(A47,lmop_raw!Z:AU,22,FALSE),0)/100, ")"), "N/A")</f>
        <v>N/A</v>
      </c>
    </row>
    <row r="48" spans="1:6" x14ac:dyDescent="0.2">
      <c r="A48" t="str">
        <f>PROPER(ghgrp_raw!T47)</f>
        <v>La Salle/Grant Parish Sanitary Landfill</v>
      </c>
      <c r="B48" t="str">
        <f>_xlfn.CONCAT(PROPER(ghgrp_raw!W47), ", ", UPPER(ghgrp_raw!Y47))</f>
        <v>Jena, LA</v>
      </c>
      <c r="C48" s="19">
        <f>ROUND(ghgrp_raw!C47,1)</f>
        <v>5.3</v>
      </c>
      <c r="D48" s="14" t="str">
        <f>_xlfn.CONCAT(TEXT(ROUND(ghgrp_raw!F47, 0), "0"), " (", TEXT(ROUND(ghgrp_raw!F47-ghgrp_raw!G47, 0), "0"), " - ", TEXT(ROUND(ghgrp_raw!F47+ghgrp_raw!H47, 0), "0"), ")")</f>
        <v>7 (5 - 8)</v>
      </c>
      <c r="E48" s="10" t="str" cm="1">
        <f t="array" ref="E48">IFERROR(ROUND(VLOOKUP(UPPER(A48),UPPER(lmop_raw!Z:AU), 11, FALSE), 0)/100, "N/A")</f>
        <v>N/A</v>
      </c>
      <c r="F48" s="2" t="str">
        <f>IFERROR(_xlfn.CONCAT(ROUND(VLOOKUP(A48,lmop_raw!Z:AU,20,FALSE),0)/100, " (", ROUND(VLOOKUP(A48,lmop_raw!Z:AU,21,FALSE),0)/100, " - ", ROUND(VLOOKUP(A48,lmop_raw!Z:AU,22,FALSE),0)/100, ")"), "N/A")</f>
        <v>N/A</v>
      </c>
    </row>
    <row r="49" spans="1:6" x14ac:dyDescent="0.2">
      <c r="A49" t="str">
        <f>PROPER(ghgrp_raw!T48)</f>
        <v>Badlands Sanitary Landfill</v>
      </c>
      <c r="B49" t="str">
        <f>_xlfn.CONCAT(PROPER(ghgrp_raw!W48), ", ", UPPER(ghgrp_raw!Y48))</f>
        <v>Moreno Valley, CA</v>
      </c>
      <c r="C49" s="19">
        <f>ROUND(ghgrp_raw!C48,1)</f>
        <v>3.2</v>
      </c>
      <c r="D49" s="14" t="str">
        <f>_xlfn.CONCAT(TEXT(ROUND(ghgrp_raw!F48, 0), "0"), " (", TEXT(ROUND(ghgrp_raw!F48-ghgrp_raw!G48, 0), "0"), " - ", TEXT(ROUND(ghgrp_raw!F48+ghgrp_raw!H48, 0), "0"), ")")</f>
        <v>7 (5 - 8)</v>
      </c>
      <c r="E49" s="10" t="str" cm="1">
        <f t="array" ref="E49">IFERROR(ROUND(VLOOKUP(UPPER(A49),UPPER(lmop_raw!Z:AU), 11, FALSE), 0)/100, "N/A")</f>
        <v>N/A</v>
      </c>
      <c r="F49" s="2" t="str">
        <f>IFERROR(_xlfn.CONCAT(ROUND(VLOOKUP(A49,lmop_raw!Z:AU,20,FALSE),0)/100, " (", ROUND(VLOOKUP(A49,lmop_raw!Z:AU,21,FALSE),0)/100, " - ", ROUND(VLOOKUP(A49,lmop_raw!Z:AU,22,FALSE),0)/100, ")"), "N/A")</f>
        <v>N/A</v>
      </c>
    </row>
    <row r="50" spans="1:6" x14ac:dyDescent="0.2">
      <c r="A50" t="str">
        <f>PROPER(ghgrp_raw!T49)</f>
        <v>Bluff Road Landfill</v>
      </c>
      <c r="B50" t="str">
        <f>_xlfn.CONCAT(PROPER(ghgrp_raw!W49), ", ", UPPER(ghgrp_raw!Y49))</f>
        <v>Lincoln, NE</v>
      </c>
      <c r="C50" s="19">
        <f>ROUND(ghgrp_raw!C49,1)</f>
        <v>2.9</v>
      </c>
      <c r="D50" s="14" t="str">
        <f>_xlfn.CONCAT(TEXT(ROUND(ghgrp_raw!F49, 0), "0"), " (", TEXT(ROUND(ghgrp_raw!F49-ghgrp_raw!G49, 0), "0"), " - ", TEXT(ROUND(ghgrp_raw!F49+ghgrp_raw!H49, 0), "0"), ")")</f>
        <v>7 (5 - 10)</v>
      </c>
      <c r="E50" s="10" cm="1">
        <f t="array" ref="E50">IFERROR(ROUND(VLOOKUP(UPPER(A50),UPPER(lmop_raw!Z:AU), 11, FALSE), 0)/100, "N/A")</f>
        <v>0.69</v>
      </c>
      <c r="F50" s="2" t="str">
        <f>IFERROR(_xlfn.CONCAT(ROUND(VLOOKUP(A50,lmop_raw!Z:AU,20,FALSE),0)/100, " (", ROUND(VLOOKUP(A50,lmop_raw!Z:AU,21,FALSE),0)/100, " - ", ROUND(VLOOKUP(A50,lmop_raw!Z:AU,22,FALSE),0)/100, ")"), "N/A")</f>
        <v>0.5 (0.4 - 0.57)</v>
      </c>
    </row>
    <row r="51" spans="1:6" x14ac:dyDescent="0.2">
      <c r="A51" t="str">
        <f>PROPER(ghgrp_raw!T50)</f>
        <v>Bradley County Landfill</v>
      </c>
      <c r="B51" t="str">
        <f>_xlfn.CONCAT(PROPER(ghgrp_raw!W50), ", ", UPPER(ghgrp_raw!Y50))</f>
        <v>Mcdonald, TN</v>
      </c>
      <c r="C51" s="19">
        <f>ROUND(ghgrp_raw!C50,1)</f>
        <v>10.199999999999999</v>
      </c>
      <c r="D51" s="14" t="str">
        <f>_xlfn.CONCAT(TEXT(ROUND(ghgrp_raw!F50, 0), "0"), " (", TEXT(ROUND(ghgrp_raw!F50-ghgrp_raw!G50, 0), "0"), " - ", TEXT(ROUND(ghgrp_raw!F50+ghgrp_raw!H50, 0), "0"), ")")</f>
        <v>7 (4 - 9)</v>
      </c>
      <c r="E51" s="10" t="str" cm="1">
        <f t="array" ref="E51">IFERROR(ROUND(VLOOKUP(UPPER(A51),UPPER(lmop_raw!Z:AU), 11, FALSE), 0)/100, "N/A")</f>
        <v>N/A</v>
      </c>
      <c r="F51" s="2" t="str">
        <f>IFERROR(_xlfn.CONCAT(ROUND(VLOOKUP(A51,lmop_raw!Z:AU,20,FALSE),0)/100, " (", ROUND(VLOOKUP(A51,lmop_raw!Z:AU,21,FALSE),0)/100, " - ", ROUND(VLOOKUP(A51,lmop_raw!Z:AU,22,FALSE),0)/100, ")"), "N/A")</f>
        <v>N/A</v>
      </c>
    </row>
    <row r="52" spans="1:6" x14ac:dyDescent="0.2">
      <c r="A52" t="str">
        <f>PROPER(ghgrp_raw!T51)</f>
        <v>Mccombs Landfill</v>
      </c>
      <c r="B52" t="str">
        <f>_xlfn.CONCAT(PROPER(ghgrp_raw!W51), ", ", UPPER(ghgrp_raw!Y51))</f>
        <v>El Paso, TX</v>
      </c>
      <c r="C52" s="19">
        <f>ROUND(ghgrp_raw!C51,1)</f>
        <v>11.5</v>
      </c>
      <c r="D52" s="14" t="str">
        <f>_xlfn.CONCAT(TEXT(ROUND(ghgrp_raw!F51, 0), "0"), " (", TEXT(ROUND(ghgrp_raw!F51-ghgrp_raw!G51, 0), "0"), " - ", TEXT(ROUND(ghgrp_raw!F51+ghgrp_raw!H51, 0), "0"), ")")</f>
        <v>6 (5 - 8)</v>
      </c>
      <c r="E52" s="10" t="str" cm="1">
        <f t="array" ref="E52">IFERROR(ROUND(VLOOKUP(UPPER(A52),UPPER(lmop_raw!Z:AU), 11, FALSE), 0)/100, "N/A")</f>
        <v>N/A</v>
      </c>
      <c r="F52" s="2" t="str">
        <f>IFERROR(_xlfn.CONCAT(ROUND(VLOOKUP(A52,lmop_raw!Z:AU,20,FALSE),0)/100, " (", ROUND(VLOOKUP(A52,lmop_raw!Z:AU,21,FALSE),0)/100, " - ", ROUND(VLOOKUP(A52,lmop_raw!Z:AU,22,FALSE),0)/100, ")"), "N/A")</f>
        <v>N/A</v>
      </c>
    </row>
    <row r="53" spans="1:6" x14ac:dyDescent="0.2">
      <c r="A53" t="str">
        <f>PROPER(ghgrp_raw!T52)</f>
        <v>Toro Energy Of Ohio - America S Landfill Gas</v>
      </c>
      <c r="B53" t="str">
        <f>_xlfn.CONCAT(PROPER(ghgrp_raw!W52), ", ", UPPER(ghgrp_raw!Y52))</f>
        <v>Waynesburg, OH</v>
      </c>
      <c r="C53" s="19">
        <f>ROUND(ghgrp_raw!C52,1)</f>
        <v>2.7</v>
      </c>
      <c r="D53" s="14" t="str">
        <f>_xlfn.CONCAT(TEXT(ROUND(ghgrp_raw!F52, 0), "0"), " (", TEXT(ROUND(ghgrp_raw!F52-ghgrp_raw!G52, 0), "0"), " - ", TEXT(ROUND(ghgrp_raw!F52+ghgrp_raw!H52, 0), "0"), ")")</f>
        <v>6 (1 - 10)</v>
      </c>
      <c r="E53" s="10" cm="1">
        <f t="array" ref="E53">IFERROR(ROUND(VLOOKUP(UPPER(A53),UPPER(lmop_raw!Z:AU), 11, FALSE), 0)/100, "N/A")</f>
        <v>0.78</v>
      </c>
      <c r="F53" s="2" t="str">
        <f>IFERROR(_xlfn.CONCAT(ROUND(VLOOKUP(A53,lmop_raw!Z:AU,20,FALSE),0)/100, " (", ROUND(VLOOKUP(A53,lmop_raw!Z:AU,21,FALSE),0)/100, " - ", ROUND(VLOOKUP(A53,lmop_raw!Z:AU,22,FALSE),0)/100, ")"), "N/A")</f>
        <v>0.63 (0.47 - 0.9)</v>
      </c>
    </row>
    <row r="54" spans="1:6" x14ac:dyDescent="0.2">
      <c r="A54" t="str">
        <f>PROPER(ghgrp_raw!T53)</f>
        <v>Carbon Limestone Landfill</v>
      </c>
      <c r="B54" t="str">
        <f>_xlfn.CONCAT(PROPER(ghgrp_raw!W53), ", ", UPPER(ghgrp_raw!Y53))</f>
        <v>Lowellville, OH</v>
      </c>
      <c r="C54" s="19">
        <f>ROUND(ghgrp_raw!C53,1)</f>
        <v>3.6</v>
      </c>
      <c r="D54" s="14" t="str">
        <f>_xlfn.CONCAT(TEXT(ROUND(ghgrp_raw!F53, 0), "0"), " (", TEXT(ROUND(ghgrp_raw!F53-ghgrp_raw!G53, 0), "0"), " - ", TEXT(ROUND(ghgrp_raw!F53+ghgrp_raw!H53, 0), "0"), ")")</f>
        <v>6 (3 - 8)</v>
      </c>
      <c r="E54" s="10" cm="1">
        <f t="array" ref="E54">IFERROR(ROUND(VLOOKUP(UPPER(A54),UPPER(lmop_raw!Z:AU), 11, FALSE), 0)/100, "N/A")</f>
        <v>0.89</v>
      </c>
      <c r="F54" s="2" t="str">
        <f>IFERROR(_xlfn.CONCAT(ROUND(VLOOKUP(A54,lmop_raw!Z:AU,20,FALSE),0)/100, " (", ROUND(VLOOKUP(A54,lmop_raw!Z:AU,21,FALSE),0)/100, " - ", ROUND(VLOOKUP(A54,lmop_raw!Z:AU,22,FALSE),0)/100, ")"), "N/A")</f>
        <v>0.83 (0.79 - 0.89)</v>
      </c>
    </row>
    <row r="55" spans="1:6" x14ac:dyDescent="0.2">
      <c r="A55" t="str">
        <f>PROPER(ghgrp_raw!T54)</f>
        <v>City Of Glendale - Landfill</v>
      </c>
      <c r="B55" t="str">
        <f>_xlfn.CONCAT(PROPER(ghgrp_raw!W54), ", ", UPPER(ghgrp_raw!Y54))</f>
        <v>Glendale, AZ</v>
      </c>
      <c r="C55" s="19">
        <f>ROUND(ghgrp_raw!C54,1)</f>
        <v>5</v>
      </c>
      <c r="D55" s="14" t="str">
        <f>_xlfn.CONCAT(TEXT(ROUND(ghgrp_raw!F54, 0), "0"), " (", TEXT(ROUND(ghgrp_raw!F54-ghgrp_raw!G54, 0), "0"), " - ", TEXT(ROUND(ghgrp_raw!F54+ghgrp_raw!H54, 0), "0"), ")")</f>
        <v>5 (5 - 6)</v>
      </c>
      <c r="E55" s="10" cm="1">
        <f t="array" ref="E55">IFERROR(ROUND(VLOOKUP(UPPER(A55),UPPER(lmop_raw!Z:AU), 11, FALSE), 0)/100, "N/A")</f>
        <v>0.5</v>
      </c>
      <c r="F55" s="2" t="str">
        <f>IFERROR(_xlfn.CONCAT(ROUND(VLOOKUP(A55,lmop_raw!Z:AU,20,FALSE),0)/100, " (", ROUND(VLOOKUP(A55,lmop_raw!Z:AU,21,FALSE),0)/100, " - ", ROUND(VLOOKUP(A55,lmop_raw!Z:AU,22,FALSE),0)/100, ")"), "N/A")</f>
        <v>0.49 (0.44 - 0.52)</v>
      </c>
    </row>
    <row r="56" spans="1:6" x14ac:dyDescent="0.2">
      <c r="A56" t="str">
        <f>PROPER(ghgrp_raw!T55)</f>
        <v>Lone Cactus Landfill</v>
      </c>
      <c r="B56" t="str">
        <f>_xlfn.CONCAT(PROPER(ghgrp_raw!W55), ", ", UPPER(ghgrp_raw!Y55))</f>
        <v>Phoenix, AZ</v>
      </c>
      <c r="C56" s="19">
        <f>ROUND(ghgrp_raw!C55,1)</f>
        <v>2.7</v>
      </c>
      <c r="D56" s="14" t="str">
        <f>_xlfn.CONCAT(TEXT(ROUND(ghgrp_raw!F55, 0), "0"), " (", TEXT(ROUND(ghgrp_raw!F55-ghgrp_raw!G55, 0), "0"), " - ", TEXT(ROUND(ghgrp_raw!F55+ghgrp_raw!H55, 0), "0"), ")")</f>
        <v>5 (4 - 7)</v>
      </c>
      <c r="E56" s="10" t="str" cm="1">
        <f t="array" ref="E56">IFERROR(ROUND(VLOOKUP(UPPER(A56),UPPER(lmop_raw!Z:AU), 11, FALSE), 0)/100, "N/A")</f>
        <v>N/A</v>
      </c>
      <c r="F56" s="2" t="str">
        <f>IFERROR(_xlfn.CONCAT(ROUND(VLOOKUP(A56,lmop_raw!Z:AU,20,FALSE),0)/100, " (", ROUND(VLOOKUP(A56,lmop_raw!Z:AU,21,FALSE),0)/100, " - ", ROUND(VLOOKUP(A56,lmop_raw!Z:AU,22,FALSE),0)/100, ")"), "N/A")</f>
        <v>N/A</v>
      </c>
    </row>
    <row r="57" spans="1:6" x14ac:dyDescent="0.2">
      <c r="A57" t="str">
        <f>PROPER(ghgrp_raw!T56)</f>
        <v>Tangerine Landfill</v>
      </c>
      <c r="B57" t="str">
        <f>_xlfn.CONCAT(PROPER(ghgrp_raw!W56), ", ", UPPER(ghgrp_raw!Y56))</f>
        <v>Marana, AZ</v>
      </c>
      <c r="C57" s="19">
        <f>ROUND(ghgrp_raw!C56,1)</f>
        <v>2.6</v>
      </c>
      <c r="D57" s="14" t="str">
        <f>_xlfn.CONCAT(TEXT(ROUND(ghgrp_raw!F56, 0), "0"), " (", TEXT(ROUND(ghgrp_raw!F56-ghgrp_raw!G56, 0), "0"), " - ", TEXT(ROUND(ghgrp_raw!F56+ghgrp_raw!H56, 0), "0"), ")")</f>
        <v>5 (3 - 7)</v>
      </c>
      <c r="E57" s="10" t="str" cm="1">
        <f t="array" ref="E57">IFERROR(ROUND(VLOOKUP(UPPER(A57),UPPER(lmop_raw!Z:AU), 11, FALSE), 0)/100, "N/A")</f>
        <v>N/A</v>
      </c>
      <c r="F57" s="2" t="str">
        <f>IFERROR(_xlfn.CONCAT(ROUND(VLOOKUP(A57,lmop_raw!Z:AU,20,FALSE),0)/100, " (", ROUND(VLOOKUP(A57,lmop_raw!Z:AU,21,FALSE),0)/100, " - ", ROUND(VLOOKUP(A57,lmop_raw!Z:AU,22,FALSE),0)/100, ")"), "N/A")</f>
        <v>N/A</v>
      </c>
    </row>
    <row r="58" spans="1:6" x14ac:dyDescent="0.2">
      <c r="A58" t="str">
        <f>PROPER(ghgrp_raw!T57)</f>
        <v>Outagamie County Landfill</v>
      </c>
      <c r="B58" t="str">
        <f>_xlfn.CONCAT(PROPER(ghgrp_raw!W57), ", ", UPPER(ghgrp_raw!Y57))</f>
        <v>Appleton, WI</v>
      </c>
      <c r="C58" s="19">
        <f>ROUND(ghgrp_raw!C57,1)</f>
        <v>2.8</v>
      </c>
      <c r="D58" s="14" t="str">
        <f>_xlfn.CONCAT(TEXT(ROUND(ghgrp_raw!F57, 0), "0"), " (", TEXT(ROUND(ghgrp_raw!F57-ghgrp_raw!G57, 0), "0"), " - ", TEXT(ROUND(ghgrp_raw!F57+ghgrp_raw!H57, 0), "0"), ")")</f>
        <v>5 (3 - 7)</v>
      </c>
      <c r="E58" s="10" cm="1">
        <f t="array" ref="E58">IFERROR(ROUND(VLOOKUP(UPPER(A58),UPPER(lmop_raw!Z:AU), 11, FALSE), 0)/100, "N/A")</f>
        <v>0.75</v>
      </c>
      <c r="F58" s="2" t="str">
        <f>IFERROR(_xlfn.CONCAT(ROUND(VLOOKUP(A58,lmop_raw!Z:AU,20,FALSE),0)/100, " (", ROUND(VLOOKUP(A58,lmop_raw!Z:AU,21,FALSE),0)/100, " - ", ROUND(VLOOKUP(A58,lmop_raw!Z:AU,22,FALSE),0)/100, ")"), "N/A")</f>
        <v>0.65 (0.55 - 0.72)</v>
      </c>
    </row>
    <row r="59" spans="1:6" x14ac:dyDescent="0.2">
      <c r="A59" t="str">
        <f>PROPER(ghgrp_raw!T58)</f>
        <v>Champ Landfill</v>
      </c>
      <c r="B59" t="str">
        <f>_xlfn.CONCAT(PROPER(ghgrp_raw!W58), ", ", UPPER(ghgrp_raw!Y58))</f>
        <v>Maryland Heights, MO</v>
      </c>
      <c r="C59" s="19">
        <f>ROUND(ghgrp_raw!C58,1)</f>
        <v>9.8000000000000007</v>
      </c>
      <c r="D59" s="14" t="str">
        <f>_xlfn.CONCAT(TEXT(ROUND(ghgrp_raw!F58, 0), "0"), " (", TEXT(ROUND(ghgrp_raw!F58-ghgrp_raw!G58, 0), "0"), " - ", TEXT(ROUND(ghgrp_raw!F58+ghgrp_raw!H58, 0), "0"), ")")</f>
        <v>4 (1 - 8)</v>
      </c>
      <c r="E59" s="10" cm="1">
        <f t="array" ref="E59">IFERROR(ROUND(VLOOKUP(UPPER(A59),UPPER(lmop_raw!Z:AU), 11, FALSE), 0)/100, "N/A")</f>
        <v>0.73</v>
      </c>
      <c r="F59" s="2" t="str">
        <f>IFERROR(_xlfn.CONCAT(ROUND(VLOOKUP(A59,lmop_raw!Z:AU,20,FALSE),0)/100, " (", ROUND(VLOOKUP(A59,lmop_raw!Z:AU,21,FALSE),0)/100, " - ", ROUND(VLOOKUP(A59,lmop_raw!Z:AU,22,FALSE),0)/100, ")"), "N/A")</f>
        <v>0.86 (0.77 - 0.97)</v>
      </c>
    </row>
    <row r="60" spans="1:6" x14ac:dyDescent="0.2">
      <c r="A60" t="str">
        <f>PROPER(ghgrp_raw!T59)</f>
        <v>Rhea County Landfill</v>
      </c>
      <c r="B60" t="str">
        <f>_xlfn.CONCAT(PROPER(ghgrp_raw!W59), ", ", UPPER(ghgrp_raw!Y59))</f>
        <v>Dayton, TN</v>
      </c>
      <c r="C60" s="19">
        <f>ROUND(ghgrp_raw!C59,1)</f>
        <v>8.3000000000000007</v>
      </c>
      <c r="D60" s="14" t="str">
        <f>_xlfn.CONCAT(TEXT(ROUND(ghgrp_raw!F59, 0), "0"), " (", TEXT(ROUND(ghgrp_raw!F59-ghgrp_raw!G59, 0), "0"), " - ", TEXT(ROUND(ghgrp_raw!F59+ghgrp_raw!H59, 0), "0"), ")")</f>
        <v>4 (4 - 5)</v>
      </c>
      <c r="E60" s="10" t="str" cm="1">
        <f t="array" ref="E60">IFERROR(ROUND(VLOOKUP(UPPER(A60),UPPER(lmop_raw!Z:AU), 11, FALSE), 0)/100, "N/A")</f>
        <v>N/A</v>
      </c>
      <c r="F60" s="2" t="str">
        <f>IFERROR(_xlfn.CONCAT(ROUND(VLOOKUP(A60,lmop_raw!Z:AU,20,FALSE),0)/100, " (", ROUND(VLOOKUP(A60,lmop_raw!Z:AU,21,FALSE),0)/100, " - ", ROUND(VLOOKUP(A60,lmop_raw!Z:AU,22,FALSE),0)/100, ")"), "N/A")</f>
        <v>N/A</v>
      </c>
    </row>
    <row r="61" spans="1:6" x14ac:dyDescent="0.2">
      <c r="A61" t="str">
        <f>PROPER(ghgrp_raw!T60)</f>
        <v>Noble Road Landfill (0370000134)</v>
      </c>
      <c r="B61" t="str">
        <f>_xlfn.CONCAT(PROPER(ghgrp_raw!W60), ", ", UPPER(ghgrp_raw!Y60))</f>
        <v>Shiloh, OH</v>
      </c>
      <c r="C61" s="19">
        <f>ROUND(ghgrp_raw!C60,1)</f>
        <v>16.2</v>
      </c>
      <c r="D61" s="14" t="str">
        <f>_xlfn.CONCAT(TEXT(ROUND(ghgrp_raw!F60, 0), "0"), " (", TEXT(ROUND(ghgrp_raw!F60-ghgrp_raw!G60, 0), "0"), " - ", TEXT(ROUND(ghgrp_raw!F60+ghgrp_raw!H60, 0), "0"), ")")</f>
        <v>4 (1 - 7)</v>
      </c>
      <c r="E61" s="10" t="str" cm="1">
        <f t="array" ref="E61">IFERROR(ROUND(VLOOKUP(UPPER(A61),UPPER(lmop_raw!Z:AU), 11, FALSE), 0)/100, "N/A")</f>
        <v>N/A</v>
      </c>
      <c r="F61" s="2" t="str">
        <f>IFERROR(_xlfn.CONCAT(ROUND(VLOOKUP(A61,lmop_raw!Z:AU,20,FALSE),0)/100, " (", ROUND(VLOOKUP(A61,lmop_raw!Z:AU,21,FALSE),0)/100, " - ", ROUND(VLOOKUP(A61,lmop_raw!Z:AU,22,FALSE),0)/100, ")"), "N/A")</f>
        <v>N/A</v>
      </c>
    </row>
    <row r="62" spans="1:6" x14ac:dyDescent="0.2">
      <c r="A62" t="str">
        <f>PROPER(ghgrp_raw!T61)</f>
        <v>Copper Mountain Landfill</v>
      </c>
      <c r="B62" t="str">
        <f>_xlfn.CONCAT(PROPER(ghgrp_raw!W61), ", ", UPPER(ghgrp_raw!Y61))</f>
        <v>Wellton, AZ</v>
      </c>
      <c r="C62" s="19">
        <f>ROUND(ghgrp_raw!C61,1)</f>
        <v>4.7</v>
      </c>
      <c r="D62" s="14" t="str">
        <f>_xlfn.CONCAT(TEXT(ROUND(ghgrp_raw!F61, 0), "0"), " (", TEXT(ROUND(ghgrp_raw!F61-ghgrp_raw!G61, 0), "0"), " - ", TEXT(ROUND(ghgrp_raw!F61+ghgrp_raw!H61, 0), "0"), ")")</f>
        <v>4 (4 - 4)</v>
      </c>
      <c r="E62" s="10" t="str" cm="1">
        <f t="array" ref="E62">IFERROR(ROUND(VLOOKUP(UPPER(A62),UPPER(lmop_raw!Z:AU), 11, FALSE), 0)/100, "N/A")</f>
        <v>N/A</v>
      </c>
      <c r="F62" s="2" t="str">
        <f>IFERROR(_xlfn.CONCAT(ROUND(VLOOKUP(A62,lmop_raw!Z:AU,20,FALSE),0)/100, " (", ROUND(VLOOKUP(A62,lmop_raw!Z:AU,21,FALSE),0)/100, " - ", ROUND(VLOOKUP(A62,lmop_raw!Z:AU,22,FALSE),0)/100, ")"), "N/A")</f>
        <v>N/A</v>
      </c>
    </row>
    <row r="63" spans="1:6" x14ac:dyDescent="0.2">
      <c r="A63" t="str">
        <f>PROPER(ghgrp_raw!T62)</f>
        <v>Black Oak Landfill</v>
      </c>
      <c r="B63" t="str">
        <f>_xlfn.CONCAT(PROPER(ghgrp_raw!W62), ", ", UPPER(ghgrp_raw!Y62))</f>
        <v>Hartville, MO</v>
      </c>
      <c r="C63" s="19">
        <f>ROUND(ghgrp_raw!C62,1)</f>
        <v>3.8</v>
      </c>
      <c r="D63" s="14" t="str">
        <f>_xlfn.CONCAT(TEXT(ROUND(ghgrp_raw!F62, 0), "0"), " (", TEXT(ROUND(ghgrp_raw!F62-ghgrp_raw!G62, 0), "0"), " - ", TEXT(ROUND(ghgrp_raw!F62+ghgrp_raw!H62, 0), "0"), ")")</f>
        <v>4 (2 - 6)</v>
      </c>
      <c r="E63" s="10" cm="1">
        <f t="array" ref="E63">IFERROR(ROUND(VLOOKUP(UPPER(A63),UPPER(lmop_raw!Z:AU), 11, FALSE), 0)/100, "N/A")</f>
        <v>0.48</v>
      </c>
      <c r="F63" s="2" t="str">
        <f>IFERROR(_xlfn.CONCAT(ROUND(VLOOKUP(A63,lmop_raw!Z:AU,20,FALSE),0)/100, " (", ROUND(VLOOKUP(A63,lmop_raw!Z:AU,21,FALSE),0)/100, " - ", ROUND(VLOOKUP(A63,lmop_raw!Z:AU,22,FALSE),0)/100, ")"), "N/A")</f>
        <v>0.49 (0.36 - 0.64)</v>
      </c>
    </row>
    <row r="64" spans="1:6" x14ac:dyDescent="0.2">
      <c r="A64" t="str">
        <f>PROPER(ghgrp_raw!T63)</f>
        <v>Brooks Landfill</v>
      </c>
      <c r="B64" t="str">
        <f>_xlfn.CONCAT(PROPER(ghgrp_raw!W63), ", ", UPPER(ghgrp_raw!Y63))</f>
        <v>Wichita, KS</v>
      </c>
      <c r="C64" s="19">
        <f>ROUND(ghgrp_raw!C63,1)</f>
        <v>8.3000000000000007</v>
      </c>
      <c r="D64" s="14" t="str">
        <f>_xlfn.CONCAT(TEXT(ROUND(ghgrp_raw!F63, 0), "0"), " (", TEXT(ROUND(ghgrp_raw!F63-ghgrp_raw!G63, 0), "0"), " - ", TEXT(ROUND(ghgrp_raw!F63+ghgrp_raw!H63, 0), "0"), ")")</f>
        <v>3 (2 - 4)</v>
      </c>
      <c r="E64" s="10" t="str" cm="1">
        <f t="array" ref="E64">IFERROR(ROUND(VLOOKUP(UPPER(A64),UPPER(lmop_raw!Z:AU), 11, FALSE), 0)/100, "N/A")</f>
        <v>N/A</v>
      </c>
      <c r="F64" s="2" t="str">
        <f>IFERROR(_xlfn.CONCAT(ROUND(VLOOKUP(A64,lmop_raw!Z:AU,20,FALSE),0)/100, " (", ROUND(VLOOKUP(A64,lmop_raw!Z:AU,21,FALSE),0)/100, " - ", ROUND(VLOOKUP(A64,lmop_raw!Z:AU,22,FALSE),0)/100, ")"), "N/A")</f>
        <v>N/A</v>
      </c>
    </row>
    <row r="65" spans="1:6" x14ac:dyDescent="0.2">
      <c r="A65" t="str">
        <f>PROPER(ghgrp_raw!T64)</f>
        <v>American Environmental Landfill</v>
      </c>
      <c r="B65" t="str">
        <f>_xlfn.CONCAT(PROPER(ghgrp_raw!W64), ", ", UPPER(ghgrp_raw!Y64))</f>
        <v>Sand Springs, OK</v>
      </c>
      <c r="C65" s="19">
        <f>ROUND(ghgrp_raw!C64,1)</f>
        <v>7</v>
      </c>
      <c r="D65" s="14" t="str">
        <f>_xlfn.CONCAT(TEXT(ROUND(ghgrp_raw!F64, 0), "0"), " (", TEXT(ROUND(ghgrp_raw!F64-ghgrp_raw!G64, 0), "0"), " - ", TEXT(ROUND(ghgrp_raw!F64+ghgrp_raw!H64, 0), "0"), ")")</f>
        <v>3 (2 - 4)</v>
      </c>
      <c r="E65" s="10" cm="1">
        <f t="array" ref="E65">IFERROR(ROUND(VLOOKUP(UPPER(A65),UPPER(lmop_raw!Z:AU), 11, FALSE), 0)/100, "N/A")</f>
        <v>0.45</v>
      </c>
      <c r="F65" s="2" t="str">
        <f>IFERROR(_xlfn.CONCAT(ROUND(VLOOKUP(A65,lmop_raw!Z:AU,20,FALSE),0)/100, " (", ROUND(VLOOKUP(A65,lmop_raw!Z:AU,21,FALSE),0)/100, " - ", ROUND(VLOOKUP(A65,lmop_raw!Z:AU,22,FALSE),0)/100, ")"), "N/A")</f>
        <v>0.66 (0.59 - 0.78)</v>
      </c>
    </row>
    <row r="66" spans="1:6" x14ac:dyDescent="0.2">
      <c r="A66" t="str">
        <f>PROPER(ghgrp_raw!T65)</f>
        <v>Prima Deshecha Landfill</v>
      </c>
      <c r="B66" t="str">
        <f>_xlfn.CONCAT(PROPER(ghgrp_raw!W65), ", ", UPPER(ghgrp_raw!Y65))</f>
        <v>San Juan Capistrano, CA</v>
      </c>
      <c r="C66" s="19">
        <f>ROUND(ghgrp_raw!C65,1)</f>
        <v>5.0999999999999996</v>
      </c>
      <c r="D66" s="14" t="str">
        <f>_xlfn.CONCAT(TEXT(ROUND(ghgrp_raw!F65, 0), "0"), " (", TEXT(ROUND(ghgrp_raw!F65-ghgrp_raw!G65, 0), "0"), " - ", TEXT(ROUND(ghgrp_raw!F65+ghgrp_raw!H65, 0), "0"), ")")</f>
        <v>3 (2 - 4)</v>
      </c>
      <c r="E66" s="10" cm="1">
        <f t="array" ref="E66">IFERROR(ROUND(VLOOKUP(UPPER(A66),UPPER(lmop_raw!Z:AU), 11, FALSE), 0)/100, "N/A")</f>
        <v>0.66</v>
      </c>
      <c r="F66" s="2" t="str">
        <f>IFERROR(_xlfn.CONCAT(ROUND(VLOOKUP(A66,lmop_raw!Z:AU,20,FALSE),0)/100, " (", ROUND(VLOOKUP(A66,lmop_raw!Z:AU,21,FALSE),0)/100, " - ", ROUND(VLOOKUP(A66,lmop_raw!Z:AU,22,FALSE),0)/100, ")"), "N/A")</f>
        <v>0.78 (0.73 - 0.85)</v>
      </c>
    </row>
    <row r="67" spans="1:6" x14ac:dyDescent="0.2">
      <c r="A67" t="str">
        <f>PROPER(ghgrp_raw!T66)</f>
        <v>Meadow Branch Landfill</v>
      </c>
      <c r="B67" t="str">
        <f>_xlfn.CONCAT(PROPER(ghgrp_raw!W66), ", ", UPPER(ghgrp_raw!Y66))</f>
        <v>Athens, TN</v>
      </c>
      <c r="C67" s="19">
        <f>ROUND(ghgrp_raw!C66,1)</f>
        <v>11.2</v>
      </c>
      <c r="D67" s="14" t="str">
        <f>_xlfn.CONCAT(TEXT(ROUND(ghgrp_raw!F66, 0), "0"), " (", TEXT(ROUND(ghgrp_raw!F66-ghgrp_raw!G66, 0), "0"), " - ", TEXT(ROUND(ghgrp_raw!F66+ghgrp_raw!H66, 0), "0"), ")")</f>
        <v>3 (2 - 3)</v>
      </c>
      <c r="E67" s="10" cm="1">
        <f t="array" ref="E67">IFERROR(ROUND(VLOOKUP(UPPER(A67),UPPER(lmop_raw!Z:AU), 11, FALSE), 0)/100, "N/A")</f>
        <v>0.44</v>
      </c>
      <c r="F67" s="2" t="str">
        <f>IFERROR(_xlfn.CONCAT(ROUND(VLOOKUP(A67,lmop_raw!Z:AU,20,FALSE),0)/100, " (", ROUND(VLOOKUP(A67,lmop_raw!Z:AU,21,FALSE),0)/100, " - ", ROUND(VLOOKUP(A67,lmop_raw!Z:AU,22,FALSE),0)/100, ")"), "N/A")</f>
        <v>0.77 (0.72 - 0.81)</v>
      </c>
    </row>
    <row r="68" spans="1:6" x14ac:dyDescent="0.2">
      <c r="A68" t="str">
        <f>PROPER(ghgrp_raw!T67)</f>
        <v>West Central Landfill</v>
      </c>
      <c r="B68" t="str">
        <f>_xlfn.CONCAT(PROPER(ghgrp_raw!W67), ", ", UPPER(ghgrp_raw!Y67))</f>
        <v>Redding, CA</v>
      </c>
      <c r="C68" s="19">
        <f>ROUND(ghgrp_raw!C67,1)</f>
        <v>2.8</v>
      </c>
      <c r="D68" s="14" t="str">
        <f>_xlfn.CONCAT(TEXT(ROUND(ghgrp_raw!F67, 0), "0"), " (", TEXT(ROUND(ghgrp_raw!F67-ghgrp_raw!G67, 0), "0"), " - ", TEXT(ROUND(ghgrp_raw!F67+ghgrp_raw!H67, 0), "0"), ")")</f>
        <v>3 (2 - 4)</v>
      </c>
      <c r="E68" s="10" t="str" cm="1">
        <f t="array" ref="E68">IFERROR(ROUND(VLOOKUP(UPPER(A68),UPPER(lmop_raw!Z:AU), 11, FALSE), 0)/100, "N/A")</f>
        <v>N/A</v>
      </c>
      <c r="F68" s="2" t="str">
        <f>IFERROR(_xlfn.CONCAT(ROUND(VLOOKUP(A68,lmop_raw!Z:AU,20,FALSE),0)/100, " (", ROUND(VLOOKUP(A68,lmop_raw!Z:AU,21,FALSE),0)/100, " - ", ROUND(VLOOKUP(A68,lmop_raw!Z:AU,22,FALSE),0)/100, ")"), "N/A")</f>
        <v>N/A</v>
      </c>
    </row>
    <row r="69" spans="1:6" x14ac:dyDescent="0.2">
      <c r="A69" t="str">
        <f>PROPER(ghgrp_raw!T68)</f>
        <v>Northwestern Landfill</v>
      </c>
      <c r="B69" t="str">
        <f>_xlfn.CONCAT(PROPER(ghgrp_raw!W68), ", ", UPPER(ghgrp_raw!Y68))</f>
        <v>Parkersburg, WV</v>
      </c>
      <c r="C69" s="19">
        <f>ROUND(ghgrp_raw!C68,1)</f>
        <v>3.7</v>
      </c>
      <c r="D69" s="14" t="str">
        <f>_xlfn.CONCAT(TEXT(ROUND(ghgrp_raw!F68, 0), "0"), " (", TEXT(ROUND(ghgrp_raw!F68-ghgrp_raw!G68, 0), "0"), " - ", TEXT(ROUND(ghgrp_raw!F68+ghgrp_raw!H68, 0), "0"), ")")</f>
        <v>2 (0 - 4)</v>
      </c>
      <c r="E69" s="10" t="str" cm="1">
        <f t="array" ref="E69">IFERROR(ROUND(VLOOKUP(UPPER(A69),UPPER(lmop_raw!Z:AU), 11, FALSE), 0)/100, "N/A")</f>
        <v>N/A</v>
      </c>
      <c r="F69" s="2" t="str">
        <f>IFERROR(_xlfn.CONCAT(ROUND(VLOOKUP(A69,lmop_raw!Z:AU,20,FALSE),0)/100, " (", ROUND(VLOOKUP(A69,lmop_raw!Z:AU,21,FALSE),0)/100, " - ", ROUND(VLOOKUP(A69,lmop_raw!Z:AU,22,FALSE),0)/100, ")"), "N/A")</f>
        <v>N/A</v>
      </c>
    </row>
    <row r="70" spans="1:6" x14ac:dyDescent="0.2">
      <c r="A70" t="str">
        <f>PROPER(ghgrp_raw!T69)</f>
        <v>Northwest Regional Landfill</v>
      </c>
      <c r="B70" t="str">
        <f>_xlfn.CONCAT(PROPER(ghgrp_raw!W69), ", ", UPPER(ghgrp_raw!Y69))</f>
        <v>Surprise, AZ</v>
      </c>
      <c r="C70" s="19">
        <f>ROUND(ghgrp_raw!C69,1)</f>
        <v>4.5</v>
      </c>
      <c r="D70" s="14" t="str">
        <f>_xlfn.CONCAT(TEXT(ROUND(ghgrp_raw!F69, 0), "0"), " (", TEXT(ROUND(ghgrp_raw!F69-ghgrp_raw!G69, 0), "0"), " - ", TEXT(ROUND(ghgrp_raw!F69+ghgrp_raw!H69, 0), "0"), ")")</f>
        <v>2 (2 - 3)</v>
      </c>
      <c r="E70" s="10" cm="1">
        <f t="array" ref="E70">IFERROR(ROUND(VLOOKUP(UPPER(A70),UPPER(lmop_raw!Z:AU), 11, FALSE), 0)/100, "N/A")</f>
        <v>0.51</v>
      </c>
      <c r="F70" s="2" t="str">
        <f>IFERROR(_xlfn.CONCAT(ROUND(VLOOKUP(A70,lmop_raw!Z:AU,20,FALSE),0)/100, " (", ROUND(VLOOKUP(A70,lmop_raw!Z:AU,21,FALSE),0)/100, " - ", ROUND(VLOOKUP(A70,lmop_raw!Z:AU,22,FALSE),0)/100, ")"), "N/A")</f>
        <v>0.7 (0.61 - 0.74)</v>
      </c>
    </row>
    <row r="71" spans="1:6" x14ac:dyDescent="0.2">
      <c r="A71" t="str">
        <f>PROPER(ghgrp_raw!T70)</f>
        <v>Apex Environmental, Llc - Sanitary Landfill (0641000223)</v>
      </c>
      <c r="B71" t="str">
        <f>_xlfn.CONCAT(PROPER(ghgrp_raw!W70), ", ", UPPER(ghgrp_raw!Y70))</f>
        <v>Amsterdam, OH</v>
      </c>
      <c r="C71" s="19">
        <f>ROUND(ghgrp_raw!C70,1)</f>
        <v>19.5</v>
      </c>
      <c r="D71" s="14" t="str">
        <f>_xlfn.CONCAT(TEXT(ROUND(ghgrp_raw!F70, 0), "0"), " (", TEXT(ROUND(ghgrp_raw!F70-ghgrp_raw!G70, 0), "0"), " - ", TEXT(ROUND(ghgrp_raw!F70+ghgrp_raw!H70, 0), "0"), ")")</f>
        <v>2 (-9 - 8)</v>
      </c>
      <c r="E71" s="10" cm="1">
        <f t="array" ref="E71">IFERROR(ROUND(VLOOKUP(UPPER(A71),UPPER(lmop_raw!Z:AU), 11, FALSE), 0)/100, "N/A")</f>
        <v>0.27</v>
      </c>
      <c r="F71" s="2" t="str">
        <f>IFERROR(_xlfn.CONCAT(ROUND(VLOOKUP(A71,lmop_raw!Z:AU,20,FALSE),0)/100, " (", ROUND(VLOOKUP(A71,lmop_raw!Z:AU,21,FALSE),0)/100, " - ", ROUND(VLOOKUP(A71,lmop_raw!Z:AU,22,FALSE),0)/100, ")"), "N/A")</f>
        <v>0.17 (-4.29 - 1.53)</v>
      </c>
    </row>
    <row r="72" spans="1:6" x14ac:dyDescent="0.2">
      <c r="A72" t="str">
        <f>PROPER(ghgrp_raw!T71)</f>
        <v>Apache Junction Landfill</v>
      </c>
      <c r="B72" t="str">
        <f>_xlfn.CONCAT(PROPER(ghgrp_raw!W71), ", ", UPPER(ghgrp_raw!Y71))</f>
        <v>Apache Junction, AZ</v>
      </c>
      <c r="C72" s="19">
        <f>ROUND(ghgrp_raw!C71,1)</f>
        <v>2.8</v>
      </c>
      <c r="D72" s="14" t="str">
        <f>_xlfn.CONCAT(TEXT(ROUND(ghgrp_raw!F71, 0), "0"), " (", TEXT(ROUND(ghgrp_raw!F71-ghgrp_raw!G71, 0), "0"), " - ", TEXT(ROUND(ghgrp_raw!F71+ghgrp_raw!H71, 0), "0"), ")")</f>
        <v>2 (1 - 2)</v>
      </c>
      <c r="E72" s="10" t="str" cm="1">
        <f t="array" ref="E72">IFERROR(ROUND(VLOOKUP(UPPER(A72),UPPER(lmop_raw!Z:AU), 11, FALSE), 0)/100, "N/A")</f>
        <v>N/A</v>
      </c>
      <c r="F72" s="2" t="str">
        <f>IFERROR(_xlfn.CONCAT(ROUND(VLOOKUP(A72,lmop_raw!Z:AU,20,FALSE),0)/100, " (", ROUND(VLOOKUP(A72,lmop_raw!Z:AU,21,FALSE),0)/100, " - ", ROUND(VLOOKUP(A72,lmop_raw!Z:AU,22,FALSE),0)/100, ")"), "N/A")</f>
        <v>N/A</v>
      </c>
    </row>
    <row r="73" spans="1:6" x14ac:dyDescent="0.2">
      <c r="A73" t="str">
        <f>PROPER(ghgrp_raw!T72)</f>
        <v>Hall County Candler Road Mswlf</v>
      </c>
      <c r="B73" t="str">
        <f>_xlfn.CONCAT(PROPER(ghgrp_raw!W72), ", ", UPPER(ghgrp_raw!Y72))</f>
        <v>Gainesville, GA</v>
      </c>
      <c r="C73" s="19">
        <f>ROUND(ghgrp_raw!C72,1)</f>
        <v>2.9</v>
      </c>
      <c r="D73" s="14" t="str">
        <f>_xlfn.CONCAT(TEXT(ROUND(ghgrp_raw!F72, 0), "0"), " (", TEXT(ROUND(ghgrp_raw!F72-ghgrp_raw!G72, 0), "0"), " - ", TEXT(ROUND(ghgrp_raw!F72+ghgrp_raw!H72, 0), "0"), ")")</f>
        <v>2 (-2 - 4)</v>
      </c>
      <c r="E73" s="10" t="str" cm="1">
        <f t="array" ref="E73">IFERROR(ROUND(VLOOKUP(UPPER(A73),UPPER(lmop_raw!Z:AU), 11, FALSE), 0)/100, "N/A")</f>
        <v>N/A</v>
      </c>
      <c r="F73" s="2" t="str">
        <f>IFERROR(_xlfn.CONCAT(ROUND(VLOOKUP(A73,lmop_raw!Z:AU,20,FALSE),0)/100, " (", ROUND(VLOOKUP(A73,lmop_raw!Z:AU,21,FALSE),0)/100, " - ", ROUND(VLOOKUP(A73,lmop_raw!Z:AU,22,FALSE),0)/100, ")"), "N/A")</f>
        <v>N/A</v>
      </c>
    </row>
    <row r="74" spans="1:6" x14ac:dyDescent="0.2">
      <c r="A74" t="str">
        <f>PROPER(ghgrp_raw!T73)</f>
        <v>Laurel Ridge Landfill</v>
      </c>
      <c r="B74" t="str">
        <f>_xlfn.CONCAT(PROPER(ghgrp_raw!W73), ", ", UPPER(ghgrp_raw!Y73))</f>
        <v>Lily, KY</v>
      </c>
      <c r="C74" s="19">
        <f>ROUND(ghgrp_raw!C73,1)</f>
        <v>10.1</v>
      </c>
      <c r="D74" s="14" t="str">
        <f>_xlfn.CONCAT(TEXT(ROUND(ghgrp_raw!F73, 0), "0"), " (", TEXT(ROUND(ghgrp_raw!F73-ghgrp_raw!G73, 0), "0"), " - ", TEXT(ROUND(ghgrp_raw!F73+ghgrp_raw!H73, 0), "0"), ")")</f>
        <v>1 (0 - 4)</v>
      </c>
      <c r="E74" s="10" cm="1">
        <f t="array" ref="E74">IFERROR(ROUND(VLOOKUP(UPPER(A74),UPPER(lmop_raw!Z:AU), 11, FALSE), 0)/100, "N/A")</f>
        <v>0.3</v>
      </c>
      <c r="F74" s="2" t="str">
        <f>IFERROR(_xlfn.CONCAT(ROUND(VLOOKUP(A74,lmop_raw!Z:AU,20,FALSE),0)/100, " (", ROUND(VLOOKUP(A74,lmop_raw!Z:AU,21,FALSE),0)/100, " - ", ROUND(VLOOKUP(A74,lmop_raw!Z:AU,22,FALSE),0)/100, ")"), "N/A")</f>
        <v>0.77 (0.52 - 0.96)</v>
      </c>
    </row>
    <row r="75" spans="1:6" x14ac:dyDescent="0.2">
      <c r="A75" t="str">
        <f>PROPER(ghgrp_raw!T74)</f>
        <v>Cactus Landfill</v>
      </c>
      <c r="B75" t="str">
        <f>_xlfn.CONCAT(PROPER(ghgrp_raw!W74), ", ", UPPER(ghgrp_raw!Y74))</f>
        <v>Eloy, AZ</v>
      </c>
      <c r="C75" s="19">
        <f>ROUND(ghgrp_raw!C74,1)</f>
        <v>3.2</v>
      </c>
      <c r="D75" s="14" t="str">
        <f>_xlfn.CONCAT(TEXT(ROUND(ghgrp_raw!F74, 0), "0"), " (", TEXT(ROUND(ghgrp_raw!F74-ghgrp_raw!G74, 0), "0"), " - ", TEXT(ROUND(ghgrp_raw!F74+ghgrp_raw!H74, 0), "0"), ")")</f>
        <v>1 (-1 - 1)</v>
      </c>
      <c r="E75" s="10" t="str" cm="1">
        <f t="array" ref="E75">IFERROR(ROUND(VLOOKUP(UPPER(A75),UPPER(lmop_raw!Z:AU), 11, FALSE), 0)/100, "N/A")</f>
        <v>N/A</v>
      </c>
      <c r="F75" s="2" t="str">
        <f>IFERROR(_xlfn.CONCAT(ROUND(VLOOKUP(A75,lmop_raw!Z:AU,20,FALSE),0)/100, " (", ROUND(VLOOKUP(A75,lmop_raw!Z:AU,21,FALSE),0)/100, " - ", ROUND(VLOOKUP(A75,lmop_raw!Z:AU,22,FALSE),0)/100, ")"), "N/A")</f>
        <v>N/A</v>
      </c>
    </row>
    <row r="76" spans="1:6" x14ac:dyDescent="0.2">
      <c r="A76" t="str">
        <f>PROPER(ghgrp_raw!T75)</f>
        <v/>
      </c>
      <c r="B76" t="str">
        <f>_xlfn.CONCAT(PROPER(ghgrp_raw!W75), ", ", UPPER(ghgrp_raw!Y75))</f>
        <v xml:space="preserve">, </v>
      </c>
      <c r="C76" s="19">
        <f>ROUND(ghgrp_raw!C75,1)</f>
        <v>0</v>
      </c>
      <c r="D76" s="14" t="str">
        <f>_xlfn.CONCAT(TEXT(ROUND(ghgrp_raw!F75, 0), "0"), " (", TEXT(ROUND(ghgrp_raw!F75-ghgrp_raw!G75, 0), "0"), " - ", TEXT(ROUND(ghgrp_raw!F75+ghgrp_raw!H75, 0), "0"), ")")</f>
        <v>0 (0 - 0)</v>
      </c>
      <c r="E76" s="10" t="str" cm="1">
        <f t="array" ref="E76">IFERROR(ROUND(VLOOKUP(UPPER(A76),UPPER(lmop_raw!Z:AU), 11, FALSE), 0)/100, "N/A")</f>
        <v>N/A</v>
      </c>
      <c r="F76" s="2" t="str">
        <f>IFERROR(_xlfn.CONCAT(ROUND(VLOOKUP(A76,lmop_raw!Z:AU,20,FALSE),0)/100, " (", ROUND(VLOOKUP(A76,lmop_raw!Z:AU,21,FALSE),0)/100, " - ", ROUND(VLOOKUP(A76,lmop_raw!Z:AU,22,FALSE),0)/100, ")"), "N/A")</f>
        <v>N/A</v>
      </c>
    </row>
    <row r="77" spans="1:6" x14ac:dyDescent="0.2">
      <c r="A77" t="str">
        <f>PROPER(ghgrp_raw!T76)</f>
        <v/>
      </c>
      <c r="B77" t="str">
        <f>_xlfn.CONCAT(PROPER(ghgrp_raw!W76), ", ", UPPER(ghgrp_raw!Y76))</f>
        <v xml:space="preserve">, </v>
      </c>
      <c r="C77" s="19">
        <f>ROUND(ghgrp_raw!C76,1)</f>
        <v>0</v>
      </c>
      <c r="D77" s="14" t="str">
        <f>_xlfn.CONCAT(TEXT(ROUND(ghgrp_raw!F76, 0), "0"), " (", TEXT(ROUND(ghgrp_raw!F76-ghgrp_raw!G76, 0), "0"), " - ", TEXT(ROUND(ghgrp_raw!F76+ghgrp_raw!H76, 0), "0"), ")")</f>
        <v>0 (0 - 0)</v>
      </c>
      <c r="E77" s="10" t="str" cm="1">
        <f t="array" ref="E77">IFERROR(ROUND(VLOOKUP(UPPER(A77),UPPER(lmop_raw!Z:AU), 11, FALSE), 0)/100, "N/A")</f>
        <v>N/A</v>
      </c>
      <c r="F77" s="2" t="str">
        <f>IFERROR(_xlfn.CONCAT(ROUND(VLOOKUP(A77,lmop_raw!Z:AU,20,FALSE),0)/100, " (", ROUND(VLOOKUP(A77,lmop_raw!Z:AU,21,FALSE),0)/100, " - ", ROUND(VLOOKUP(A77,lmop_raw!Z:AU,22,FALSE),0)/100, ")"), "N/A")</f>
        <v>N/A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6A89-FC7E-1B40-A65A-9986D9A4530B}">
  <dimension ref="A1:F75"/>
  <sheetViews>
    <sheetView showGridLines="0" tabSelected="1" view="pageBreakPreview" zoomScale="109" zoomScaleNormal="100" workbookViewId="0">
      <selection activeCell="B66" sqref="B66"/>
    </sheetView>
  </sheetViews>
  <sheetFormatPr baseColWidth="10" defaultRowHeight="16" x14ac:dyDescent="0.2"/>
  <cols>
    <col min="1" max="1" width="29.5" style="38" customWidth="1"/>
    <col min="2" max="2" width="19.83203125" style="38" customWidth="1"/>
    <col min="3" max="3" width="7.5" style="37" customWidth="1"/>
    <col min="4" max="4" width="10.6640625" style="37" customWidth="1"/>
    <col min="5" max="5" width="7.5" style="37" customWidth="1"/>
    <col min="6" max="6" width="14.6640625" style="37" customWidth="1"/>
  </cols>
  <sheetData>
    <row r="1" spans="1:6" x14ac:dyDescent="0.2">
      <c r="A1" s="39" t="s">
        <v>0</v>
      </c>
      <c r="B1" s="40" t="s">
        <v>1</v>
      </c>
      <c r="C1" s="41" t="s">
        <v>2</v>
      </c>
      <c r="D1" s="42"/>
      <c r="E1" s="43" t="s">
        <v>36</v>
      </c>
      <c r="F1" s="42"/>
    </row>
    <row r="2" spans="1:6" x14ac:dyDescent="0.2">
      <c r="A2" s="44"/>
      <c r="B2" s="45"/>
      <c r="C2" s="46" t="s">
        <v>3</v>
      </c>
      <c r="D2" s="47" t="s">
        <v>4</v>
      </c>
      <c r="E2" s="48" t="s">
        <v>3</v>
      </c>
      <c r="F2" s="47" t="s">
        <v>4</v>
      </c>
    </row>
    <row r="3" spans="1:6" hidden="1" x14ac:dyDescent="0.2">
      <c r="A3" s="25" t="s">
        <v>216</v>
      </c>
      <c r="B3" s="15" t="s">
        <v>143</v>
      </c>
      <c r="C3" s="20">
        <v>3.4</v>
      </c>
      <c r="D3" s="15" t="s">
        <v>37</v>
      </c>
      <c r="E3" s="11">
        <v>0.86</v>
      </c>
      <c r="F3" s="4" t="s">
        <v>38</v>
      </c>
    </row>
    <row r="4" spans="1:6" hidden="1" x14ac:dyDescent="0.2">
      <c r="A4" s="25" t="s">
        <v>217</v>
      </c>
      <c r="B4" s="15" t="s">
        <v>145</v>
      </c>
      <c r="C4" s="20">
        <v>4.0999999999999996</v>
      </c>
      <c r="D4" s="15" t="s">
        <v>39</v>
      </c>
      <c r="E4" s="11">
        <v>0.86</v>
      </c>
      <c r="F4" s="4" t="s">
        <v>40</v>
      </c>
    </row>
    <row r="5" spans="1:6" hidden="1" x14ac:dyDescent="0.2">
      <c r="A5" s="25" t="s">
        <v>218</v>
      </c>
      <c r="B5" s="15" t="s">
        <v>144</v>
      </c>
      <c r="C5" s="20">
        <v>4.7</v>
      </c>
      <c r="D5" s="15" t="s">
        <v>41</v>
      </c>
      <c r="E5" s="11">
        <v>0.8</v>
      </c>
      <c r="F5" s="4" t="s">
        <v>42</v>
      </c>
    </row>
    <row r="6" spans="1:6" hidden="1" x14ac:dyDescent="0.2">
      <c r="A6" s="25" t="s">
        <v>219</v>
      </c>
      <c r="B6" s="15" t="s">
        <v>153</v>
      </c>
      <c r="C6" s="20">
        <v>10.1</v>
      </c>
      <c r="D6" s="15" t="s">
        <v>43</v>
      </c>
      <c r="E6" s="11">
        <v>0.84</v>
      </c>
      <c r="F6" s="4" t="s">
        <v>44</v>
      </c>
    </row>
    <row r="7" spans="1:6" hidden="1" x14ac:dyDescent="0.2">
      <c r="A7" s="25" t="s">
        <v>220</v>
      </c>
      <c r="B7" s="15" t="s">
        <v>160</v>
      </c>
      <c r="C7" s="20">
        <v>3.7</v>
      </c>
      <c r="D7" s="15" t="s">
        <v>45</v>
      </c>
      <c r="E7" s="11" t="s">
        <v>46</v>
      </c>
      <c r="F7" s="4" t="s">
        <v>46</v>
      </c>
    </row>
    <row r="8" spans="1:6" hidden="1" x14ac:dyDescent="0.2">
      <c r="A8" s="25" t="s">
        <v>221</v>
      </c>
      <c r="B8" s="15" t="s">
        <v>164</v>
      </c>
      <c r="C8" s="20">
        <v>5.8</v>
      </c>
      <c r="D8" s="15" t="s">
        <v>47</v>
      </c>
      <c r="E8" s="11" t="s">
        <v>46</v>
      </c>
      <c r="F8" s="4" t="s">
        <v>46</v>
      </c>
    </row>
    <row r="9" spans="1:6" hidden="1" x14ac:dyDescent="0.2">
      <c r="A9" s="25" t="s">
        <v>222</v>
      </c>
      <c r="B9" s="15" t="s">
        <v>161</v>
      </c>
      <c r="C9" s="20">
        <v>2.7</v>
      </c>
      <c r="D9" s="15" t="s">
        <v>48</v>
      </c>
      <c r="E9" s="11">
        <v>0.76</v>
      </c>
      <c r="F9" s="4" t="s">
        <v>49</v>
      </c>
    </row>
    <row r="10" spans="1:6" hidden="1" x14ac:dyDescent="0.2">
      <c r="A10" s="25" t="s">
        <v>223</v>
      </c>
      <c r="B10" s="15" t="s">
        <v>167</v>
      </c>
      <c r="C10" s="20">
        <v>12.3</v>
      </c>
      <c r="D10" s="15" t="s">
        <v>50</v>
      </c>
      <c r="E10" s="11">
        <v>0.18</v>
      </c>
      <c r="F10" s="4" t="s">
        <v>51</v>
      </c>
    </row>
    <row r="11" spans="1:6" hidden="1" x14ac:dyDescent="0.2">
      <c r="A11" s="25" t="s">
        <v>224</v>
      </c>
      <c r="B11" s="15" t="s">
        <v>162</v>
      </c>
      <c r="C11" s="20">
        <v>6.4</v>
      </c>
      <c r="D11" s="15" t="s">
        <v>52</v>
      </c>
      <c r="E11" s="11" t="s">
        <v>46</v>
      </c>
      <c r="F11" s="4" t="s">
        <v>46</v>
      </c>
    </row>
    <row r="12" spans="1:6" hidden="1" x14ac:dyDescent="0.2">
      <c r="A12" s="25" t="s">
        <v>225</v>
      </c>
      <c r="B12" s="15" t="s">
        <v>169</v>
      </c>
      <c r="C12" s="20">
        <v>29.2</v>
      </c>
      <c r="D12" s="15" t="s">
        <v>52</v>
      </c>
      <c r="E12" s="11">
        <v>0.37</v>
      </c>
      <c r="F12" s="4" t="s">
        <v>53</v>
      </c>
    </row>
    <row r="13" spans="1:6" hidden="1" x14ac:dyDescent="0.2">
      <c r="A13" s="25" t="s">
        <v>226</v>
      </c>
      <c r="B13" s="15" t="s">
        <v>173</v>
      </c>
      <c r="C13" s="20">
        <v>6.2</v>
      </c>
      <c r="D13" s="15" t="s">
        <v>54</v>
      </c>
      <c r="E13" s="11">
        <v>0.78</v>
      </c>
      <c r="F13" s="4" t="s">
        <v>55</v>
      </c>
    </row>
    <row r="14" spans="1:6" hidden="1" x14ac:dyDescent="0.2">
      <c r="A14" s="25" t="s">
        <v>227</v>
      </c>
      <c r="B14" s="15" t="s">
        <v>183</v>
      </c>
      <c r="C14" s="20">
        <v>8.3000000000000007</v>
      </c>
      <c r="D14" s="15" t="s">
        <v>56</v>
      </c>
      <c r="E14" s="11">
        <v>0.88</v>
      </c>
      <c r="F14" s="4" t="s">
        <v>57</v>
      </c>
    </row>
    <row r="15" spans="1:6" hidden="1" x14ac:dyDescent="0.2">
      <c r="A15" s="25" t="s">
        <v>228</v>
      </c>
      <c r="B15" s="15" t="s">
        <v>174</v>
      </c>
      <c r="C15" s="20">
        <v>6.5</v>
      </c>
      <c r="D15" s="15" t="s">
        <v>58</v>
      </c>
      <c r="E15" s="11">
        <v>0.81</v>
      </c>
      <c r="F15" s="4" t="s">
        <v>59</v>
      </c>
    </row>
    <row r="16" spans="1:6" hidden="1" x14ac:dyDescent="0.2">
      <c r="A16" s="25" t="s">
        <v>229</v>
      </c>
      <c r="B16" s="15" t="s">
        <v>170</v>
      </c>
      <c r="C16" s="20">
        <v>6.9</v>
      </c>
      <c r="D16" s="15" t="s">
        <v>60</v>
      </c>
      <c r="E16" s="11">
        <v>0.75</v>
      </c>
      <c r="F16" s="4" t="s">
        <v>61</v>
      </c>
    </row>
    <row r="17" spans="1:6" hidden="1" x14ac:dyDescent="0.2">
      <c r="A17" s="25" t="s">
        <v>230</v>
      </c>
      <c r="B17" s="15" t="s">
        <v>175</v>
      </c>
      <c r="C17" s="20">
        <v>2.7</v>
      </c>
      <c r="D17" s="15" t="s">
        <v>62</v>
      </c>
      <c r="E17" s="11">
        <v>0.94</v>
      </c>
      <c r="F17" s="4" t="s">
        <v>63</v>
      </c>
    </row>
    <row r="18" spans="1:6" hidden="1" x14ac:dyDescent="0.2">
      <c r="A18" s="25" t="s">
        <v>231</v>
      </c>
      <c r="B18" s="15" t="s">
        <v>184</v>
      </c>
      <c r="C18" s="20">
        <v>11.9</v>
      </c>
      <c r="D18" s="15" t="s">
        <v>64</v>
      </c>
      <c r="E18" s="11">
        <v>0.59</v>
      </c>
      <c r="F18" s="4" t="s">
        <v>65</v>
      </c>
    </row>
    <row r="19" spans="1:6" hidden="1" x14ac:dyDescent="0.2">
      <c r="A19" s="25" t="s">
        <v>232</v>
      </c>
      <c r="B19" s="15" t="s">
        <v>176</v>
      </c>
      <c r="C19" s="20">
        <v>11.8</v>
      </c>
      <c r="D19" s="15" t="s">
        <v>66</v>
      </c>
      <c r="E19" s="11">
        <v>0.77</v>
      </c>
      <c r="F19" s="4" t="s">
        <v>67</v>
      </c>
    </row>
    <row r="20" spans="1:6" hidden="1" x14ac:dyDescent="0.2">
      <c r="A20" s="25" t="s">
        <v>233</v>
      </c>
      <c r="B20" s="15" t="s">
        <v>154</v>
      </c>
      <c r="C20" s="20">
        <v>2.8</v>
      </c>
      <c r="D20" s="15" t="s">
        <v>68</v>
      </c>
      <c r="E20" s="11" t="s">
        <v>46</v>
      </c>
      <c r="F20" s="4" t="s">
        <v>46</v>
      </c>
    </row>
    <row r="21" spans="1:6" hidden="1" x14ac:dyDescent="0.2">
      <c r="A21" s="25" t="s">
        <v>234</v>
      </c>
      <c r="B21" s="15" t="s">
        <v>185</v>
      </c>
      <c r="C21" s="20">
        <v>20.7</v>
      </c>
      <c r="D21" s="15" t="s">
        <v>69</v>
      </c>
      <c r="E21" s="11">
        <v>0.49</v>
      </c>
      <c r="F21" s="4" t="s">
        <v>70</v>
      </c>
    </row>
    <row r="22" spans="1:6" hidden="1" x14ac:dyDescent="0.2">
      <c r="A22" s="25" t="s">
        <v>235</v>
      </c>
      <c r="B22" s="15" t="s">
        <v>165</v>
      </c>
      <c r="C22" s="20">
        <v>5.5</v>
      </c>
      <c r="D22" s="15" t="s">
        <v>71</v>
      </c>
      <c r="E22" s="11" t="s">
        <v>46</v>
      </c>
      <c r="F22" s="4" t="s">
        <v>46</v>
      </c>
    </row>
    <row r="23" spans="1:6" hidden="1" x14ac:dyDescent="0.2">
      <c r="A23" s="25" t="s">
        <v>236</v>
      </c>
      <c r="B23" s="15" t="s">
        <v>189</v>
      </c>
      <c r="C23" s="20">
        <v>7.3</v>
      </c>
      <c r="D23" s="15" t="s">
        <v>72</v>
      </c>
      <c r="E23" s="11" t="s">
        <v>46</v>
      </c>
      <c r="F23" s="4" t="s">
        <v>46</v>
      </c>
    </row>
    <row r="24" spans="1:6" hidden="1" x14ac:dyDescent="0.2">
      <c r="A24" s="25" t="s">
        <v>237</v>
      </c>
      <c r="B24" s="15" t="s">
        <v>177</v>
      </c>
      <c r="C24" s="20">
        <v>7.3</v>
      </c>
      <c r="D24" s="15" t="s">
        <v>73</v>
      </c>
      <c r="E24" s="11">
        <v>0.74</v>
      </c>
      <c r="F24" s="4" t="s">
        <v>74</v>
      </c>
    </row>
    <row r="25" spans="1:6" hidden="1" x14ac:dyDescent="0.2">
      <c r="A25" s="25" t="s">
        <v>238</v>
      </c>
      <c r="B25" s="15" t="s">
        <v>190</v>
      </c>
      <c r="C25" s="20">
        <v>3.4</v>
      </c>
      <c r="D25" s="15" t="s">
        <v>75</v>
      </c>
      <c r="E25" s="11">
        <v>0.52</v>
      </c>
      <c r="F25" s="4" t="s">
        <v>76</v>
      </c>
    </row>
    <row r="26" spans="1:6" hidden="1" x14ac:dyDescent="0.2">
      <c r="A26" s="25" t="s">
        <v>239</v>
      </c>
      <c r="B26" s="15" t="s">
        <v>191</v>
      </c>
      <c r="C26" s="20">
        <v>18.2</v>
      </c>
      <c r="D26" s="15" t="s">
        <v>77</v>
      </c>
      <c r="E26" s="11">
        <v>0.35</v>
      </c>
      <c r="F26" s="4" t="s">
        <v>78</v>
      </c>
    </row>
    <row r="27" spans="1:6" hidden="1" x14ac:dyDescent="0.2">
      <c r="A27" s="25" t="s">
        <v>240</v>
      </c>
      <c r="B27" s="15" t="s">
        <v>163</v>
      </c>
      <c r="C27" s="20">
        <v>4.9000000000000004</v>
      </c>
      <c r="D27" s="15" t="s">
        <v>79</v>
      </c>
      <c r="E27" s="11">
        <v>0.85</v>
      </c>
      <c r="F27" s="4" t="s">
        <v>80</v>
      </c>
    </row>
    <row r="28" spans="1:6" hidden="1" x14ac:dyDescent="0.2">
      <c r="A28" s="25" t="s">
        <v>241</v>
      </c>
      <c r="B28" s="15" t="s">
        <v>193</v>
      </c>
      <c r="C28" s="20">
        <v>6</v>
      </c>
      <c r="D28" s="15" t="s">
        <v>81</v>
      </c>
      <c r="E28" s="11" t="s">
        <v>46</v>
      </c>
      <c r="F28" s="4" t="s">
        <v>46</v>
      </c>
    </row>
    <row r="29" spans="1:6" hidden="1" x14ac:dyDescent="0.2">
      <c r="A29" s="25" t="s">
        <v>242</v>
      </c>
      <c r="B29" s="15" t="s">
        <v>194</v>
      </c>
      <c r="C29" s="20">
        <v>3.4</v>
      </c>
      <c r="D29" s="15" t="s">
        <v>82</v>
      </c>
      <c r="E29" s="11" t="s">
        <v>46</v>
      </c>
      <c r="F29" s="4" t="s">
        <v>46</v>
      </c>
    </row>
    <row r="30" spans="1:6" hidden="1" x14ac:dyDescent="0.2">
      <c r="A30" s="25" t="s">
        <v>243</v>
      </c>
      <c r="B30" s="15" t="s">
        <v>178</v>
      </c>
      <c r="C30" s="20">
        <v>5.5</v>
      </c>
      <c r="D30" s="15" t="s">
        <v>83</v>
      </c>
      <c r="E30" s="11" t="s">
        <v>46</v>
      </c>
      <c r="F30" s="4" t="s">
        <v>46</v>
      </c>
    </row>
    <row r="31" spans="1:6" hidden="1" x14ac:dyDescent="0.2">
      <c r="A31" s="25" t="s">
        <v>244</v>
      </c>
      <c r="B31" s="15" t="s">
        <v>195</v>
      </c>
      <c r="C31" s="20">
        <v>2.8</v>
      </c>
      <c r="D31" s="15" t="s">
        <v>84</v>
      </c>
      <c r="E31" s="11" t="s">
        <v>46</v>
      </c>
      <c r="F31" s="4" t="s">
        <v>46</v>
      </c>
    </row>
    <row r="32" spans="1:6" hidden="1" x14ac:dyDescent="0.2">
      <c r="A32" s="25" t="s">
        <v>245</v>
      </c>
      <c r="B32" s="15" t="s">
        <v>155</v>
      </c>
      <c r="C32" s="20">
        <v>14.5</v>
      </c>
      <c r="D32" s="15" t="s">
        <v>85</v>
      </c>
      <c r="E32" s="11" t="s">
        <v>46</v>
      </c>
      <c r="F32" s="4" t="s">
        <v>46</v>
      </c>
    </row>
    <row r="33" spans="1:6" hidden="1" x14ac:dyDescent="0.2">
      <c r="A33" s="25" t="s">
        <v>246</v>
      </c>
      <c r="B33" s="15" t="s">
        <v>146</v>
      </c>
      <c r="C33" s="20">
        <v>9.3000000000000007</v>
      </c>
      <c r="D33" s="15" t="s">
        <v>86</v>
      </c>
      <c r="E33" s="11" t="s">
        <v>46</v>
      </c>
      <c r="F33" s="4" t="s">
        <v>46</v>
      </c>
    </row>
    <row r="34" spans="1:6" hidden="1" x14ac:dyDescent="0.2">
      <c r="A34" s="25" t="s">
        <v>247</v>
      </c>
      <c r="B34" s="15" t="s">
        <v>196</v>
      </c>
      <c r="C34" s="20">
        <v>9.1999999999999993</v>
      </c>
      <c r="D34" s="15" t="s">
        <v>87</v>
      </c>
      <c r="E34" s="11" t="s">
        <v>46</v>
      </c>
      <c r="F34" s="4" t="s">
        <v>46</v>
      </c>
    </row>
    <row r="35" spans="1:6" hidden="1" x14ac:dyDescent="0.2">
      <c r="A35" s="25" t="s">
        <v>248</v>
      </c>
      <c r="B35" s="15" t="s">
        <v>166</v>
      </c>
      <c r="C35" s="20">
        <v>8.8000000000000007</v>
      </c>
      <c r="D35" s="15" t="s">
        <v>88</v>
      </c>
      <c r="E35" s="11" t="s">
        <v>46</v>
      </c>
      <c r="F35" s="4" t="s">
        <v>46</v>
      </c>
    </row>
    <row r="36" spans="1:6" hidden="1" x14ac:dyDescent="0.2">
      <c r="A36" s="25" t="s">
        <v>249</v>
      </c>
      <c r="B36" s="15" t="s">
        <v>179</v>
      </c>
      <c r="C36" s="20">
        <v>5.6</v>
      </c>
      <c r="D36" s="15" t="s">
        <v>89</v>
      </c>
      <c r="E36" s="11">
        <v>0.55000000000000004</v>
      </c>
      <c r="F36" s="4" t="s">
        <v>90</v>
      </c>
    </row>
    <row r="37" spans="1:6" hidden="1" x14ac:dyDescent="0.2">
      <c r="A37" s="25" t="s">
        <v>250</v>
      </c>
      <c r="B37" s="15" t="s">
        <v>197</v>
      </c>
      <c r="C37" s="20">
        <v>20.9</v>
      </c>
      <c r="D37" s="15" t="s">
        <v>91</v>
      </c>
      <c r="E37" s="11" t="s">
        <v>46</v>
      </c>
      <c r="F37" s="4" t="s">
        <v>46</v>
      </c>
    </row>
    <row r="38" spans="1:6" hidden="1" x14ac:dyDescent="0.2">
      <c r="A38" s="25" t="s">
        <v>251</v>
      </c>
      <c r="B38" s="15" t="s">
        <v>171</v>
      </c>
      <c r="C38" s="20">
        <v>3.4</v>
      </c>
      <c r="D38" s="15" t="s">
        <v>92</v>
      </c>
      <c r="E38" s="11">
        <v>0.3</v>
      </c>
      <c r="F38" s="4" t="s">
        <v>93</v>
      </c>
    </row>
    <row r="39" spans="1:6" hidden="1" x14ac:dyDescent="0.2">
      <c r="A39" s="25" t="s">
        <v>252</v>
      </c>
      <c r="B39" s="15" t="s">
        <v>192</v>
      </c>
      <c r="C39" s="20">
        <v>4.3</v>
      </c>
      <c r="D39" s="15" t="s">
        <v>94</v>
      </c>
      <c r="E39" s="11">
        <v>0.56999999999999995</v>
      </c>
      <c r="F39" s="4" t="s">
        <v>95</v>
      </c>
    </row>
    <row r="40" spans="1:6" hidden="1" x14ac:dyDescent="0.2">
      <c r="A40" s="25" t="s">
        <v>253</v>
      </c>
      <c r="B40" s="15" t="s">
        <v>199</v>
      </c>
      <c r="C40" s="20">
        <v>3.2</v>
      </c>
      <c r="D40" s="15" t="s">
        <v>96</v>
      </c>
      <c r="E40" s="11" t="s">
        <v>46</v>
      </c>
      <c r="F40" s="4" t="s">
        <v>46</v>
      </c>
    </row>
    <row r="41" spans="1:6" hidden="1" x14ac:dyDescent="0.2">
      <c r="A41" s="25" t="s">
        <v>254</v>
      </c>
      <c r="B41" s="15" t="s">
        <v>186</v>
      </c>
      <c r="C41" s="20">
        <v>6.6</v>
      </c>
      <c r="D41" s="15" t="s">
        <v>97</v>
      </c>
      <c r="E41" s="11" t="s">
        <v>46</v>
      </c>
      <c r="F41" s="4" t="s">
        <v>46</v>
      </c>
    </row>
    <row r="42" spans="1:6" x14ac:dyDescent="0.2">
      <c r="A42" s="25" t="s">
        <v>255</v>
      </c>
      <c r="B42" s="15" t="s">
        <v>172</v>
      </c>
      <c r="C42" s="20">
        <v>3.1</v>
      </c>
      <c r="D42" s="15" t="s">
        <v>98</v>
      </c>
      <c r="E42" s="11">
        <v>0.53</v>
      </c>
      <c r="F42" s="4" t="s">
        <v>99</v>
      </c>
    </row>
    <row r="43" spans="1:6" x14ac:dyDescent="0.2">
      <c r="A43" s="25" t="s">
        <v>256</v>
      </c>
      <c r="B43" s="15" t="s">
        <v>187</v>
      </c>
      <c r="C43" s="20">
        <v>13.8</v>
      </c>
      <c r="D43" s="15" t="s">
        <v>100</v>
      </c>
      <c r="E43" s="11">
        <v>0.4</v>
      </c>
      <c r="F43" s="4" t="s">
        <v>101</v>
      </c>
    </row>
    <row r="44" spans="1:6" x14ac:dyDescent="0.2">
      <c r="A44" s="25" t="s">
        <v>257</v>
      </c>
      <c r="B44" s="15" t="s">
        <v>147</v>
      </c>
      <c r="C44" s="20">
        <v>6.2</v>
      </c>
      <c r="D44" s="15" t="s">
        <v>102</v>
      </c>
      <c r="E44" s="11" t="s">
        <v>46</v>
      </c>
      <c r="F44" s="4" t="s">
        <v>46</v>
      </c>
    </row>
    <row r="45" spans="1:6" x14ac:dyDescent="0.2">
      <c r="A45" s="25" t="s">
        <v>258</v>
      </c>
      <c r="B45" s="15" t="s">
        <v>200</v>
      </c>
      <c r="C45" s="20">
        <v>6.2</v>
      </c>
      <c r="D45" s="15" t="s">
        <v>103</v>
      </c>
      <c r="E45" s="11">
        <v>0.28999999999999998</v>
      </c>
      <c r="F45" s="4" t="s">
        <v>104</v>
      </c>
    </row>
    <row r="46" spans="1:6" x14ac:dyDescent="0.2">
      <c r="A46" s="25" t="s">
        <v>259</v>
      </c>
      <c r="B46" s="15" t="s">
        <v>148</v>
      </c>
      <c r="C46" s="20">
        <v>3.1</v>
      </c>
      <c r="D46" s="15" t="s">
        <v>105</v>
      </c>
      <c r="E46" s="11" t="s">
        <v>46</v>
      </c>
      <c r="F46" s="4" t="s">
        <v>46</v>
      </c>
    </row>
    <row r="47" spans="1:6" x14ac:dyDescent="0.2">
      <c r="A47" s="25" t="s">
        <v>260</v>
      </c>
      <c r="B47" s="15" t="s">
        <v>149</v>
      </c>
      <c r="C47" s="20">
        <v>5.6</v>
      </c>
      <c r="D47" s="15" t="s">
        <v>106</v>
      </c>
      <c r="E47" s="11" t="s">
        <v>46</v>
      </c>
      <c r="F47" s="4" t="s">
        <v>46</v>
      </c>
    </row>
    <row r="48" spans="1:6" x14ac:dyDescent="0.2">
      <c r="A48" s="25" t="s">
        <v>261</v>
      </c>
      <c r="B48" s="15" t="s">
        <v>202</v>
      </c>
      <c r="C48" s="20">
        <v>5.3</v>
      </c>
      <c r="D48" s="15" t="s">
        <v>107</v>
      </c>
      <c r="E48" s="11" t="s">
        <v>46</v>
      </c>
      <c r="F48" s="4" t="s">
        <v>46</v>
      </c>
    </row>
    <row r="49" spans="1:6" x14ac:dyDescent="0.2">
      <c r="A49" s="25" t="s">
        <v>262</v>
      </c>
      <c r="B49" s="15" t="s">
        <v>180</v>
      </c>
      <c r="C49" s="20">
        <v>3.2</v>
      </c>
      <c r="D49" s="15" t="s">
        <v>107</v>
      </c>
      <c r="E49" s="11" t="s">
        <v>46</v>
      </c>
      <c r="F49" s="4" t="s">
        <v>46</v>
      </c>
    </row>
    <row r="50" spans="1:6" x14ac:dyDescent="0.2">
      <c r="A50" s="25" t="s">
        <v>263</v>
      </c>
      <c r="B50" s="15" t="s">
        <v>203</v>
      </c>
      <c r="C50" s="20">
        <v>2.9</v>
      </c>
      <c r="D50" s="15" t="s">
        <v>108</v>
      </c>
      <c r="E50" s="11">
        <v>0.69</v>
      </c>
      <c r="F50" s="4" t="s">
        <v>109</v>
      </c>
    </row>
    <row r="51" spans="1:6" x14ac:dyDescent="0.2">
      <c r="A51" s="25" t="s">
        <v>264</v>
      </c>
      <c r="B51" s="15" t="s">
        <v>150</v>
      </c>
      <c r="C51" s="20">
        <v>10.199999999999999</v>
      </c>
      <c r="D51" s="15" t="s">
        <v>110</v>
      </c>
      <c r="E51" s="11" t="s">
        <v>46</v>
      </c>
      <c r="F51" s="4" t="s">
        <v>46</v>
      </c>
    </row>
    <row r="52" spans="1:6" x14ac:dyDescent="0.2">
      <c r="A52" s="25" t="s">
        <v>265</v>
      </c>
      <c r="B52" s="15" t="s">
        <v>188</v>
      </c>
      <c r="C52" s="20">
        <v>11.5</v>
      </c>
      <c r="D52" s="15" t="s">
        <v>111</v>
      </c>
      <c r="E52" s="11" t="s">
        <v>46</v>
      </c>
      <c r="F52" s="4" t="s">
        <v>46</v>
      </c>
    </row>
    <row r="53" spans="1:6" x14ac:dyDescent="0.2">
      <c r="A53" s="25" t="s">
        <v>266</v>
      </c>
      <c r="B53" s="15" t="s">
        <v>156</v>
      </c>
      <c r="C53" s="20">
        <v>2.7</v>
      </c>
      <c r="D53" s="15" t="s">
        <v>112</v>
      </c>
      <c r="E53" s="11">
        <v>0.78</v>
      </c>
      <c r="F53" s="4" t="s">
        <v>113</v>
      </c>
    </row>
    <row r="54" spans="1:6" x14ac:dyDescent="0.2">
      <c r="A54" s="25" t="s">
        <v>267</v>
      </c>
      <c r="B54" s="15" t="s">
        <v>157</v>
      </c>
      <c r="C54" s="20">
        <v>3.6</v>
      </c>
      <c r="D54" s="15" t="s">
        <v>114</v>
      </c>
      <c r="E54" s="11">
        <v>0.89</v>
      </c>
      <c r="F54" s="4" t="s">
        <v>115</v>
      </c>
    </row>
    <row r="55" spans="1:6" x14ac:dyDescent="0.2">
      <c r="A55" s="25" t="s">
        <v>268</v>
      </c>
      <c r="B55" s="15" t="s">
        <v>204</v>
      </c>
      <c r="C55" s="20">
        <v>5</v>
      </c>
      <c r="D55" s="15" t="s">
        <v>116</v>
      </c>
      <c r="E55" s="11">
        <v>0.5</v>
      </c>
      <c r="F55" s="4" t="s">
        <v>117</v>
      </c>
    </row>
    <row r="56" spans="1:6" x14ac:dyDescent="0.2">
      <c r="A56" s="25" t="s">
        <v>269</v>
      </c>
      <c r="B56" s="15" t="s">
        <v>205</v>
      </c>
      <c r="C56" s="20">
        <v>2.7</v>
      </c>
      <c r="D56" s="15" t="s">
        <v>118</v>
      </c>
      <c r="E56" s="11" t="s">
        <v>46</v>
      </c>
      <c r="F56" s="4" t="s">
        <v>46</v>
      </c>
    </row>
    <row r="57" spans="1:6" x14ac:dyDescent="0.2">
      <c r="A57" s="25" t="s">
        <v>270</v>
      </c>
      <c r="B57" s="15" t="s">
        <v>206</v>
      </c>
      <c r="C57" s="20">
        <v>2.6</v>
      </c>
      <c r="D57" s="15" t="s">
        <v>119</v>
      </c>
      <c r="E57" s="11" t="s">
        <v>46</v>
      </c>
      <c r="F57" s="4" t="s">
        <v>46</v>
      </c>
    </row>
    <row r="58" spans="1:6" x14ac:dyDescent="0.2">
      <c r="A58" s="25" t="s">
        <v>271</v>
      </c>
      <c r="B58" s="15" t="s">
        <v>215</v>
      </c>
      <c r="C58" s="20">
        <v>2.8</v>
      </c>
      <c r="D58" s="15" t="s">
        <v>119</v>
      </c>
      <c r="E58" s="11">
        <v>0.75</v>
      </c>
      <c r="F58" s="4" t="s">
        <v>120</v>
      </c>
    </row>
    <row r="59" spans="1:6" x14ac:dyDescent="0.2">
      <c r="A59" s="25" t="s">
        <v>272</v>
      </c>
      <c r="B59" s="15" t="s">
        <v>211</v>
      </c>
      <c r="C59" s="20">
        <v>9.8000000000000007</v>
      </c>
      <c r="D59" s="15" t="s">
        <v>121</v>
      </c>
      <c r="E59" s="11">
        <v>0.73</v>
      </c>
      <c r="F59" s="4" t="s">
        <v>122</v>
      </c>
    </row>
    <row r="60" spans="1:6" x14ac:dyDescent="0.2">
      <c r="A60" s="25" t="s">
        <v>273</v>
      </c>
      <c r="B60" s="15" t="s">
        <v>151</v>
      </c>
      <c r="C60" s="20">
        <v>8.3000000000000007</v>
      </c>
      <c r="D60" s="15" t="s">
        <v>123</v>
      </c>
      <c r="E60" s="11" t="s">
        <v>46</v>
      </c>
      <c r="F60" s="4" t="s">
        <v>46</v>
      </c>
    </row>
    <row r="61" spans="1:6" x14ac:dyDescent="0.2">
      <c r="A61" s="25" t="s">
        <v>274</v>
      </c>
      <c r="B61" s="15" t="s">
        <v>158</v>
      </c>
      <c r="C61" s="20">
        <v>16.2</v>
      </c>
      <c r="D61" s="15" t="s">
        <v>124</v>
      </c>
      <c r="E61" s="11" t="s">
        <v>46</v>
      </c>
      <c r="F61" s="4" t="s">
        <v>46</v>
      </c>
    </row>
    <row r="62" spans="1:6" x14ac:dyDescent="0.2">
      <c r="A62" s="25" t="s">
        <v>275</v>
      </c>
      <c r="B62" s="15" t="s">
        <v>207</v>
      </c>
      <c r="C62" s="20">
        <v>4.7</v>
      </c>
      <c r="D62" s="15" t="s">
        <v>125</v>
      </c>
      <c r="E62" s="11" t="s">
        <v>46</v>
      </c>
      <c r="F62" s="4" t="s">
        <v>46</v>
      </c>
    </row>
    <row r="63" spans="1:6" x14ac:dyDescent="0.2">
      <c r="A63" s="25" t="s">
        <v>276</v>
      </c>
      <c r="B63" s="15" t="s">
        <v>212</v>
      </c>
      <c r="C63" s="20">
        <v>3.8</v>
      </c>
      <c r="D63" s="15" t="s">
        <v>126</v>
      </c>
      <c r="E63" s="11">
        <v>0.48</v>
      </c>
      <c r="F63" s="4" t="s">
        <v>127</v>
      </c>
    </row>
    <row r="64" spans="1:6" x14ac:dyDescent="0.2">
      <c r="A64" s="25" t="s">
        <v>277</v>
      </c>
      <c r="B64" s="15" t="s">
        <v>213</v>
      </c>
      <c r="C64" s="20">
        <v>8.3000000000000007</v>
      </c>
      <c r="D64" s="15" t="s">
        <v>128</v>
      </c>
      <c r="E64" s="11" t="s">
        <v>46</v>
      </c>
      <c r="F64" s="4" t="s">
        <v>46</v>
      </c>
    </row>
    <row r="65" spans="1:6" x14ac:dyDescent="0.2">
      <c r="A65" s="25" t="s">
        <v>278</v>
      </c>
      <c r="B65" s="15" t="s">
        <v>201</v>
      </c>
      <c r="C65" s="20">
        <v>7</v>
      </c>
      <c r="D65" s="15" t="s">
        <v>128</v>
      </c>
      <c r="E65" s="11">
        <v>0.45</v>
      </c>
      <c r="F65" s="4" t="s">
        <v>129</v>
      </c>
    </row>
    <row r="66" spans="1:6" x14ac:dyDescent="0.2">
      <c r="A66" s="25" t="s">
        <v>279</v>
      </c>
      <c r="B66" s="15" t="s">
        <v>181</v>
      </c>
      <c r="C66" s="20">
        <v>5.0999999999999996</v>
      </c>
      <c r="D66" s="15" t="s">
        <v>128</v>
      </c>
      <c r="E66" s="11">
        <v>0.66</v>
      </c>
      <c r="F66" s="4" t="s">
        <v>130</v>
      </c>
    </row>
    <row r="67" spans="1:6" x14ac:dyDescent="0.2">
      <c r="A67" s="25" t="s">
        <v>280</v>
      </c>
      <c r="B67" s="15" t="s">
        <v>152</v>
      </c>
      <c r="C67" s="20">
        <v>11.2</v>
      </c>
      <c r="D67" s="15" t="s">
        <v>131</v>
      </c>
      <c r="E67" s="11">
        <v>0.44</v>
      </c>
      <c r="F67" s="4" t="s">
        <v>132</v>
      </c>
    </row>
    <row r="68" spans="1:6" x14ac:dyDescent="0.2">
      <c r="A68" s="25" t="s">
        <v>281</v>
      </c>
      <c r="B68" s="15" t="s">
        <v>182</v>
      </c>
      <c r="C68" s="20">
        <v>2.8</v>
      </c>
      <c r="D68" s="15" t="s">
        <v>128</v>
      </c>
      <c r="E68" s="11" t="s">
        <v>46</v>
      </c>
      <c r="F68" s="4" t="s">
        <v>46</v>
      </c>
    </row>
    <row r="69" spans="1:6" x14ac:dyDescent="0.2">
      <c r="A69" s="25" t="s">
        <v>282</v>
      </c>
      <c r="B69" s="15" t="s">
        <v>214</v>
      </c>
      <c r="C69" s="20">
        <v>3.7</v>
      </c>
      <c r="D69" s="15" t="s">
        <v>133</v>
      </c>
      <c r="E69" s="11" t="s">
        <v>46</v>
      </c>
      <c r="F69" s="4" t="s">
        <v>46</v>
      </c>
    </row>
    <row r="70" spans="1:6" x14ac:dyDescent="0.2">
      <c r="A70" s="25" t="s">
        <v>283</v>
      </c>
      <c r="B70" s="15" t="s">
        <v>208</v>
      </c>
      <c r="C70" s="20">
        <v>4.5</v>
      </c>
      <c r="D70" s="15" t="s">
        <v>134</v>
      </c>
      <c r="E70" s="11">
        <v>0.51</v>
      </c>
      <c r="F70" s="4" t="s">
        <v>135</v>
      </c>
    </row>
    <row r="71" spans="1:6" x14ac:dyDescent="0.2">
      <c r="A71" s="25" t="s">
        <v>284</v>
      </c>
      <c r="B71" s="15" t="s">
        <v>159</v>
      </c>
      <c r="C71" s="20">
        <v>19.5</v>
      </c>
      <c r="D71" s="15" t="s">
        <v>136</v>
      </c>
      <c r="E71" s="11">
        <v>0.27</v>
      </c>
      <c r="F71" s="4" t="s">
        <v>137</v>
      </c>
    </row>
    <row r="72" spans="1:6" x14ac:dyDescent="0.2">
      <c r="A72" s="25" t="s">
        <v>285</v>
      </c>
      <c r="B72" s="15" t="s">
        <v>209</v>
      </c>
      <c r="C72" s="20">
        <v>2.8</v>
      </c>
      <c r="D72" s="15" t="s">
        <v>138</v>
      </c>
      <c r="E72" s="11" t="s">
        <v>46</v>
      </c>
      <c r="F72" s="4" t="s">
        <v>46</v>
      </c>
    </row>
    <row r="73" spans="1:6" x14ac:dyDescent="0.2">
      <c r="A73" s="25" t="s">
        <v>286</v>
      </c>
      <c r="B73" s="15" t="s">
        <v>168</v>
      </c>
      <c r="C73" s="20">
        <v>2.9</v>
      </c>
      <c r="D73" s="15" t="s">
        <v>139</v>
      </c>
      <c r="E73" s="11" t="s">
        <v>46</v>
      </c>
      <c r="F73" s="4" t="s">
        <v>46</v>
      </c>
    </row>
    <row r="74" spans="1:6" x14ac:dyDescent="0.2">
      <c r="A74" s="25" t="s">
        <v>287</v>
      </c>
      <c r="B74" s="15" t="s">
        <v>198</v>
      </c>
      <c r="C74" s="20">
        <v>10.1</v>
      </c>
      <c r="D74" s="15" t="s">
        <v>140</v>
      </c>
      <c r="E74" s="11">
        <v>0.3</v>
      </c>
      <c r="F74" s="4" t="s">
        <v>141</v>
      </c>
    </row>
    <row r="75" spans="1:6" x14ac:dyDescent="0.2">
      <c r="A75" s="25" t="s">
        <v>288</v>
      </c>
      <c r="B75" s="15" t="s">
        <v>210</v>
      </c>
      <c r="C75" s="20">
        <v>3.2</v>
      </c>
      <c r="D75" s="15" t="s">
        <v>142</v>
      </c>
      <c r="E75" s="11" t="s">
        <v>46</v>
      </c>
      <c r="F75" s="4" t="s">
        <v>46</v>
      </c>
    </row>
  </sheetData>
  <mergeCells count="4">
    <mergeCell ref="A1:A2"/>
    <mergeCell ref="B1:B2"/>
    <mergeCell ref="C1:D1"/>
    <mergeCell ref="E1:F1"/>
  </mergeCells>
  <pageMargins left="0.5" right="0.5" top="0.5" bottom="0.5" header="0" footer="0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ghgrp_raw</vt:lpstr>
      <vt:lpstr>lmop_raw</vt:lpstr>
      <vt:lpstr>validation</vt:lpstr>
      <vt:lpstr>table_1</vt:lpstr>
      <vt:lpstr>table_2</vt:lpstr>
      <vt:lpstr>table_2_pasted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2023-03-15T22:15:12Z</dcterms:created>
  <dcterms:modified xsi:type="dcterms:W3CDTF">2023-04-14T23:37:26Z</dcterms:modified>
</cp:coreProperties>
</file>