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32C4593E-68FA-9348-9CB3-945D740DB35A}" xr6:coauthVersionLast="47" xr6:coauthVersionMax="47" xr10:uidLastSave="{00000000-0000-0000-0000-000000000000}"/>
  <bookViews>
    <workbookView xWindow="51800" yWindow="3400" windowWidth="36980" windowHeight="22900" xr2:uid="{BA8AB787-1E1F-024C-A296-E8A36875047B}"/>
  </bookViews>
  <sheets>
    <sheet name="prep_table" sheetId="1" r:id="rId1"/>
    <sheet name="checklist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3" l="1"/>
  <c r="D111" i="3"/>
  <c r="D110" i="3"/>
  <c r="C114" i="3" s="1"/>
  <c r="D108" i="3"/>
  <c r="C94" i="3"/>
  <c r="D74" i="3"/>
  <c r="D77" i="3" s="1"/>
  <c r="C66" i="3"/>
  <c r="C49" i="3"/>
  <c r="D37" i="3"/>
  <c r="E37" i="3" s="1"/>
  <c r="C31" i="3"/>
  <c r="B31" i="3"/>
  <c r="D22" i="3"/>
  <c r="D24" i="3" s="1"/>
  <c r="C15" i="3"/>
  <c r="D9" i="3"/>
  <c r="D40" i="3" s="1"/>
  <c r="E40" i="3" s="1"/>
  <c r="D35" i="3" l="1"/>
  <c r="D45" i="3"/>
  <c r="D36" i="3"/>
  <c r="E36" i="3" s="1"/>
  <c r="D100" i="3"/>
  <c r="D101" i="3" s="1"/>
  <c r="C103" i="3" s="1"/>
  <c r="D23" i="3"/>
  <c r="D25" i="3" s="1"/>
  <c r="D76" i="3"/>
  <c r="C80" i="3" s="1"/>
  <c r="D38" i="3"/>
  <c r="E38" i="3" s="1"/>
  <c r="D11" i="3"/>
  <c r="D61" i="3"/>
  <c r="D39" i="3"/>
  <c r="E39" i="3" s="1"/>
  <c r="D89" i="3"/>
  <c r="D34" i="3"/>
  <c r="Z97" i="1"/>
  <c r="AA97" i="1" s="1"/>
  <c r="O97" i="1"/>
  <c r="L97" i="1"/>
  <c r="Z96" i="1"/>
  <c r="AA96" i="1" s="1"/>
  <c r="O96" i="1"/>
  <c r="L96" i="1"/>
  <c r="Z95" i="1"/>
  <c r="AA95" i="1" s="1"/>
  <c r="O95" i="1"/>
  <c r="L95" i="1"/>
  <c r="Z94" i="1"/>
  <c r="AA94" i="1" s="1"/>
  <c r="O94" i="1"/>
  <c r="L94" i="1"/>
  <c r="Z93" i="1"/>
  <c r="AA93" i="1" s="1"/>
  <c r="O93" i="1"/>
  <c r="L93" i="1"/>
  <c r="Z92" i="1"/>
  <c r="AA92" i="1" s="1"/>
  <c r="O92" i="1"/>
  <c r="L92" i="1"/>
  <c r="Z91" i="1"/>
  <c r="AA91" i="1" s="1"/>
  <c r="O91" i="1"/>
  <c r="L91" i="1"/>
  <c r="Z90" i="1"/>
  <c r="AA90" i="1" s="1"/>
  <c r="O90" i="1"/>
  <c r="L90" i="1"/>
  <c r="Z89" i="1"/>
  <c r="AA89" i="1" s="1"/>
  <c r="O89" i="1"/>
  <c r="L89" i="1"/>
  <c r="Z88" i="1"/>
  <c r="AA88" i="1" s="1"/>
  <c r="O88" i="1"/>
  <c r="L88" i="1"/>
  <c r="Z87" i="1"/>
  <c r="AA87" i="1" s="1"/>
  <c r="O87" i="1"/>
  <c r="L87" i="1"/>
  <c r="Z86" i="1"/>
  <c r="AA86" i="1" s="1"/>
  <c r="O86" i="1"/>
  <c r="L86" i="1"/>
  <c r="Z85" i="1"/>
  <c r="AA85" i="1" s="1"/>
  <c r="O85" i="1"/>
  <c r="L85" i="1"/>
  <c r="Z84" i="1"/>
  <c r="AA84" i="1" s="1"/>
  <c r="O84" i="1"/>
  <c r="L84" i="1"/>
  <c r="Z83" i="1"/>
  <c r="AA83" i="1" s="1"/>
  <c r="O83" i="1"/>
  <c r="L83" i="1"/>
  <c r="Z82" i="1"/>
  <c r="AA82" i="1" s="1"/>
  <c r="O82" i="1"/>
  <c r="L82" i="1"/>
  <c r="Z81" i="1"/>
  <c r="AA81" i="1" s="1"/>
  <c r="O81" i="1"/>
  <c r="L81" i="1"/>
  <c r="Z80" i="1"/>
  <c r="AA80" i="1" s="1"/>
  <c r="O80" i="1"/>
  <c r="L80" i="1"/>
  <c r="Z79" i="1"/>
  <c r="AA79" i="1" s="1"/>
  <c r="O79" i="1"/>
  <c r="L79" i="1"/>
  <c r="Z78" i="1"/>
  <c r="AA78" i="1" s="1"/>
  <c r="O78" i="1"/>
  <c r="L78" i="1"/>
  <c r="Z77" i="1"/>
  <c r="AA77" i="1" s="1"/>
  <c r="O77" i="1"/>
  <c r="L77" i="1"/>
  <c r="Z76" i="1"/>
  <c r="AA76" i="1" s="1"/>
  <c r="O76" i="1"/>
  <c r="L76" i="1"/>
  <c r="Z75" i="1"/>
  <c r="AA75" i="1" s="1"/>
  <c r="O75" i="1"/>
  <c r="L75" i="1"/>
  <c r="Z74" i="1"/>
  <c r="AA74" i="1" s="1"/>
  <c r="O74" i="1"/>
  <c r="L74" i="1"/>
  <c r="Z73" i="1"/>
  <c r="AA73" i="1" s="1"/>
  <c r="O73" i="1"/>
  <c r="L73" i="1"/>
  <c r="Z72" i="1"/>
  <c r="AA72" i="1" s="1"/>
  <c r="O72" i="1"/>
  <c r="L72" i="1"/>
  <c r="Z71" i="1"/>
  <c r="AA71" i="1" s="1"/>
  <c r="O71" i="1"/>
  <c r="L71" i="1"/>
  <c r="Z70" i="1"/>
  <c r="AA70" i="1" s="1"/>
  <c r="O70" i="1"/>
  <c r="L70" i="1"/>
  <c r="Z69" i="1"/>
  <c r="AA69" i="1" s="1"/>
  <c r="O69" i="1"/>
  <c r="L69" i="1"/>
  <c r="Z68" i="1"/>
  <c r="AA68" i="1" s="1"/>
  <c r="O68" i="1"/>
  <c r="L68" i="1"/>
  <c r="Z67" i="1"/>
  <c r="AA67" i="1" s="1"/>
  <c r="O67" i="1"/>
  <c r="L67" i="1"/>
  <c r="Z66" i="1"/>
  <c r="AA66" i="1" s="1"/>
  <c r="O66" i="1"/>
  <c r="L66" i="1"/>
  <c r="Z65" i="1"/>
  <c r="AA65" i="1" s="1"/>
  <c r="O65" i="1"/>
  <c r="L65" i="1"/>
  <c r="Z64" i="1"/>
  <c r="AA64" i="1" s="1"/>
  <c r="O64" i="1"/>
  <c r="L64" i="1"/>
  <c r="Z63" i="1"/>
  <c r="AA63" i="1" s="1"/>
  <c r="O63" i="1"/>
  <c r="L63" i="1"/>
  <c r="Z62" i="1"/>
  <c r="AA62" i="1" s="1"/>
  <c r="O62" i="1"/>
  <c r="L62" i="1"/>
  <c r="Z61" i="1"/>
  <c r="AA61" i="1" s="1"/>
  <c r="O61" i="1"/>
  <c r="L61" i="1"/>
  <c r="Z60" i="1"/>
  <c r="AA60" i="1" s="1"/>
  <c r="O60" i="1"/>
  <c r="L60" i="1"/>
  <c r="Z59" i="1"/>
  <c r="AA59" i="1" s="1"/>
  <c r="O59" i="1"/>
  <c r="L59" i="1"/>
  <c r="Z58" i="1"/>
  <c r="AA58" i="1" s="1"/>
  <c r="O58" i="1"/>
  <c r="L58" i="1"/>
  <c r="Z57" i="1"/>
  <c r="AA57" i="1" s="1"/>
  <c r="O57" i="1"/>
  <c r="L57" i="1"/>
  <c r="Z56" i="1"/>
  <c r="AA56" i="1" s="1"/>
  <c r="O56" i="1"/>
  <c r="L56" i="1"/>
  <c r="Z55" i="1"/>
  <c r="AA55" i="1" s="1"/>
  <c r="O55" i="1"/>
  <c r="L55" i="1"/>
  <c r="Z54" i="1"/>
  <c r="AA54" i="1" s="1"/>
  <c r="O54" i="1"/>
  <c r="L54" i="1"/>
  <c r="Z53" i="1"/>
  <c r="AA53" i="1" s="1"/>
  <c r="O53" i="1"/>
  <c r="L53" i="1"/>
  <c r="Z52" i="1"/>
  <c r="AA52" i="1" s="1"/>
  <c r="O52" i="1"/>
  <c r="L52" i="1"/>
  <c r="Z51" i="1"/>
  <c r="AA51" i="1" s="1"/>
  <c r="O51" i="1"/>
  <c r="L51" i="1"/>
  <c r="Z50" i="1"/>
  <c r="AA50" i="1" s="1"/>
  <c r="O50" i="1"/>
  <c r="L50" i="1"/>
  <c r="Z49" i="1"/>
  <c r="AA49" i="1" s="1"/>
  <c r="O49" i="1"/>
  <c r="L49" i="1"/>
  <c r="Z48" i="1"/>
  <c r="AA48" i="1" s="1"/>
  <c r="O48" i="1"/>
  <c r="L48" i="1"/>
  <c r="Z47" i="1"/>
  <c r="AA47" i="1" s="1"/>
  <c r="O47" i="1"/>
  <c r="L47" i="1"/>
  <c r="Z46" i="1"/>
  <c r="AA46" i="1" s="1"/>
  <c r="O46" i="1"/>
  <c r="L46" i="1"/>
  <c r="Z45" i="1"/>
  <c r="AA45" i="1" s="1"/>
  <c r="O45" i="1"/>
  <c r="L45" i="1"/>
  <c r="Z44" i="1"/>
  <c r="AA44" i="1" s="1"/>
  <c r="O44" i="1"/>
  <c r="L44" i="1"/>
  <c r="Z43" i="1"/>
  <c r="AA43" i="1" s="1"/>
  <c r="O43" i="1"/>
  <c r="L43" i="1"/>
  <c r="Z42" i="1"/>
  <c r="AA42" i="1" s="1"/>
  <c r="O42" i="1"/>
  <c r="L42" i="1"/>
  <c r="Z41" i="1"/>
  <c r="AA41" i="1" s="1"/>
  <c r="O41" i="1"/>
  <c r="L41" i="1"/>
  <c r="Z40" i="1"/>
  <c r="AA40" i="1" s="1"/>
  <c r="O40" i="1"/>
  <c r="L40" i="1"/>
  <c r="Z39" i="1"/>
  <c r="AA39" i="1" s="1"/>
  <c r="O39" i="1"/>
  <c r="L39" i="1"/>
  <c r="Z38" i="1"/>
  <c r="AA38" i="1" s="1"/>
  <c r="O38" i="1"/>
  <c r="L38" i="1"/>
  <c r="Z37" i="1"/>
  <c r="AA37" i="1" s="1"/>
  <c r="O37" i="1"/>
  <c r="L37" i="1"/>
  <c r="Z36" i="1"/>
  <c r="AA36" i="1" s="1"/>
  <c r="O36" i="1"/>
  <c r="L36" i="1"/>
  <c r="Z35" i="1"/>
  <c r="AA35" i="1" s="1"/>
  <c r="O35" i="1"/>
  <c r="L35" i="1"/>
  <c r="Z34" i="1"/>
  <c r="AA34" i="1" s="1"/>
  <c r="O34" i="1"/>
  <c r="L34" i="1"/>
  <c r="Z33" i="1"/>
  <c r="AA33" i="1" s="1"/>
  <c r="O33" i="1"/>
  <c r="L33" i="1"/>
  <c r="Z32" i="1"/>
  <c r="AA32" i="1" s="1"/>
  <c r="O32" i="1"/>
  <c r="L32" i="1"/>
  <c r="Z31" i="1"/>
  <c r="AA31" i="1" s="1"/>
  <c r="O31" i="1"/>
  <c r="L31" i="1"/>
  <c r="Z30" i="1"/>
  <c r="AA30" i="1" s="1"/>
  <c r="O30" i="1"/>
  <c r="L30" i="1"/>
  <c r="Z29" i="1"/>
  <c r="AA29" i="1" s="1"/>
  <c r="O29" i="1"/>
  <c r="L29" i="1"/>
  <c r="Z28" i="1"/>
  <c r="AA28" i="1" s="1"/>
  <c r="O28" i="1"/>
  <c r="L28" i="1"/>
  <c r="Z27" i="1"/>
  <c r="AA27" i="1" s="1"/>
  <c r="O27" i="1"/>
  <c r="L27" i="1"/>
  <c r="Z26" i="1"/>
  <c r="AA26" i="1" s="1"/>
  <c r="O26" i="1"/>
  <c r="L26" i="1"/>
  <c r="Z25" i="1"/>
  <c r="AA25" i="1" s="1"/>
  <c r="O25" i="1"/>
  <c r="L25" i="1"/>
  <c r="Z24" i="1"/>
  <c r="AA24" i="1" s="1"/>
  <c r="O24" i="1"/>
  <c r="L24" i="1"/>
  <c r="Z23" i="1"/>
  <c r="AA23" i="1" s="1"/>
  <c r="O23" i="1"/>
  <c r="L23" i="1"/>
  <c r="Z22" i="1"/>
  <c r="AA22" i="1" s="1"/>
  <c r="O22" i="1"/>
  <c r="L22" i="1"/>
  <c r="Z21" i="1"/>
  <c r="AA21" i="1" s="1"/>
  <c r="O21" i="1"/>
  <c r="L21" i="1"/>
  <c r="Z20" i="1"/>
  <c r="AA20" i="1" s="1"/>
  <c r="O20" i="1"/>
  <c r="L20" i="1"/>
  <c r="Z19" i="1"/>
  <c r="AA19" i="1" s="1"/>
  <c r="O19" i="1"/>
  <c r="L19" i="1"/>
  <c r="Z18" i="1"/>
  <c r="AA18" i="1" s="1"/>
  <c r="O18" i="1"/>
  <c r="L18" i="1"/>
  <c r="Z17" i="1"/>
  <c r="AA17" i="1" s="1"/>
  <c r="O17" i="1"/>
  <c r="L17" i="1"/>
  <c r="Z16" i="1"/>
  <c r="AA16" i="1" s="1"/>
  <c r="O16" i="1"/>
  <c r="L16" i="1"/>
  <c r="Z15" i="1"/>
  <c r="AA15" i="1" s="1"/>
  <c r="O15" i="1"/>
  <c r="L15" i="1"/>
  <c r="Z14" i="1"/>
  <c r="AA14" i="1" s="1"/>
  <c r="O14" i="1"/>
  <c r="L14" i="1"/>
  <c r="Z13" i="1"/>
  <c r="AA13" i="1" s="1"/>
  <c r="O13" i="1"/>
  <c r="L13" i="1"/>
  <c r="Z12" i="1"/>
  <c r="AA12" i="1" s="1"/>
  <c r="O12" i="1"/>
  <c r="L12" i="1"/>
  <c r="Z11" i="1"/>
  <c r="AA11" i="1" s="1"/>
  <c r="O11" i="1"/>
  <c r="L11" i="1"/>
  <c r="Z10" i="1"/>
  <c r="AA10" i="1" s="1"/>
  <c r="O10" i="1"/>
  <c r="L10" i="1"/>
  <c r="Z9" i="1"/>
  <c r="AA9" i="1" s="1"/>
  <c r="O9" i="1"/>
  <c r="L9" i="1"/>
  <c r="Z8" i="1"/>
  <c r="AA8" i="1" s="1"/>
  <c r="O8" i="1"/>
  <c r="L8" i="1"/>
  <c r="Z7" i="1"/>
  <c r="AA7" i="1" s="1"/>
  <c r="O7" i="1"/>
  <c r="L7" i="1"/>
  <c r="Z6" i="1"/>
  <c r="AA6" i="1" s="1"/>
  <c r="O6" i="1"/>
  <c r="L6" i="1"/>
  <c r="Z5" i="1"/>
  <c r="AA5" i="1" s="1"/>
  <c r="O5" i="1"/>
  <c r="L5" i="1"/>
  <c r="Z4" i="1"/>
  <c r="AA4" i="1" s="1"/>
  <c r="O4" i="1"/>
  <c r="L4" i="1"/>
  <c r="Z3" i="1"/>
  <c r="AA3" i="1" s="1"/>
  <c r="O3" i="1"/>
  <c r="L3" i="1"/>
  <c r="Z2" i="1"/>
  <c r="AA2" i="1" s="1"/>
  <c r="O2" i="1"/>
  <c r="L2" i="1"/>
  <c r="D65" i="3" l="1"/>
  <c r="C69" i="3" s="1"/>
  <c r="D64" i="3"/>
  <c r="D63" i="3"/>
  <c r="C68" i="3" s="1"/>
  <c r="D14" i="3"/>
  <c r="D13" i="3"/>
  <c r="D12" i="3"/>
  <c r="D47" i="3"/>
  <c r="D48" i="3"/>
  <c r="D93" i="3"/>
  <c r="D92" i="3"/>
  <c r="C96" i="3" s="1"/>
  <c r="D15" i="3"/>
  <c r="C17" i="3" s="1"/>
  <c r="C51" i="3" l="1"/>
</calcChain>
</file>

<file path=xl/sharedStrings.xml><?xml version="1.0" encoding="utf-8"?>
<sst xmlns="http://schemas.openxmlformats.org/spreadsheetml/2006/main" count="154" uniqueCount="111">
  <si>
    <t>R0</t>
  </si>
  <si>
    <t>RIN</t>
  </si>
  <si>
    <t>BA</t>
  </si>
  <si>
    <t>plate_well</t>
  </si>
  <si>
    <t>rna_ng_per_ul_qubit</t>
  </si>
  <si>
    <t>available_vol_ul</t>
  </si>
  <si>
    <t>ba_ng_ul</t>
  </si>
  <si>
    <t>dilution_factor</t>
  </si>
  <si>
    <t>total_rna_ng</t>
  </si>
  <si>
    <t>h20_ul</t>
  </si>
  <si>
    <t>rna_ul</t>
  </si>
  <si>
    <t>input_ng</t>
  </si>
  <si>
    <t>index_pcr_cycles</t>
  </si>
  <si>
    <t>index_well</t>
  </si>
  <si>
    <t>sequence_i7</t>
  </si>
  <si>
    <t>name_i7</t>
  </si>
  <si>
    <t>sequence_i5</t>
  </si>
  <si>
    <t>name_i5</t>
  </si>
  <si>
    <t>library_ng_ul</t>
  </si>
  <si>
    <t>pooling_factor</t>
  </si>
  <si>
    <t>pooling</t>
  </si>
  <si>
    <t>comment</t>
  </si>
  <si>
    <t>library_id</t>
  </si>
  <si>
    <t>library_name</t>
  </si>
  <si>
    <t>NEBNext® Ultra II Directional RNA Library Prep Kit for Illumina</t>
  </si>
  <si>
    <t>NEB #E7760S/L, #E7765S/L</t>
  </si>
  <si>
    <t>24/96 reactions</t>
  </si>
  <si>
    <t>Version 4.0_4/21</t>
  </si>
  <si>
    <t>Step</t>
  </si>
  <si>
    <t>1.1.1.</t>
  </si>
  <si>
    <t>First Strand Reaction Buffer and Random Primer Mix</t>
  </si>
  <si>
    <t>use deepwell plate as mastermix plate here unless otherwise stated</t>
  </si>
  <si>
    <t>no. of samples</t>
  </si>
  <si>
    <t>add positive control!</t>
  </si>
  <si>
    <t>rxn (inc. 1.1x overhead)</t>
  </si>
  <si>
    <t>Component</t>
  </si>
  <si>
    <t>Volume (1x) [µL]</t>
  </si>
  <si>
    <t>rxn</t>
  </si>
  <si>
    <t>(lilac) NEBNext First Strand Synthesis Reaction Buffer</t>
  </si>
  <si>
    <t>(lilac) Random Primers</t>
  </si>
  <si>
    <t>Nuclease-free Water</t>
  </si>
  <si>
    <t>Total Volume</t>
  </si>
  <si>
    <t>Amount (ul) to aliquot/well/column (PCR plate):</t>
  </si>
  <si>
    <t>*only 11.5ul is used per sample, so less is needed to make the mix</t>
  </si>
  <si>
    <t>1.2.2.</t>
  </si>
  <si>
    <t>mRNA Isolation, Fragmentation and Priming Starting with Total RNA</t>
  </si>
  <si>
    <t>Oligo dT Beads d(T)25</t>
  </si>
  <si>
    <t>RNA Binding Buffer (2X)</t>
  </si>
  <si>
    <t>Amount (ul) to aliquot/well/column (deep well):</t>
  </si>
  <si>
    <t>RNA Binding Buffer (100ul)</t>
  </si>
  <si>
    <t>RNA Binding Buffer (50ul)</t>
  </si>
  <si>
    <t>1.2-1.2.11</t>
  </si>
  <si>
    <t>Volume (___ x *1.1) [µL]</t>
  </si>
  <si>
    <t>Amount [µl]) to aliquot:</t>
  </si>
  <si>
    <t>Column</t>
  </si>
  <si>
    <t>RNA Binding Buffer (First wash)</t>
  </si>
  <si>
    <t>-</t>
  </si>
  <si>
    <t>RNA Binding Buffer (First resuspension)</t>
  </si>
  <si>
    <t>Wash Buffer</t>
  </si>
  <si>
    <t>TRIS</t>
  </si>
  <si>
    <t>RNA Binding Buffer</t>
  </si>
  <si>
    <t>1.3</t>
  </si>
  <si>
    <t>First Strand cDNA Synthesis</t>
  </si>
  <si>
    <t>use normal PCR plate as mastermix plate here</t>
  </si>
  <si>
    <t>1.3.1.</t>
  </si>
  <si>
    <t>FIRST STRAND cDNA SYNTHESIS REACTION</t>
  </si>
  <si>
    <t>Fragmented and primed RNA (Step 1.2.40)</t>
  </si>
  <si>
    <t>(brown) NEBNext Strand Specificity Reagent</t>
  </si>
  <si>
    <t>(lilac) NEBNext First Strand Synthesis Enzyme Mix</t>
  </si>
  <si>
    <t>Step 1: 10 minutes at 25°C</t>
  </si>
  <si>
    <t>Step 2: 15 minutes at 42°C</t>
  </si>
  <si>
    <t>Step 3: 15 minutes at 70°C</t>
  </si>
  <si>
    <t>Step 4: Hold at 4°C</t>
  </si>
  <si>
    <t>1.4</t>
  </si>
  <si>
    <t>Second Strand cDNA Synthesis</t>
  </si>
  <si>
    <t>SECOND STRAND SYNTHESIS REACTION</t>
  </si>
  <si>
    <t>First-Strand Synthesis Product (Step 1.3.4)</t>
  </si>
  <si>
    <t>(orange) NEBNext Second Strand Synthesis Reaction Buffer with dUTP Mix</t>
  </si>
  <si>
    <t>(orange) NEBNext Second Strand Synthesis Enzyme Mix</t>
  </si>
  <si>
    <t>NEBNext Second Strand Synthesis Mix</t>
  </si>
  <si>
    <t>1.6</t>
  </si>
  <si>
    <t>End Prep of cDNA Library</t>
  </si>
  <si>
    <t>END PREP REACTION</t>
  </si>
  <si>
    <t>Second Strand cDNA Synthesis Product (Step 1.5.9)</t>
  </si>
  <si>
    <t>(green) NEBNext Ultra II End Prep Reaction Buffer</t>
  </si>
  <si>
    <t>(green) NEBNext Ultra II End Prep Enzyme Mix</t>
  </si>
  <si>
    <t>30 minutes at 20°C</t>
  </si>
  <si>
    <t>30 minutes at 65°C</t>
  </si>
  <si>
    <t>Hold at 4°C</t>
  </si>
  <si>
    <t>1.7</t>
  </si>
  <si>
    <t>Adaptor Ligation</t>
  </si>
  <si>
    <t>LIGATION REACTION</t>
  </si>
  <si>
    <t>End Prepped DNA (Step 1.6.4)</t>
  </si>
  <si>
    <t>Diluted Adaptor (Step 1.7.1)</t>
  </si>
  <si>
    <t>(red) NEBNext Ligation Enhancer</t>
  </si>
  <si>
    <t>(red) NEBNext Ultra II Ligation Master Mix</t>
  </si>
  <si>
    <t>1.7.5</t>
  </si>
  <si>
    <t>USER ligation</t>
  </si>
  <si>
    <t>USER enzyme</t>
  </si>
  <si>
    <t>1.9.1</t>
  </si>
  <si>
    <t>PCR Enrichment of Adaptor Ligated DNA</t>
  </si>
  <si>
    <t>IN HALF VOLUME</t>
  </si>
  <si>
    <t>Adaptor Ligated DNA (Step 1.8.9)</t>
  </si>
  <si>
    <t>(blue) NEBNext Ultra II Q5 Master Mix</t>
  </si>
  <si>
    <t>NEBNext Primer Mix*</t>
  </si>
  <si>
    <t>All mastermixes are in row format! In deepwell plates for initial bead washing and then PCR plate for cDNA generation</t>
  </si>
  <si>
    <r>
      <t xml:space="preserve">Mix the components of the Oligo d(T) beads </t>
    </r>
    <r>
      <rPr>
        <sz val="12"/>
        <color indexed="10"/>
        <rFont val="Arial"/>
        <family val="2"/>
      </rPr>
      <t>ONLY</t>
    </r>
    <r>
      <rPr>
        <sz val="12"/>
        <color indexed="8"/>
        <rFont val="Arial"/>
        <family val="2"/>
      </rPr>
      <t xml:space="preserve"> either in 2ml eppis or a 50mL falcon</t>
    </r>
  </si>
  <si>
    <t>pool</t>
  </si>
  <si>
    <t>kit_i7</t>
  </si>
  <si>
    <t>kit_i5</t>
  </si>
  <si>
    <t>requestor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</si>
</sst>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/>
    <xf numFmtId="0" fontId="2" fillId="0" borderId="2" xfId="0" applyFont="1" applyBorder="1"/>
    <xf numFmtId="0" fontId="3" fillId="0" borderId="0" xfId="0" applyFont="1" applyAlignment="1">
      <alignment horizontal="left" wrapText="1"/>
    </xf>
    <xf numFmtId="0" fontId="2" fillId="2" borderId="1" xfId="0" applyFont="1" applyFill="1" applyBorder="1"/>
    <xf numFmtId="1" fontId="3" fillId="3" borderId="1" xfId="0" applyNumberFormat="1" applyFont="1" applyFill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1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3" fillId="0" borderId="0" xfId="0" applyFont="1"/>
    <xf numFmtId="0" fontId="2" fillId="3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3" borderId="0" xfId="0" applyFont="1" applyFill="1" applyAlignment="1">
      <alignment horizont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C1DF-8ED0-B840-A178-84D3EE75C042}">
  <dimension ref="A1:AC97"/>
  <sheetViews>
    <sheetView tabSelected="1" workbookViewId="0">
      <selection activeCell="E5" sqref="E5"/>
    </sheetView>
  </sheetViews>
  <sheetFormatPr baseColWidth="10" defaultRowHeight="16" x14ac:dyDescent="0.2"/>
  <cols>
    <col min="3" max="5" width="13.33203125" customWidth="1"/>
  </cols>
  <sheetData>
    <row r="1" spans="1:29" ht="32" x14ac:dyDescent="0.2">
      <c r="A1" s="1" t="s">
        <v>0</v>
      </c>
      <c r="B1" s="1" t="s">
        <v>22</v>
      </c>
      <c r="C1" s="33" t="s">
        <v>23</v>
      </c>
      <c r="D1" s="33" t="s">
        <v>110</v>
      </c>
      <c r="E1" s="33" t="s">
        <v>107</v>
      </c>
      <c r="F1" s="33" t="s">
        <v>3</v>
      </c>
      <c r="G1" s="33" t="s">
        <v>4</v>
      </c>
      <c r="H1" s="33" t="s">
        <v>5</v>
      </c>
      <c r="I1" s="33" t="s">
        <v>6</v>
      </c>
      <c r="J1" s="33" t="s">
        <v>7</v>
      </c>
      <c r="K1" s="33" t="s">
        <v>1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108</v>
      </c>
      <c r="S1" s="33" t="s">
        <v>15</v>
      </c>
      <c r="T1" s="33" t="s">
        <v>14</v>
      </c>
      <c r="U1" s="33" t="s">
        <v>109</v>
      </c>
      <c r="V1" s="33" t="s">
        <v>17</v>
      </c>
      <c r="W1" s="33" t="s">
        <v>16</v>
      </c>
      <c r="X1" s="33" t="s">
        <v>18</v>
      </c>
      <c r="Y1" s="33" t="s">
        <v>2</v>
      </c>
      <c r="Z1" s="33" t="s">
        <v>19</v>
      </c>
      <c r="AA1" s="33" t="s">
        <v>20</v>
      </c>
      <c r="AB1" s="33" t="s">
        <v>2</v>
      </c>
      <c r="AC1" s="33" t="s">
        <v>21</v>
      </c>
    </row>
    <row r="2" spans="1:29" x14ac:dyDescent="0.2">
      <c r="A2" s="32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>
        <f t="shared" ref="L2:L65" si="0">+G2*9</f>
        <v>0</v>
      </c>
      <c r="M2" s="32"/>
      <c r="N2" s="32"/>
      <c r="O2" s="32">
        <f t="shared" ref="O2:O65" si="1">N2*G2</f>
        <v>0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 t="e">
        <f t="shared" ref="Z2:Z65" si="2">MAX($Y$3:$Y$23)/X2</f>
        <v>#DIV/0!</v>
      </c>
      <c r="AA2" s="32" t="e">
        <f>Z2*1.5</f>
        <v>#DIV/0!</v>
      </c>
      <c r="AB2" s="32"/>
      <c r="AC2" s="32"/>
    </row>
    <row r="3" spans="1:29" x14ac:dyDescent="0.2">
      <c r="A3" s="32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>
        <f t="shared" si="0"/>
        <v>0</v>
      </c>
      <c r="M3" s="32"/>
      <c r="N3" s="32"/>
      <c r="O3" s="32">
        <f t="shared" si="1"/>
        <v>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 t="e">
        <f t="shared" si="2"/>
        <v>#DIV/0!</v>
      </c>
      <c r="AA3" s="32" t="e">
        <f t="shared" ref="AA3:AA66" si="3">Z3*1.5</f>
        <v>#DIV/0!</v>
      </c>
      <c r="AB3" s="32"/>
      <c r="AC3" s="32"/>
    </row>
    <row r="4" spans="1:29" x14ac:dyDescent="0.2">
      <c r="A4" s="32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>
        <f t="shared" si="0"/>
        <v>0</v>
      </c>
      <c r="M4" s="32"/>
      <c r="N4" s="32"/>
      <c r="O4" s="32">
        <f t="shared" si="1"/>
        <v>0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 t="e">
        <f t="shared" si="2"/>
        <v>#DIV/0!</v>
      </c>
      <c r="AA4" s="32" t="e">
        <f t="shared" si="3"/>
        <v>#DIV/0!</v>
      </c>
      <c r="AB4" s="32"/>
      <c r="AC4" s="32"/>
    </row>
    <row r="5" spans="1:29" x14ac:dyDescent="0.2">
      <c r="A5" s="32">
        <v>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>
        <f t="shared" si="0"/>
        <v>0</v>
      </c>
      <c r="M5" s="32"/>
      <c r="N5" s="32"/>
      <c r="O5" s="32">
        <f t="shared" si="1"/>
        <v>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 t="e">
        <f t="shared" si="2"/>
        <v>#DIV/0!</v>
      </c>
      <c r="AA5" s="32" t="e">
        <f t="shared" si="3"/>
        <v>#DIV/0!</v>
      </c>
      <c r="AB5" s="32"/>
      <c r="AC5" s="32"/>
    </row>
    <row r="6" spans="1:29" x14ac:dyDescent="0.2">
      <c r="A6" s="32">
        <v>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>
        <f t="shared" si="0"/>
        <v>0</v>
      </c>
      <c r="M6" s="32"/>
      <c r="N6" s="32"/>
      <c r="O6" s="32">
        <f t="shared" si="1"/>
        <v>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 t="e">
        <f t="shared" si="2"/>
        <v>#DIV/0!</v>
      </c>
      <c r="AA6" s="32" t="e">
        <f t="shared" si="3"/>
        <v>#DIV/0!</v>
      </c>
      <c r="AB6" s="32"/>
      <c r="AC6" s="32"/>
    </row>
    <row r="7" spans="1:29" x14ac:dyDescent="0.2">
      <c r="A7" s="32">
        <v>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>
        <f t="shared" si="0"/>
        <v>0</v>
      </c>
      <c r="M7" s="32"/>
      <c r="N7" s="32"/>
      <c r="O7" s="32">
        <f t="shared" si="1"/>
        <v>0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 t="e">
        <f t="shared" si="2"/>
        <v>#DIV/0!</v>
      </c>
      <c r="AA7" s="32" t="e">
        <f t="shared" si="3"/>
        <v>#DIV/0!</v>
      </c>
      <c r="AB7" s="32"/>
      <c r="AC7" s="32"/>
    </row>
    <row r="8" spans="1:29" x14ac:dyDescent="0.2">
      <c r="A8" s="32">
        <v>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>
        <f t="shared" si="0"/>
        <v>0</v>
      </c>
      <c r="M8" s="32"/>
      <c r="N8" s="32"/>
      <c r="O8" s="32">
        <f t="shared" si="1"/>
        <v>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 t="e">
        <f t="shared" si="2"/>
        <v>#DIV/0!</v>
      </c>
      <c r="AA8" s="32" t="e">
        <f t="shared" si="3"/>
        <v>#DIV/0!</v>
      </c>
      <c r="AB8" s="32"/>
      <c r="AC8" s="32"/>
    </row>
    <row r="9" spans="1:29" x14ac:dyDescent="0.2">
      <c r="A9" s="32">
        <v>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>
        <f t="shared" si="0"/>
        <v>0</v>
      </c>
      <c r="M9" s="32"/>
      <c r="N9" s="32"/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 t="e">
        <f t="shared" si="2"/>
        <v>#DIV/0!</v>
      </c>
      <c r="AA9" s="32" t="e">
        <f t="shared" si="3"/>
        <v>#DIV/0!</v>
      </c>
      <c r="AB9" s="32"/>
      <c r="AC9" s="32"/>
    </row>
    <row r="10" spans="1:29" x14ac:dyDescent="0.2">
      <c r="A10" s="32">
        <v>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>
        <f t="shared" si="0"/>
        <v>0</v>
      </c>
      <c r="M10" s="32"/>
      <c r="N10" s="32"/>
      <c r="O10" s="32">
        <f t="shared" si="1"/>
        <v>0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 t="e">
        <f t="shared" si="2"/>
        <v>#DIV/0!</v>
      </c>
      <c r="AA10" s="32" t="e">
        <f t="shared" si="3"/>
        <v>#DIV/0!</v>
      </c>
      <c r="AB10" s="32"/>
      <c r="AC10" s="32"/>
    </row>
    <row r="11" spans="1:29" x14ac:dyDescent="0.2">
      <c r="A11" s="32">
        <v>10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>
        <f t="shared" si="0"/>
        <v>0</v>
      </c>
      <c r="M11" s="32"/>
      <c r="N11" s="32"/>
      <c r="O11" s="32">
        <f t="shared" si="1"/>
        <v>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 t="e">
        <f t="shared" si="2"/>
        <v>#DIV/0!</v>
      </c>
      <c r="AA11" s="32" t="e">
        <f t="shared" si="3"/>
        <v>#DIV/0!</v>
      </c>
      <c r="AB11" s="32"/>
      <c r="AC11" s="32"/>
    </row>
    <row r="12" spans="1:29" x14ac:dyDescent="0.2">
      <c r="A12" s="32">
        <v>11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>
        <f t="shared" si="0"/>
        <v>0</v>
      </c>
      <c r="M12" s="32"/>
      <c r="N12" s="32"/>
      <c r="O12" s="32">
        <f t="shared" si="1"/>
        <v>0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e">
        <f t="shared" si="2"/>
        <v>#DIV/0!</v>
      </c>
      <c r="AA12" s="32" t="e">
        <f t="shared" si="3"/>
        <v>#DIV/0!</v>
      </c>
      <c r="AB12" s="32"/>
      <c r="AC12" s="32"/>
    </row>
    <row r="13" spans="1:29" x14ac:dyDescent="0.2">
      <c r="A13" s="32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>
        <f t="shared" si="0"/>
        <v>0</v>
      </c>
      <c r="M13" s="32"/>
      <c r="N13" s="32"/>
      <c r="O13" s="32">
        <f t="shared" si="1"/>
        <v>0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 t="e">
        <f t="shared" si="2"/>
        <v>#DIV/0!</v>
      </c>
      <c r="AA13" s="32" t="e">
        <f t="shared" si="3"/>
        <v>#DIV/0!</v>
      </c>
      <c r="AB13" s="32"/>
      <c r="AC13" s="32"/>
    </row>
    <row r="14" spans="1:29" x14ac:dyDescent="0.2">
      <c r="A14" s="32">
        <v>13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>
        <f t="shared" si="0"/>
        <v>0</v>
      </c>
      <c r="M14" s="32"/>
      <c r="N14" s="32"/>
      <c r="O14" s="32">
        <f t="shared" si="1"/>
        <v>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 t="e">
        <f t="shared" si="2"/>
        <v>#DIV/0!</v>
      </c>
      <c r="AA14" s="32" t="e">
        <f t="shared" si="3"/>
        <v>#DIV/0!</v>
      </c>
      <c r="AB14" s="32"/>
      <c r="AC14" s="32"/>
    </row>
    <row r="15" spans="1:29" x14ac:dyDescent="0.2">
      <c r="A15" s="32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>
        <f t="shared" si="0"/>
        <v>0</v>
      </c>
      <c r="M15" s="32"/>
      <c r="N15" s="32"/>
      <c r="O15" s="32">
        <f t="shared" si="1"/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 t="e">
        <f t="shared" si="2"/>
        <v>#DIV/0!</v>
      </c>
      <c r="AA15" s="32" t="e">
        <f t="shared" si="3"/>
        <v>#DIV/0!</v>
      </c>
      <c r="AB15" s="32"/>
      <c r="AC15" s="32"/>
    </row>
    <row r="16" spans="1:29" x14ac:dyDescent="0.2">
      <c r="A16" s="32">
        <v>15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>
        <f t="shared" si="0"/>
        <v>0</v>
      </c>
      <c r="M16" s="32"/>
      <c r="N16" s="32"/>
      <c r="O16" s="32">
        <f t="shared" si="1"/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 t="e">
        <f t="shared" si="2"/>
        <v>#DIV/0!</v>
      </c>
      <c r="AA16" s="32" t="e">
        <f t="shared" si="3"/>
        <v>#DIV/0!</v>
      </c>
      <c r="AB16" s="32"/>
      <c r="AC16" s="32"/>
    </row>
    <row r="17" spans="1:29" x14ac:dyDescent="0.2">
      <c r="A17" s="32">
        <v>16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>
        <f t="shared" si="0"/>
        <v>0</v>
      </c>
      <c r="M17" s="32"/>
      <c r="N17" s="32"/>
      <c r="O17" s="32">
        <f t="shared" si="1"/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 t="e">
        <f t="shared" si="2"/>
        <v>#DIV/0!</v>
      </c>
      <c r="AA17" s="32" t="e">
        <f t="shared" si="3"/>
        <v>#DIV/0!</v>
      </c>
      <c r="AB17" s="32"/>
      <c r="AC17" s="32"/>
    </row>
    <row r="18" spans="1:29" x14ac:dyDescent="0.2">
      <c r="A18" s="32">
        <v>17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>
        <f t="shared" si="0"/>
        <v>0</v>
      </c>
      <c r="M18" s="32"/>
      <c r="N18" s="32"/>
      <c r="O18" s="32">
        <f t="shared" si="1"/>
        <v>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 t="e">
        <f t="shared" si="2"/>
        <v>#DIV/0!</v>
      </c>
      <c r="AA18" s="32" t="e">
        <f t="shared" si="3"/>
        <v>#DIV/0!</v>
      </c>
      <c r="AB18" s="32"/>
      <c r="AC18" s="32"/>
    </row>
    <row r="19" spans="1:29" x14ac:dyDescent="0.2">
      <c r="A19" s="32">
        <v>18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>
        <f t="shared" si="0"/>
        <v>0</v>
      </c>
      <c r="M19" s="32"/>
      <c r="N19" s="32"/>
      <c r="O19" s="32">
        <f t="shared" si="1"/>
        <v>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e">
        <f t="shared" si="2"/>
        <v>#DIV/0!</v>
      </c>
      <c r="AA19" s="32" t="e">
        <f t="shared" si="3"/>
        <v>#DIV/0!</v>
      </c>
      <c r="AB19" s="32"/>
      <c r="AC19" s="32"/>
    </row>
    <row r="20" spans="1:29" x14ac:dyDescent="0.2">
      <c r="A20" s="32">
        <v>19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>
        <f t="shared" si="0"/>
        <v>0</v>
      </c>
      <c r="M20" s="32"/>
      <c r="N20" s="32"/>
      <c r="O20" s="32">
        <f t="shared" si="1"/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 t="e">
        <f t="shared" si="2"/>
        <v>#DIV/0!</v>
      </c>
      <c r="AA20" s="32" t="e">
        <f t="shared" si="3"/>
        <v>#DIV/0!</v>
      </c>
      <c r="AB20" s="32"/>
      <c r="AC20" s="32"/>
    </row>
    <row r="21" spans="1:29" x14ac:dyDescent="0.2">
      <c r="A21" s="32">
        <v>20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>
        <f t="shared" si="0"/>
        <v>0</v>
      </c>
      <c r="M21" s="32"/>
      <c r="N21" s="32"/>
      <c r="O21" s="32">
        <f t="shared" si="1"/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e">
        <f t="shared" si="2"/>
        <v>#DIV/0!</v>
      </c>
      <c r="AA21" s="32" t="e">
        <f t="shared" si="3"/>
        <v>#DIV/0!</v>
      </c>
      <c r="AB21" s="32"/>
      <c r="AC21" s="32"/>
    </row>
    <row r="22" spans="1:29" x14ac:dyDescent="0.2">
      <c r="A22" s="32">
        <v>21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>
        <f t="shared" si="0"/>
        <v>0</v>
      </c>
      <c r="M22" s="32"/>
      <c r="N22" s="32"/>
      <c r="O22" s="32">
        <f t="shared" si="1"/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 t="e">
        <f t="shared" si="2"/>
        <v>#DIV/0!</v>
      </c>
      <c r="AA22" s="32" t="e">
        <f t="shared" si="3"/>
        <v>#DIV/0!</v>
      </c>
      <c r="AB22" s="32"/>
      <c r="AC22" s="32"/>
    </row>
    <row r="23" spans="1:29" x14ac:dyDescent="0.2">
      <c r="A23" s="32">
        <v>22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>
        <f t="shared" si="0"/>
        <v>0</v>
      </c>
      <c r="M23" s="32"/>
      <c r="N23" s="32"/>
      <c r="O23" s="32">
        <f t="shared" si="1"/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 t="e">
        <f t="shared" si="2"/>
        <v>#DIV/0!</v>
      </c>
      <c r="AA23" s="32" t="e">
        <f t="shared" si="3"/>
        <v>#DIV/0!</v>
      </c>
      <c r="AB23" s="32"/>
      <c r="AC23" s="32"/>
    </row>
    <row r="24" spans="1:29" x14ac:dyDescent="0.2">
      <c r="A24" s="32">
        <v>23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>
        <f t="shared" si="0"/>
        <v>0</v>
      </c>
      <c r="M24" s="32"/>
      <c r="N24" s="32"/>
      <c r="O24" s="32">
        <f t="shared" si="1"/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 t="e">
        <f t="shared" si="2"/>
        <v>#DIV/0!</v>
      </c>
      <c r="AA24" s="32" t="e">
        <f t="shared" si="3"/>
        <v>#DIV/0!</v>
      </c>
      <c r="AB24" s="32"/>
      <c r="AC24" s="32"/>
    </row>
    <row r="25" spans="1:29" x14ac:dyDescent="0.2">
      <c r="A25" s="32">
        <v>24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>
        <f t="shared" si="0"/>
        <v>0</v>
      </c>
      <c r="M25" s="32"/>
      <c r="N25" s="32"/>
      <c r="O25" s="32">
        <f t="shared" si="1"/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 t="e">
        <f t="shared" si="2"/>
        <v>#DIV/0!</v>
      </c>
      <c r="AA25" s="32" t="e">
        <f t="shared" si="3"/>
        <v>#DIV/0!</v>
      </c>
      <c r="AB25" s="32"/>
      <c r="AC25" s="32"/>
    </row>
    <row r="26" spans="1:29" x14ac:dyDescent="0.2">
      <c r="A26" s="32">
        <v>25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>
        <f t="shared" si="0"/>
        <v>0</v>
      </c>
      <c r="M26" s="32"/>
      <c r="N26" s="32"/>
      <c r="O26" s="32">
        <f t="shared" si="1"/>
        <v>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 t="e">
        <f t="shared" si="2"/>
        <v>#DIV/0!</v>
      </c>
      <c r="AA26" s="32" t="e">
        <f t="shared" si="3"/>
        <v>#DIV/0!</v>
      </c>
      <c r="AB26" s="32"/>
      <c r="AC26" s="32"/>
    </row>
    <row r="27" spans="1:29" x14ac:dyDescent="0.2">
      <c r="A27" s="32">
        <v>26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>
        <f t="shared" si="0"/>
        <v>0</v>
      </c>
      <c r="M27" s="32"/>
      <c r="N27" s="32"/>
      <c r="O27" s="32">
        <f t="shared" si="1"/>
        <v>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 t="e">
        <f t="shared" si="2"/>
        <v>#DIV/0!</v>
      </c>
      <c r="AA27" s="32" t="e">
        <f t="shared" si="3"/>
        <v>#DIV/0!</v>
      </c>
      <c r="AB27" s="32"/>
      <c r="AC27" s="32"/>
    </row>
    <row r="28" spans="1:29" x14ac:dyDescent="0.2">
      <c r="A28" s="32">
        <v>27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>
        <f t="shared" si="0"/>
        <v>0</v>
      </c>
      <c r="M28" s="32"/>
      <c r="N28" s="32"/>
      <c r="O28" s="32">
        <f t="shared" si="1"/>
        <v>0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 t="e">
        <f t="shared" si="2"/>
        <v>#DIV/0!</v>
      </c>
      <c r="AA28" s="32" t="e">
        <f t="shared" si="3"/>
        <v>#DIV/0!</v>
      </c>
      <c r="AB28" s="32"/>
      <c r="AC28" s="32"/>
    </row>
    <row r="29" spans="1:29" x14ac:dyDescent="0.2">
      <c r="A29" s="32">
        <v>28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>
        <f t="shared" si="0"/>
        <v>0</v>
      </c>
      <c r="M29" s="32"/>
      <c r="N29" s="32"/>
      <c r="O29" s="32">
        <f t="shared" si="1"/>
        <v>0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 t="e">
        <f t="shared" si="2"/>
        <v>#DIV/0!</v>
      </c>
      <c r="AA29" s="32" t="e">
        <f t="shared" si="3"/>
        <v>#DIV/0!</v>
      </c>
      <c r="AB29" s="32"/>
      <c r="AC29" s="32"/>
    </row>
    <row r="30" spans="1:29" x14ac:dyDescent="0.2">
      <c r="A30" s="32">
        <v>29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>
        <f t="shared" si="0"/>
        <v>0</v>
      </c>
      <c r="M30" s="32"/>
      <c r="N30" s="32"/>
      <c r="O30" s="32">
        <f t="shared" si="1"/>
        <v>0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 t="e">
        <f t="shared" si="2"/>
        <v>#DIV/0!</v>
      </c>
      <c r="AA30" s="32" t="e">
        <f t="shared" si="3"/>
        <v>#DIV/0!</v>
      </c>
      <c r="AB30" s="32"/>
      <c r="AC30" s="32"/>
    </row>
    <row r="31" spans="1:29" x14ac:dyDescent="0.2">
      <c r="A31" s="32">
        <v>30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>
        <f t="shared" si="0"/>
        <v>0</v>
      </c>
      <c r="M31" s="32"/>
      <c r="N31" s="32"/>
      <c r="O31" s="32">
        <f t="shared" si="1"/>
        <v>0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 t="e">
        <f t="shared" si="2"/>
        <v>#DIV/0!</v>
      </c>
      <c r="AA31" s="32" t="e">
        <f t="shared" si="3"/>
        <v>#DIV/0!</v>
      </c>
      <c r="AB31" s="32"/>
      <c r="AC31" s="32"/>
    </row>
    <row r="32" spans="1:29" x14ac:dyDescent="0.2">
      <c r="A32" s="32">
        <v>31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>
        <f t="shared" si="0"/>
        <v>0</v>
      </c>
      <c r="M32" s="32"/>
      <c r="N32" s="32"/>
      <c r="O32" s="32">
        <f t="shared" si="1"/>
        <v>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 t="e">
        <f t="shared" si="2"/>
        <v>#DIV/0!</v>
      </c>
      <c r="AA32" s="32" t="e">
        <f t="shared" si="3"/>
        <v>#DIV/0!</v>
      </c>
      <c r="AB32" s="32"/>
      <c r="AC32" s="32"/>
    </row>
    <row r="33" spans="1:29" x14ac:dyDescent="0.2">
      <c r="A33" s="32">
        <v>32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>
        <f t="shared" si="0"/>
        <v>0</v>
      </c>
      <c r="M33" s="32"/>
      <c r="N33" s="32"/>
      <c r="O33" s="32">
        <f t="shared" si="1"/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 t="e">
        <f t="shared" si="2"/>
        <v>#DIV/0!</v>
      </c>
      <c r="AA33" s="32" t="e">
        <f t="shared" si="3"/>
        <v>#DIV/0!</v>
      </c>
      <c r="AB33" s="32"/>
      <c r="AC33" s="32"/>
    </row>
    <row r="34" spans="1:29" x14ac:dyDescent="0.2">
      <c r="A34" s="32">
        <v>33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>
        <f t="shared" si="0"/>
        <v>0</v>
      </c>
      <c r="M34" s="32"/>
      <c r="N34" s="32"/>
      <c r="O34" s="32">
        <f t="shared" si="1"/>
        <v>0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 t="e">
        <f t="shared" si="2"/>
        <v>#DIV/0!</v>
      </c>
      <c r="AA34" s="32" t="e">
        <f t="shared" si="3"/>
        <v>#DIV/0!</v>
      </c>
      <c r="AB34" s="32"/>
      <c r="AC34" s="32"/>
    </row>
    <row r="35" spans="1:29" x14ac:dyDescent="0.2">
      <c r="A35" s="32">
        <v>34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>
        <f t="shared" si="0"/>
        <v>0</v>
      </c>
      <c r="M35" s="32"/>
      <c r="N35" s="32"/>
      <c r="O35" s="32">
        <f t="shared" si="1"/>
        <v>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 t="e">
        <f t="shared" si="2"/>
        <v>#DIV/0!</v>
      </c>
      <c r="AA35" s="32" t="e">
        <f t="shared" si="3"/>
        <v>#DIV/0!</v>
      </c>
      <c r="AB35" s="32"/>
      <c r="AC35" s="32"/>
    </row>
    <row r="36" spans="1:29" x14ac:dyDescent="0.2">
      <c r="A36" s="32">
        <v>35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>
        <f t="shared" si="0"/>
        <v>0</v>
      </c>
      <c r="M36" s="32"/>
      <c r="N36" s="32"/>
      <c r="O36" s="32">
        <f t="shared" si="1"/>
        <v>0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 t="e">
        <f t="shared" si="2"/>
        <v>#DIV/0!</v>
      </c>
      <c r="AA36" s="32" t="e">
        <f t="shared" si="3"/>
        <v>#DIV/0!</v>
      </c>
      <c r="AB36" s="32"/>
      <c r="AC36" s="32"/>
    </row>
    <row r="37" spans="1:29" x14ac:dyDescent="0.2">
      <c r="A37" s="32">
        <v>36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>
        <f t="shared" si="0"/>
        <v>0</v>
      </c>
      <c r="M37" s="32"/>
      <c r="N37" s="32"/>
      <c r="O37" s="32">
        <f t="shared" si="1"/>
        <v>0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 t="e">
        <f t="shared" si="2"/>
        <v>#DIV/0!</v>
      </c>
      <c r="AA37" s="32" t="e">
        <f t="shared" si="3"/>
        <v>#DIV/0!</v>
      </c>
      <c r="AB37" s="32"/>
      <c r="AC37" s="32"/>
    </row>
    <row r="38" spans="1:29" x14ac:dyDescent="0.2">
      <c r="A38" s="32">
        <v>37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>
        <f t="shared" si="0"/>
        <v>0</v>
      </c>
      <c r="M38" s="32"/>
      <c r="N38" s="32"/>
      <c r="O38" s="32">
        <f t="shared" si="1"/>
        <v>0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 t="e">
        <f t="shared" si="2"/>
        <v>#DIV/0!</v>
      </c>
      <c r="AA38" s="32" t="e">
        <f t="shared" si="3"/>
        <v>#DIV/0!</v>
      </c>
      <c r="AB38" s="32"/>
      <c r="AC38" s="32"/>
    </row>
    <row r="39" spans="1:29" x14ac:dyDescent="0.2">
      <c r="A39" s="32">
        <v>38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>
        <f t="shared" si="0"/>
        <v>0</v>
      </c>
      <c r="M39" s="32"/>
      <c r="N39" s="32"/>
      <c r="O39" s="32">
        <f t="shared" si="1"/>
        <v>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 t="e">
        <f t="shared" si="2"/>
        <v>#DIV/0!</v>
      </c>
      <c r="AA39" s="32" t="e">
        <f t="shared" si="3"/>
        <v>#DIV/0!</v>
      </c>
      <c r="AB39" s="32"/>
      <c r="AC39" s="32"/>
    </row>
    <row r="40" spans="1:29" x14ac:dyDescent="0.2">
      <c r="A40" s="32">
        <v>39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>
        <f t="shared" si="0"/>
        <v>0</v>
      </c>
      <c r="M40" s="32"/>
      <c r="N40" s="32"/>
      <c r="O40" s="32">
        <f t="shared" si="1"/>
        <v>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 t="e">
        <f t="shared" si="2"/>
        <v>#DIV/0!</v>
      </c>
      <c r="AA40" s="32" t="e">
        <f t="shared" si="3"/>
        <v>#DIV/0!</v>
      </c>
      <c r="AB40" s="32"/>
      <c r="AC40" s="32"/>
    </row>
    <row r="41" spans="1:29" x14ac:dyDescent="0.2">
      <c r="A41" s="32">
        <v>40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>
        <f t="shared" si="0"/>
        <v>0</v>
      </c>
      <c r="M41" s="32"/>
      <c r="N41" s="32"/>
      <c r="O41" s="32">
        <f t="shared" si="1"/>
        <v>0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 t="e">
        <f t="shared" si="2"/>
        <v>#DIV/0!</v>
      </c>
      <c r="AA41" s="32" t="e">
        <f t="shared" si="3"/>
        <v>#DIV/0!</v>
      </c>
      <c r="AB41" s="32"/>
      <c r="AC41" s="32"/>
    </row>
    <row r="42" spans="1:29" x14ac:dyDescent="0.2">
      <c r="A42" s="32">
        <v>41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>
        <f t="shared" si="0"/>
        <v>0</v>
      </c>
      <c r="M42" s="32"/>
      <c r="N42" s="32"/>
      <c r="O42" s="32">
        <f t="shared" si="1"/>
        <v>0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 t="e">
        <f t="shared" si="2"/>
        <v>#DIV/0!</v>
      </c>
      <c r="AA42" s="32" t="e">
        <f t="shared" si="3"/>
        <v>#DIV/0!</v>
      </c>
      <c r="AB42" s="32"/>
      <c r="AC42" s="32"/>
    </row>
    <row r="43" spans="1:29" x14ac:dyDescent="0.2">
      <c r="A43" s="32">
        <v>42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>
        <f t="shared" si="0"/>
        <v>0</v>
      </c>
      <c r="M43" s="32"/>
      <c r="N43" s="32"/>
      <c r="O43" s="32">
        <f t="shared" si="1"/>
        <v>0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 t="e">
        <f t="shared" si="2"/>
        <v>#DIV/0!</v>
      </c>
      <c r="AA43" s="32" t="e">
        <f t="shared" si="3"/>
        <v>#DIV/0!</v>
      </c>
      <c r="AB43" s="32"/>
      <c r="AC43" s="32"/>
    </row>
    <row r="44" spans="1:29" x14ac:dyDescent="0.2">
      <c r="A44" s="32">
        <v>43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>
        <f t="shared" si="0"/>
        <v>0</v>
      </c>
      <c r="M44" s="32"/>
      <c r="N44" s="32"/>
      <c r="O44" s="32">
        <f t="shared" si="1"/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 t="e">
        <f t="shared" si="2"/>
        <v>#DIV/0!</v>
      </c>
      <c r="AA44" s="32" t="e">
        <f t="shared" si="3"/>
        <v>#DIV/0!</v>
      </c>
      <c r="AB44" s="32"/>
      <c r="AC44" s="32"/>
    </row>
    <row r="45" spans="1:29" x14ac:dyDescent="0.2">
      <c r="A45" s="32">
        <v>44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>
        <f t="shared" si="0"/>
        <v>0</v>
      </c>
      <c r="M45" s="32"/>
      <c r="N45" s="32"/>
      <c r="O45" s="32">
        <f t="shared" si="1"/>
        <v>0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 t="e">
        <f t="shared" si="2"/>
        <v>#DIV/0!</v>
      </c>
      <c r="AA45" s="32" t="e">
        <f t="shared" si="3"/>
        <v>#DIV/0!</v>
      </c>
      <c r="AB45" s="32"/>
      <c r="AC45" s="32"/>
    </row>
    <row r="46" spans="1:29" x14ac:dyDescent="0.2">
      <c r="A46" s="32">
        <v>45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>
        <f t="shared" si="0"/>
        <v>0</v>
      </c>
      <c r="M46" s="32"/>
      <c r="N46" s="32"/>
      <c r="O46" s="32">
        <f t="shared" si="1"/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 t="e">
        <f t="shared" si="2"/>
        <v>#DIV/0!</v>
      </c>
      <c r="AA46" s="32" t="e">
        <f t="shared" si="3"/>
        <v>#DIV/0!</v>
      </c>
      <c r="AB46" s="32"/>
      <c r="AC46" s="32"/>
    </row>
    <row r="47" spans="1:29" x14ac:dyDescent="0.2">
      <c r="A47" s="32">
        <v>46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>
        <f t="shared" si="0"/>
        <v>0</v>
      </c>
      <c r="M47" s="32"/>
      <c r="N47" s="32"/>
      <c r="O47" s="32">
        <f t="shared" si="1"/>
        <v>0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 t="e">
        <f t="shared" si="2"/>
        <v>#DIV/0!</v>
      </c>
      <c r="AA47" s="32" t="e">
        <f t="shared" si="3"/>
        <v>#DIV/0!</v>
      </c>
      <c r="AB47" s="32"/>
      <c r="AC47" s="32"/>
    </row>
    <row r="48" spans="1:29" x14ac:dyDescent="0.2">
      <c r="A48" s="32">
        <v>47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>
        <f t="shared" si="0"/>
        <v>0</v>
      </c>
      <c r="M48" s="32"/>
      <c r="N48" s="32"/>
      <c r="O48" s="32">
        <f t="shared" si="1"/>
        <v>0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 t="e">
        <f t="shared" si="2"/>
        <v>#DIV/0!</v>
      </c>
      <c r="AA48" s="32" t="e">
        <f t="shared" si="3"/>
        <v>#DIV/0!</v>
      </c>
      <c r="AB48" s="32"/>
      <c r="AC48" s="32"/>
    </row>
    <row r="49" spans="1:29" x14ac:dyDescent="0.2">
      <c r="A49" s="32">
        <v>48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>
        <f t="shared" si="0"/>
        <v>0</v>
      </c>
      <c r="M49" s="32"/>
      <c r="N49" s="32"/>
      <c r="O49" s="32">
        <f t="shared" si="1"/>
        <v>0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 t="e">
        <f t="shared" si="2"/>
        <v>#DIV/0!</v>
      </c>
      <c r="AA49" s="32" t="e">
        <f t="shared" si="3"/>
        <v>#DIV/0!</v>
      </c>
      <c r="AB49" s="32"/>
      <c r="AC49" s="32"/>
    </row>
    <row r="50" spans="1:29" x14ac:dyDescent="0.2">
      <c r="A50" s="32">
        <v>49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>
        <f t="shared" si="0"/>
        <v>0</v>
      </c>
      <c r="M50" s="32"/>
      <c r="N50" s="32"/>
      <c r="O50" s="32">
        <f t="shared" si="1"/>
        <v>0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 t="e">
        <f t="shared" si="2"/>
        <v>#DIV/0!</v>
      </c>
      <c r="AA50" s="32" t="e">
        <f t="shared" si="3"/>
        <v>#DIV/0!</v>
      </c>
      <c r="AB50" s="32"/>
      <c r="AC50" s="32"/>
    </row>
    <row r="51" spans="1:29" x14ac:dyDescent="0.2">
      <c r="A51" s="32">
        <v>50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>
        <f t="shared" si="0"/>
        <v>0</v>
      </c>
      <c r="M51" s="32"/>
      <c r="N51" s="32"/>
      <c r="O51" s="32">
        <f t="shared" si="1"/>
        <v>0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 t="e">
        <f t="shared" si="2"/>
        <v>#DIV/0!</v>
      </c>
      <c r="AA51" s="32" t="e">
        <f t="shared" si="3"/>
        <v>#DIV/0!</v>
      </c>
      <c r="AB51" s="32"/>
      <c r="AC51" s="32"/>
    </row>
    <row r="52" spans="1:29" x14ac:dyDescent="0.2">
      <c r="A52" s="32">
        <v>51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>
        <f t="shared" si="0"/>
        <v>0</v>
      </c>
      <c r="M52" s="32"/>
      <c r="N52" s="32"/>
      <c r="O52" s="32">
        <f t="shared" si="1"/>
        <v>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 t="e">
        <f t="shared" si="2"/>
        <v>#DIV/0!</v>
      </c>
      <c r="AA52" s="32" t="e">
        <f t="shared" si="3"/>
        <v>#DIV/0!</v>
      </c>
      <c r="AB52" s="32"/>
      <c r="AC52" s="32"/>
    </row>
    <row r="53" spans="1:29" x14ac:dyDescent="0.2">
      <c r="A53" s="32">
        <v>52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>
        <f t="shared" si="0"/>
        <v>0</v>
      </c>
      <c r="M53" s="32"/>
      <c r="N53" s="32"/>
      <c r="O53" s="32">
        <f t="shared" si="1"/>
        <v>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 t="e">
        <f t="shared" si="2"/>
        <v>#DIV/0!</v>
      </c>
      <c r="AA53" s="32" t="e">
        <f t="shared" si="3"/>
        <v>#DIV/0!</v>
      </c>
      <c r="AB53" s="32"/>
      <c r="AC53" s="32"/>
    </row>
    <row r="54" spans="1:29" x14ac:dyDescent="0.2">
      <c r="A54" s="32">
        <v>53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>
        <f t="shared" si="0"/>
        <v>0</v>
      </c>
      <c r="M54" s="32"/>
      <c r="N54" s="32"/>
      <c r="O54" s="32">
        <f t="shared" si="1"/>
        <v>0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 t="e">
        <f t="shared" si="2"/>
        <v>#DIV/0!</v>
      </c>
      <c r="AA54" s="32" t="e">
        <f t="shared" si="3"/>
        <v>#DIV/0!</v>
      </c>
      <c r="AB54" s="32"/>
      <c r="AC54" s="32"/>
    </row>
    <row r="55" spans="1:29" x14ac:dyDescent="0.2">
      <c r="A55" s="32">
        <v>54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>
        <f t="shared" si="0"/>
        <v>0</v>
      </c>
      <c r="M55" s="32"/>
      <c r="N55" s="32"/>
      <c r="O55" s="32">
        <f t="shared" si="1"/>
        <v>0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 t="e">
        <f t="shared" si="2"/>
        <v>#DIV/0!</v>
      </c>
      <c r="AA55" s="32" t="e">
        <f t="shared" si="3"/>
        <v>#DIV/0!</v>
      </c>
      <c r="AB55" s="32"/>
      <c r="AC55" s="32"/>
    </row>
    <row r="56" spans="1:29" x14ac:dyDescent="0.2">
      <c r="A56" s="32">
        <v>55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>
        <f t="shared" si="0"/>
        <v>0</v>
      </c>
      <c r="M56" s="32"/>
      <c r="N56" s="32"/>
      <c r="O56" s="32">
        <f t="shared" si="1"/>
        <v>0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 t="e">
        <f t="shared" si="2"/>
        <v>#DIV/0!</v>
      </c>
      <c r="AA56" s="32" t="e">
        <f t="shared" si="3"/>
        <v>#DIV/0!</v>
      </c>
      <c r="AB56" s="32"/>
      <c r="AC56" s="32"/>
    </row>
    <row r="57" spans="1:29" x14ac:dyDescent="0.2">
      <c r="A57" s="32">
        <v>56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>
        <f t="shared" si="0"/>
        <v>0</v>
      </c>
      <c r="M57" s="32"/>
      <c r="N57" s="32"/>
      <c r="O57" s="32">
        <f t="shared" si="1"/>
        <v>0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 t="e">
        <f t="shared" si="2"/>
        <v>#DIV/0!</v>
      </c>
      <c r="AA57" s="32" t="e">
        <f t="shared" si="3"/>
        <v>#DIV/0!</v>
      </c>
      <c r="AB57" s="32"/>
      <c r="AC57" s="32"/>
    </row>
    <row r="58" spans="1:29" x14ac:dyDescent="0.2">
      <c r="A58" s="32">
        <v>57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>
        <f t="shared" si="0"/>
        <v>0</v>
      </c>
      <c r="M58" s="32"/>
      <c r="N58" s="32"/>
      <c r="O58" s="32">
        <f t="shared" si="1"/>
        <v>0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 t="e">
        <f t="shared" si="2"/>
        <v>#DIV/0!</v>
      </c>
      <c r="AA58" s="32" t="e">
        <f t="shared" si="3"/>
        <v>#DIV/0!</v>
      </c>
      <c r="AB58" s="32"/>
      <c r="AC58" s="32"/>
    </row>
    <row r="59" spans="1:29" x14ac:dyDescent="0.2">
      <c r="A59" s="32">
        <v>58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>
        <f t="shared" si="0"/>
        <v>0</v>
      </c>
      <c r="M59" s="32"/>
      <c r="N59" s="32"/>
      <c r="O59" s="32">
        <f t="shared" si="1"/>
        <v>0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 t="e">
        <f t="shared" si="2"/>
        <v>#DIV/0!</v>
      </c>
      <c r="AA59" s="32" t="e">
        <f t="shared" si="3"/>
        <v>#DIV/0!</v>
      </c>
      <c r="AB59" s="32"/>
      <c r="AC59" s="32"/>
    </row>
    <row r="60" spans="1:29" x14ac:dyDescent="0.2">
      <c r="A60" s="32">
        <v>59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>
        <f t="shared" si="0"/>
        <v>0</v>
      </c>
      <c r="M60" s="32"/>
      <c r="N60" s="32"/>
      <c r="O60" s="32">
        <f t="shared" si="1"/>
        <v>0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 t="e">
        <f t="shared" si="2"/>
        <v>#DIV/0!</v>
      </c>
      <c r="AA60" s="32" t="e">
        <f t="shared" si="3"/>
        <v>#DIV/0!</v>
      </c>
      <c r="AB60" s="32"/>
      <c r="AC60" s="32"/>
    </row>
    <row r="61" spans="1:29" x14ac:dyDescent="0.2">
      <c r="A61" s="32">
        <v>60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>
        <f t="shared" si="0"/>
        <v>0</v>
      </c>
      <c r="M61" s="32"/>
      <c r="N61" s="32"/>
      <c r="O61" s="32">
        <f t="shared" si="1"/>
        <v>0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 t="e">
        <f t="shared" si="2"/>
        <v>#DIV/0!</v>
      </c>
      <c r="AA61" s="32" t="e">
        <f t="shared" si="3"/>
        <v>#DIV/0!</v>
      </c>
      <c r="AB61" s="32"/>
      <c r="AC61" s="32"/>
    </row>
    <row r="62" spans="1:29" x14ac:dyDescent="0.2">
      <c r="A62" s="32">
        <v>61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>
        <f t="shared" si="0"/>
        <v>0</v>
      </c>
      <c r="M62" s="32"/>
      <c r="N62" s="32"/>
      <c r="O62" s="32">
        <f t="shared" si="1"/>
        <v>0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 t="e">
        <f t="shared" si="2"/>
        <v>#DIV/0!</v>
      </c>
      <c r="AA62" s="32" t="e">
        <f t="shared" si="3"/>
        <v>#DIV/0!</v>
      </c>
      <c r="AB62" s="32"/>
      <c r="AC62" s="32"/>
    </row>
    <row r="63" spans="1:29" x14ac:dyDescent="0.2">
      <c r="A63" s="32">
        <v>62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>
        <f t="shared" si="0"/>
        <v>0</v>
      </c>
      <c r="M63" s="32"/>
      <c r="N63" s="32"/>
      <c r="O63" s="32">
        <f t="shared" si="1"/>
        <v>0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 t="e">
        <f t="shared" si="2"/>
        <v>#DIV/0!</v>
      </c>
      <c r="AA63" s="32" t="e">
        <f t="shared" si="3"/>
        <v>#DIV/0!</v>
      </c>
      <c r="AB63" s="32"/>
      <c r="AC63" s="32"/>
    </row>
    <row r="64" spans="1:29" x14ac:dyDescent="0.2">
      <c r="A64" s="32">
        <v>63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>
        <f t="shared" si="0"/>
        <v>0</v>
      </c>
      <c r="M64" s="32"/>
      <c r="N64" s="32"/>
      <c r="O64" s="32">
        <f t="shared" si="1"/>
        <v>0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 t="e">
        <f t="shared" si="2"/>
        <v>#DIV/0!</v>
      </c>
      <c r="AA64" s="32" t="e">
        <f t="shared" si="3"/>
        <v>#DIV/0!</v>
      </c>
      <c r="AB64" s="32"/>
      <c r="AC64" s="32"/>
    </row>
    <row r="65" spans="1:29" x14ac:dyDescent="0.2">
      <c r="A65" s="32">
        <v>64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>
        <f t="shared" si="0"/>
        <v>0</v>
      </c>
      <c r="M65" s="32"/>
      <c r="N65" s="32"/>
      <c r="O65" s="32">
        <f t="shared" si="1"/>
        <v>0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 t="e">
        <f t="shared" si="2"/>
        <v>#DIV/0!</v>
      </c>
      <c r="AA65" s="32" t="e">
        <f t="shared" si="3"/>
        <v>#DIV/0!</v>
      </c>
      <c r="AB65" s="32"/>
      <c r="AC65" s="32"/>
    </row>
    <row r="66" spans="1:29" x14ac:dyDescent="0.2">
      <c r="A66" s="32">
        <v>65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>
        <f t="shared" ref="L66:L97" si="4">+G66*9</f>
        <v>0</v>
      </c>
      <c r="M66" s="32"/>
      <c r="N66" s="32"/>
      <c r="O66" s="32">
        <f t="shared" ref="O66:O97" si="5">N66*G66</f>
        <v>0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 t="e">
        <f t="shared" ref="Z66:Z97" si="6">MAX($Y$3:$Y$23)/X66</f>
        <v>#DIV/0!</v>
      </c>
      <c r="AA66" s="32" t="e">
        <f t="shared" si="3"/>
        <v>#DIV/0!</v>
      </c>
      <c r="AB66" s="32"/>
      <c r="AC66" s="32"/>
    </row>
    <row r="67" spans="1:29" x14ac:dyDescent="0.2">
      <c r="A67" s="32">
        <v>66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>
        <f t="shared" si="4"/>
        <v>0</v>
      </c>
      <c r="M67" s="32"/>
      <c r="N67" s="32"/>
      <c r="O67" s="32">
        <f t="shared" si="5"/>
        <v>0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 t="e">
        <f t="shared" si="6"/>
        <v>#DIV/0!</v>
      </c>
      <c r="AA67" s="32" t="e">
        <f t="shared" ref="AA67:AA97" si="7">Z67*1.5</f>
        <v>#DIV/0!</v>
      </c>
      <c r="AB67" s="32"/>
      <c r="AC67" s="32"/>
    </row>
    <row r="68" spans="1:29" x14ac:dyDescent="0.2">
      <c r="A68" s="32">
        <v>67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>
        <f t="shared" si="4"/>
        <v>0</v>
      </c>
      <c r="M68" s="32"/>
      <c r="N68" s="32"/>
      <c r="O68" s="32">
        <f t="shared" si="5"/>
        <v>0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 t="e">
        <f t="shared" si="6"/>
        <v>#DIV/0!</v>
      </c>
      <c r="AA68" s="32" t="e">
        <f t="shared" si="7"/>
        <v>#DIV/0!</v>
      </c>
      <c r="AB68" s="32"/>
      <c r="AC68" s="32"/>
    </row>
    <row r="69" spans="1:29" x14ac:dyDescent="0.2">
      <c r="A69" s="32">
        <v>68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>
        <f t="shared" si="4"/>
        <v>0</v>
      </c>
      <c r="M69" s="32"/>
      <c r="N69" s="32"/>
      <c r="O69" s="32">
        <f t="shared" si="5"/>
        <v>0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 t="e">
        <f t="shared" si="6"/>
        <v>#DIV/0!</v>
      </c>
      <c r="AA69" s="32" t="e">
        <f t="shared" si="7"/>
        <v>#DIV/0!</v>
      </c>
      <c r="AB69" s="32"/>
      <c r="AC69" s="32"/>
    </row>
    <row r="70" spans="1:29" x14ac:dyDescent="0.2">
      <c r="A70" s="32">
        <v>69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>
        <f t="shared" si="4"/>
        <v>0</v>
      </c>
      <c r="M70" s="32"/>
      <c r="N70" s="32"/>
      <c r="O70" s="32">
        <f t="shared" si="5"/>
        <v>0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 t="e">
        <f t="shared" si="6"/>
        <v>#DIV/0!</v>
      </c>
      <c r="AA70" s="32" t="e">
        <f t="shared" si="7"/>
        <v>#DIV/0!</v>
      </c>
      <c r="AB70" s="32"/>
      <c r="AC70" s="32"/>
    </row>
    <row r="71" spans="1:29" x14ac:dyDescent="0.2">
      <c r="A71" s="32">
        <v>70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>
        <f t="shared" si="4"/>
        <v>0</v>
      </c>
      <c r="M71" s="32"/>
      <c r="N71" s="32"/>
      <c r="O71" s="32">
        <f t="shared" si="5"/>
        <v>0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 t="e">
        <f t="shared" si="6"/>
        <v>#DIV/0!</v>
      </c>
      <c r="AA71" s="32" t="e">
        <f t="shared" si="7"/>
        <v>#DIV/0!</v>
      </c>
      <c r="AB71" s="32"/>
      <c r="AC71" s="32"/>
    </row>
    <row r="72" spans="1:29" x14ac:dyDescent="0.2">
      <c r="A72" s="32">
        <v>71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>
        <f t="shared" si="4"/>
        <v>0</v>
      </c>
      <c r="M72" s="32"/>
      <c r="N72" s="32"/>
      <c r="O72" s="32">
        <f t="shared" si="5"/>
        <v>0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 t="e">
        <f t="shared" si="6"/>
        <v>#DIV/0!</v>
      </c>
      <c r="AA72" s="32" t="e">
        <f t="shared" si="7"/>
        <v>#DIV/0!</v>
      </c>
      <c r="AB72" s="32"/>
      <c r="AC72" s="32"/>
    </row>
    <row r="73" spans="1:29" x14ac:dyDescent="0.2">
      <c r="A73" s="32">
        <v>72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>
        <f t="shared" si="4"/>
        <v>0</v>
      </c>
      <c r="M73" s="32"/>
      <c r="N73" s="32"/>
      <c r="O73" s="32">
        <f t="shared" si="5"/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 t="e">
        <f t="shared" si="6"/>
        <v>#DIV/0!</v>
      </c>
      <c r="AA73" s="32" t="e">
        <f t="shared" si="7"/>
        <v>#DIV/0!</v>
      </c>
      <c r="AB73" s="32"/>
      <c r="AC73" s="32"/>
    </row>
    <row r="74" spans="1:29" x14ac:dyDescent="0.2">
      <c r="A74" s="32">
        <v>73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>
        <f t="shared" si="4"/>
        <v>0</v>
      </c>
      <c r="M74" s="32"/>
      <c r="N74" s="32"/>
      <c r="O74" s="32">
        <f t="shared" si="5"/>
        <v>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 t="e">
        <f t="shared" si="6"/>
        <v>#DIV/0!</v>
      </c>
      <c r="AA74" s="32" t="e">
        <f t="shared" si="7"/>
        <v>#DIV/0!</v>
      </c>
      <c r="AB74" s="32"/>
      <c r="AC74" s="32"/>
    </row>
    <row r="75" spans="1:29" x14ac:dyDescent="0.2">
      <c r="A75" s="32">
        <v>74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>
        <f t="shared" si="4"/>
        <v>0</v>
      </c>
      <c r="M75" s="32"/>
      <c r="N75" s="32"/>
      <c r="O75" s="32">
        <f t="shared" si="5"/>
        <v>0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 t="e">
        <f t="shared" si="6"/>
        <v>#DIV/0!</v>
      </c>
      <c r="AA75" s="32" t="e">
        <f t="shared" si="7"/>
        <v>#DIV/0!</v>
      </c>
      <c r="AB75" s="32"/>
      <c r="AC75" s="32"/>
    </row>
    <row r="76" spans="1:29" x14ac:dyDescent="0.2">
      <c r="A76" s="32">
        <v>75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>
        <f t="shared" si="4"/>
        <v>0</v>
      </c>
      <c r="M76" s="32"/>
      <c r="N76" s="32"/>
      <c r="O76" s="32">
        <f t="shared" si="5"/>
        <v>0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 t="e">
        <f t="shared" si="6"/>
        <v>#DIV/0!</v>
      </c>
      <c r="AA76" s="32" t="e">
        <f t="shared" si="7"/>
        <v>#DIV/0!</v>
      </c>
      <c r="AB76" s="32"/>
      <c r="AC76" s="32"/>
    </row>
    <row r="77" spans="1:29" x14ac:dyDescent="0.2">
      <c r="A77" s="32">
        <v>76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>
        <f t="shared" si="4"/>
        <v>0</v>
      </c>
      <c r="M77" s="32"/>
      <c r="N77" s="32"/>
      <c r="O77" s="32">
        <f t="shared" si="5"/>
        <v>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 t="e">
        <f t="shared" si="6"/>
        <v>#DIV/0!</v>
      </c>
      <c r="AA77" s="32" t="e">
        <f t="shared" si="7"/>
        <v>#DIV/0!</v>
      </c>
      <c r="AB77" s="32"/>
      <c r="AC77" s="32"/>
    </row>
    <row r="78" spans="1:29" x14ac:dyDescent="0.2">
      <c r="A78" s="32">
        <v>77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>
        <f t="shared" si="4"/>
        <v>0</v>
      </c>
      <c r="M78" s="32"/>
      <c r="N78" s="32"/>
      <c r="O78" s="32">
        <f t="shared" si="5"/>
        <v>0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 t="e">
        <f t="shared" si="6"/>
        <v>#DIV/0!</v>
      </c>
      <c r="AA78" s="32" t="e">
        <f t="shared" si="7"/>
        <v>#DIV/0!</v>
      </c>
      <c r="AB78" s="32"/>
      <c r="AC78" s="32"/>
    </row>
    <row r="79" spans="1:29" x14ac:dyDescent="0.2">
      <c r="A79" s="32">
        <v>78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>
        <f t="shared" si="4"/>
        <v>0</v>
      </c>
      <c r="M79" s="32"/>
      <c r="N79" s="32"/>
      <c r="O79" s="32">
        <f t="shared" si="5"/>
        <v>0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 t="e">
        <f t="shared" si="6"/>
        <v>#DIV/0!</v>
      </c>
      <c r="AA79" s="32" t="e">
        <f t="shared" si="7"/>
        <v>#DIV/0!</v>
      </c>
      <c r="AB79" s="32"/>
      <c r="AC79" s="32"/>
    </row>
    <row r="80" spans="1:29" x14ac:dyDescent="0.2">
      <c r="A80" s="32">
        <v>79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>
        <f t="shared" si="4"/>
        <v>0</v>
      </c>
      <c r="M80" s="32"/>
      <c r="N80" s="32"/>
      <c r="O80" s="32">
        <f t="shared" si="5"/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 t="e">
        <f t="shared" si="6"/>
        <v>#DIV/0!</v>
      </c>
      <c r="AA80" s="32" t="e">
        <f t="shared" si="7"/>
        <v>#DIV/0!</v>
      </c>
      <c r="AB80" s="32"/>
      <c r="AC80" s="32"/>
    </row>
    <row r="81" spans="1:29" x14ac:dyDescent="0.2">
      <c r="A81" s="32">
        <v>80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>
        <f t="shared" si="4"/>
        <v>0</v>
      </c>
      <c r="M81" s="32"/>
      <c r="N81" s="32"/>
      <c r="O81" s="32">
        <f t="shared" si="5"/>
        <v>0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 t="e">
        <f t="shared" si="6"/>
        <v>#DIV/0!</v>
      </c>
      <c r="AA81" s="32" t="e">
        <f t="shared" si="7"/>
        <v>#DIV/0!</v>
      </c>
      <c r="AB81" s="32"/>
      <c r="AC81" s="32"/>
    </row>
    <row r="82" spans="1:29" x14ac:dyDescent="0.2">
      <c r="A82" s="32">
        <v>81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>
        <f t="shared" si="4"/>
        <v>0</v>
      </c>
      <c r="M82" s="32"/>
      <c r="N82" s="32"/>
      <c r="O82" s="32">
        <f t="shared" si="5"/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 t="e">
        <f t="shared" si="6"/>
        <v>#DIV/0!</v>
      </c>
      <c r="AA82" s="32" t="e">
        <f t="shared" si="7"/>
        <v>#DIV/0!</v>
      </c>
      <c r="AB82" s="32"/>
      <c r="AC82" s="32"/>
    </row>
    <row r="83" spans="1:29" x14ac:dyDescent="0.2">
      <c r="A83" s="32">
        <v>82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>
        <f t="shared" si="4"/>
        <v>0</v>
      </c>
      <c r="M83" s="32"/>
      <c r="N83" s="32"/>
      <c r="O83" s="32">
        <f t="shared" si="5"/>
        <v>0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 t="e">
        <f t="shared" si="6"/>
        <v>#DIV/0!</v>
      </c>
      <c r="AA83" s="32" t="e">
        <f t="shared" si="7"/>
        <v>#DIV/0!</v>
      </c>
      <c r="AB83" s="32"/>
      <c r="AC83" s="32"/>
    </row>
    <row r="84" spans="1:29" x14ac:dyDescent="0.2">
      <c r="A84" s="32">
        <v>83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>
        <f t="shared" si="4"/>
        <v>0</v>
      </c>
      <c r="M84" s="32"/>
      <c r="N84" s="32"/>
      <c r="O84" s="32">
        <f t="shared" si="5"/>
        <v>0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 t="e">
        <f t="shared" si="6"/>
        <v>#DIV/0!</v>
      </c>
      <c r="AA84" s="32" t="e">
        <f t="shared" si="7"/>
        <v>#DIV/0!</v>
      </c>
      <c r="AB84" s="32"/>
      <c r="AC84" s="32"/>
    </row>
    <row r="85" spans="1:29" x14ac:dyDescent="0.2">
      <c r="A85" s="32">
        <v>84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>
        <f t="shared" si="4"/>
        <v>0</v>
      </c>
      <c r="M85" s="32"/>
      <c r="N85" s="32"/>
      <c r="O85" s="32">
        <f t="shared" si="5"/>
        <v>0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 t="e">
        <f t="shared" si="6"/>
        <v>#DIV/0!</v>
      </c>
      <c r="AA85" s="32" t="e">
        <f t="shared" si="7"/>
        <v>#DIV/0!</v>
      </c>
      <c r="AB85" s="32"/>
      <c r="AC85" s="32"/>
    </row>
    <row r="86" spans="1:29" x14ac:dyDescent="0.2">
      <c r="A86" s="32">
        <v>85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>
        <f t="shared" si="4"/>
        <v>0</v>
      </c>
      <c r="M86" s="32"/>
      <c r="N86" s="32"/>
      <c r="O86" s="32">
        <f t="shared" si="5"/>
        <v>0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 t="e">
        <f t="shared" si="6"/>
        <v>#DIV/0!</v>
      </c>
      <c r="AA86" s="32" t="e">
        <f t="shared" si="7"/>
        <v>#DIV/0!</v>
      </c>
      <c r="AB86" s="32"/>
      <c r="AC86" s="32"/>
    </row>
    <row r="87" spans="1:29" x14ac:dyDescent="0.2">
      <c r="A87" s="32">
        <v>86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>
        <f t="shared" si="4"/>
        <v>0</v>
      </c>
      <c r="M87" s="32"/>
      <c r="N87" s="32"/>
      <c r="O87" s="32">
        <f t="shared" si="5"/>
        <v>0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 t="e">
        <f t="shared" si="6"/>
        <v>#DIV/0!</v>
      </c>
      <c r="AA87" s="32" t="e">
        <f t="shared" si="7"/>
        <v>#DIV/0!</v>
      </c>
      <c r="AB87" s="32"/>
      <c r="AC87" s="32"/>
    </row>
    <row r="88" spans="1:29" x14ac:dyDescent="0.2">
      <c r="A88" s="32">
        <v>87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>
        <f t="shared" si="4"/>
        <v>0</v>
      </c>
      <c r="M88" s="32"/>
      <c r="N88" s="32"/>
      <c r="O88" s="32">
        <f t="shared" si="5"/>
        <v>0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 t="e">
        <f t="shared" si="6"/>
        <v>#DIV/0!</v>
      </c>
      <c r="AA88" s="32" t="e">
        <f t="shared" si="7"/>
        <v>#DIV/0!</v>
      </c>
      <c r="AB88" s="32"/>
      <c r="AC88" s="32"/>
    </row>
    <row r="89" spans="1:29" x14ac:dyDescent="0.2">
      <c r="A89" s="32">
        <v>88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>
        <f t="shared" si="4"/>
        <v>0</v>
      </c>
      <c r="M89" s="32"/>
      <c r="N89" s="32"/>
      <c r="O89" s="32">
        <f t="shared" si="5"/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 t="e">
        <f t="shared" si="6"/>
        <v>#DIV/0!</v>
      </c>
      <c r="AA89" s="32" t="e">
        <f t="shared" si="7"/>
        <v>#DIV/0!</v>
      </c>
      <c r="AB89" s="32"/>
      <c r="AC89" s="32"/>
    </row>
    <row r="90" spans="1:29" x14ac:dyDescent="0.2">
      <c r="A90" s="32">
        <v>89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>
        <f t="shared" si="4"/>
        <v>0</v>
      </c>
      <c r="M90" s="32"/>
      <c r="N90" s="32"/>
      <c r="O90" s="32">
        <f t="shared" si="5"/>
        <v>0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 t="e">
        <f t="shared" si="6"/>
        <v>#DIV/0!</v>
      </c>
      <c r="AA90" s="32" t="e">
        <f t="shared" si="7"/>
        <v>#DIV/0!</v>
      </c>
      <c r="AB90" s="32"/>
      <c r="AC90" s="32"/>
    </row>
    <row r="91" spans="1:29" x14ac:dyDescent="0.2">
      <c r="A91" s="32">
        <v>90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>
        <f t="shared" si="4"/>
        <v>0</v>
      </c>
      <c r="M91" s="32"/>
      <c r="N91" s="32"/>
      <c r="O91" s="32">
        <f t="shared" si="5"/>
        <v>0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 t="e">
        <f t="shared" si="6"/>
        <v>#DIV/0!</v>
      </c>
      <c r="AA91" s="32" t="e">
        <f t="shared" si="7"/>
        <v>#DIV/0!</v>
      </c>
      <c r="AB91" s="32"/>
      <c r="AC91" s="32"/>
    </row>
    <row r="92" spans="1:29" x14ac:dyDescent="0.2">
      <c r="A92" s="32">
        <v>91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>
        <f t="shared" si="4"/>
        <v>0</v>
      </c>
      <c r="M92" s="32"/>
      <c r="N92" s="32"/>
      <c r="O92" s="32">
        <f t="shared" si="5"/>
        <v>0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 t="e">
        <f t="shared" si="6"/>
        <v>#DIV/0!</v>
      </c>
      <c r="AA92" s="32" t="e">
        <f t="shared" si="7"/>
        <v>#DIV/0!</v>
      </c>
      <c r="AB92" s="32"/>
      <c r="AC92" s="32"/>
    </row>
    <row r="93" spans="1:29" x14ac:dyDescent="0.2">
      <c r="A93" s="32">
        <v>92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>
        <f t="shared" si="4"/>
        <v>0</v>
      </c>
      <c r="M93" s="32"/>
      <c r="N93" s="32"/>
      <c r="O93" s="32">
        <f t="shared" si="5"/>
        <v>0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 t="e">
        <f t="shared" si="6"/>
        <v>#DIV/0!</v>
      </c>
      <c r="AA93" s="32" t="e">
        <f t="shared" si="7"/>
        <v>#DIV/0!</v>
      </c>
      <c r="AB93" s="32"/>
      <c r="AC93" s="32"/>
    </row>
    <row r="94" spans="1:29" x14ac:dyDescent="0.2">
      <c r="A94" s="32">
        <v>93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>
        <f t="shared" si="4"/>
        <v>0</v>
      </c>
      <c r="M94" s="32"/>
      <c r="N94" s="32"/>
      <c r="O94" s="32">
        <f t="shared" si="5"/>
        <v>0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 t="e">
        <f t="shared" si="6"/>
        <v>#DIV/0!</v>
      </c>
      <c r="AA94" s="32" t="e">
        <f t="shared" si="7"/>
        <v>#DIV/0!</v>
      </c>
      <c r="AB94" s="32"/>
      <c r="AC94" s="32"/>
    </row>
    <row r="95" spans="1:29" x14ac:dyDescent="0.2">
      <c r="A95" s="32">
        <v>94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>
        <f t="shared" si="4"/>
        <v>0</v>
      </c>
      <c r="M95" s="32"/>
      <c r="N95" s="32"/>
      <c r="O95" s="32">
        <f t="shared" si="5"/>
        <v>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 t="e">
        <f t="shared" si="6"/>
        <v>#DIV/0!</v>
      </c>
      <c r="AA95" s="32" t="e">
        <f t="shared" si="7"/>
        <v>#DIV/0!</v>
      </c>
      <c r="AB95" s="32"/>
      <c r="AC95" s="32"/>
    </row>
    <row r="96" spans="1:29" x14ac:dyDescent="0.2">
      <c r="A96" s="32">
        <v>95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>
        <f t="shared" si="4"/>
        <v>0</v>
      </c>
      <c r="M96" s="32"/>
      <c r="N96" s="32"/>
      <c r="O96" s="32">
        <f t="shared" si="5"/>
        <v>0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 t="e">
        <f t="shared" si="6"/>
        <v>#DIV/0!</v>
      </c>
      <c r="AA96" s="32" t="e">
        <f t="shared" si="7"/>
        <v>#DIV/0!</v>
      </c>
      <c r="AB96" s="32"/>
      <c r="AC96" s="32"/>
    </row>
    <row r="97" spans="1:29" x14ac:dyDescent="0.2">
      <c r="A97" s="32">
        <v>96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>
        <f t="shared" si="4"/>
        <v>0</v>
      </c>
      <c r="M97" s="32"/>
      <c r="N97" s="32"/>
      <c r="O97" s="32">
        <f t="shared" si="5"/>
        <v>0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 t="e">
        <f t="shared" si="6"/>
        <v>#DIV/0!</v>
      </c>
      <c r="AA97" s="32" t="e">
        <f t="shared" si="7"/>
        <v>#DIV/0!</v>
      </c>
      <c r="AB97" s="32"/>
      <c r="AC97" s="32"/>
    </row>
  </sheetData>
  <conditionalFormatting sqref="K2:K97">
    <cfRule type="cellIs" dxfId="0" priority="1" operator="lessThan">
      <formula>7</formula>
    </cfRule>
  </conditionalFormatting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E20" xr:uid="{E7C77AA6-C299-C648-8E67-A4CE7EBBDD5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F626-E420-4C49-8738-57C8514BB1B0}">
  <dimension ref="A1:F114"/>
  <sheetViews>
    <sheetView workbookViewId="0">
      <selection activeCell="H25" sqref="H25"/>
    </sheetView>
  </sheetViews>
  <sheetFormatPr baseColWidth="10" defaultColWidth="8.83203125" defaultRowHeight="16" x14ac:dyDescent="0.2"/>
  <cols>
    <col min="1" max="1" width="17.6640625" style="2" customWidth="1"/>
    <col min="2" max="2" width="45.33203125" style="5" customWidth="1"/>
    <col min="3" max="3" width="19.6640625" style="4" customWidth="1"/>
    <col min="4" max="4" width="13.33203125" style="4" customWidth="1"/>
    <col min="5" max="5" width="12.5" style="4" customWidth="1"/>
    <col min="6" max="256" width="8.83203125" style="4"/>
    <col min="257" max="257" width="17.6640625" style="4" customWidth="1"/>
    <col min="258" max="258" width="45.33203125" style="4" customWidth="1"/>
    <col min="259" max="259" width="19.6640625" style="4" customWidth="1"/>
    <col min="260" max="260" width="13.33203125" style="4" customWidth="1"/>
    <col min="261" max="261" width="12.5" style="4" customWidth="1"/>
    <col min="262" max="512" width="8.83203125" style="4"/>
    <col min="513" max="513" width="17.6640625" style="4" customWidth="1"/>
    <col min="514" max="514" width="45.33203125" style="4" customWidth="1"/>
    <col min="515" max="515" width="19.6640625" style="4" customWidth="1"/>
    <col min="516" max="516" width="13.33203125" style="4" customWidth="1"/>
    <col min="517" max="517" width="12.5" style="4" customWidth="1"/>
    <col min="518" max="768" width="8.83203125" style="4"/>
    <col min="769" max="769" width="17.6640625" style="4" customWidth="1"/>
    <col min="770" max="770" width="45.33203125" style="4" customWidth="1"/>
    <col min="771" max="771" width="19.6640625" style="4" customWidth="1"/>
    <col min="772" max="772" width="13.33203125" style="4" customWidth="1"/>
    <col min="773" max="773" width="12.5" style="4" customWidth="1"/>
    <col min="774" max="1024" width="8.83203125" style="4"/>
    <col min="1025" max="1025" width="17.6640625" style="4" customWidth="1"/>
    <col min="1026" max="1026" width="45.33203125" style="4" customWidth="1"/>
    <col min="1027" max="1027" width="19.6640625" style="4" customWidth="1"/>
    <col min="1028" max="1028" width="13.33203125" style="4" customWidth="1"/>
    <col min="1029" max="1029" width="12.5" style="4" customWidth="1"/>
    <col min="1030" max="1280" width="8.83203125" style="4"/>
    <col min="1281" max="1281" width="17.6640625" style="4" customWidth="1"/>
    <col min="1282" max="1282" width="45.33203125" style="4" customWidth="1"/>
    <col min="1283" max="1283" width="19.6640625" style="4" customWidth="1"/>
    <col min="1284" max="1284" width="13.33203125" style="4" customWidth="1"/>
    <col min="1285" max="1285" width="12.5" style="4" customWidth="1"/>
    <col min="1286" max="1536" width="8.83203125" style="4"/>
    <col min="1537" max="1537" width="17.6640625" style="4" customWidth="1"/>
    <col min="1538" max="1538" width="45.33203125" style="4" customWidth="1"/>
    <col min="1539" max="1539" width="19.6640625" style="4" customWidth="1"/>
    <col min="1540" max="1540" width="13.33203125" style="4" customWidth="1"/>
    <col min="1541" max="1541" width="12.5" style="4" customWidth="1"/>
    <col min="1542" max="1792" width="8.83203125" style="4"/>
    <col min="1793" max="1793" width="17.6640625" style="4" customWidth="1"/>
    <col min="1794" max="1794" width="45.33203125" style="4" customWidth="1"/>
    <col min="1795" max="1795" width="19.6640625" style="4" customWidth="1"/>
    <col min="1796" max="1796" width="13.33203125" style="4" customWidth="1"/>
    <col min="1797" max="1797" width="12.5" style="4" customWidth="1"/>
    <col min="1798" max="2048" width="8.83203125" style="4"/>
    <col min="2049" max="2049" width="17.6640625" style="4" customWidth="1"/>
    <col min="2050" max="2050" width="45.33203125" style="4" customWidth="1"/>
    <col min="2051" max="2051" width="19.6640625" style="4" customWidth="1"/>
    <col min="2052" max="2052" width="13.33203125" style="4" customWidth="1"/>
    <col min="2053" max="2053" width="12.5" style="4" customWidth="1"/>
    <col min="2054" max="2304" width="8.83203125" style="4"/>
    <col min="2305" max="2305" width="17.6640625" style="4" customWidth="1"/>
    <col min="2306" max="2306" width="45.33203125" style="4" customWidth="1"/>
    <col min="2307" max="2307" width="19.6640625" style="4" customWidth="1"/>
    <col min="2308" max="2308" width="13.33203125" style="4" customWidth="1"/>
    <col min="2309" max="2309" width="12.5" style="4" customWidth="1"/>
    <col min="2310" max="2560" width="8.83203125" style="4"/>
    <col min="2561" max="2561" width="17.6640625" style="4" customWidth="1"/>
    <col min="2562" max="2562" width="45.33203125" style="4" customWidth="1"/>
    <col min="2563" max="2563" width="19.6640625" style="4" customWidth="1"/>
    <col min="2564" max="2564" width="13.33203125" style="4" customWidth="1"/>
    <col min="2565" max="2565" width="12.5" style="4" customWidth="1"/>
    <col min="2566" max="2816" width="8.83203125" style="4"/>
    <col min="2817" max="2817" width="17.6640625" style="4" customWidth="1"/>
    <col min="2818" max="2818" width="45.33203125" style="4" customWidth="1"/>
    <col min="2819" max="2819" width="19.6640625" style="4" customWidth="1"/>
    <col min="2820" max="2820" width="13.33203125" style="4" customWidth="1"/>
    <col min="2821" max="2821" width="12.5" style="4" customWidth="1"/>
    <col min="2822" max="3072" width="8.83203125" style="4"/>
    <col min="3073" max="3073" width="17.6640625" style="4" customWidth="1"/>
    <col min="3074" max="3074" width="45.33203125" style="4" customWidth="1"/>
    <col min="3075" max="3075" width="19.6640625" style="4" customWidth="1"/>
    <col min="3076" max="3076" width="13.33203125" style="4" customWidth="1"/>
    <col min="3077" max="3077" width="12.5" style="4" customWidth="1"/>
    <col min="3078" max="3328" width="8.83203125" style="4"/>
    <col min="3329" max="3329" width="17.6640625" style="4" customWidth="1"/>
    <col min="3330" max="3330" width="45.33203125" style="4" customWidth="1"/>
    <col min="3331" max="3331" width="19.6640625" style="4" customWidth="1"/>
    <col min="3332" max="3332" width="13.33203125" style="4" customWidth="1"/>
    <col min="3333" max="3333" width="12.5" style="4" customWidth="1"/>
    <col min="3334" max="3584" width="8.83203125" style="4"/>
    <col min="3585" max="3585" width="17.6640625" style="4" customWidth="1"/>
    <col min="3586" max="3586" width="45.33203125" style="4" customWidth="1"/>
    <col min="3587" max="3587" width="19.6640625" style="4" customWidth="1"/>
    <col min="3588" max="3588" width="13.33203125" style="4" customWidth="1"/>
    <col min="3589" max="3589" width="12.5" style="4" customWidth="1"/>
    <col min="3590" max="3840" width="8.83203125" style="4"/>
    <col min="3841" max="3841" width="17.6640625" style="4" customWidth="1"/>
    <col min="3842" max="3842" width="45.33203125" style="4" customWidth="1"/>
    <col min="3843" max="3843" width="19.6640625" style="4" customWidth="1"/>
    <col min="3844" max="3844" width="13.33203125" style="4" customWidth="1"/>
    <col min="3845" max="3845" width="12.5" style="4" customWidth="1"/>
    <col min="3846" max="4096" width="8.83203125" style="4"/>
    <col min="4097" max="4097" width="17.6640625" style="4" customWidth="1"/>
    <col min="4098" max="4098" width="45.33203125" style="4" customWidth="1"/>
    <col min="4099" max="4099" width="19.6640625" style="4" customWidth="1"/>
    <col min="4100" max="4100" width="13.33203125" style="4" customWidth="1"/>
    <col min="4101" max="4101" width="12.5" style="4" customWidth="1"/>
    <col min="4102" max="4352" width="8.83203125" style="4"/>
    <col min="4353" max="4353" width="17.6640625" style="4" customWidth="1"/>
    <col min="4354" max="4354" width="45.33203125" style="4" customWidth="1"/>
    <col min="4355" max="4355" width="19.6640625" style="4" customWidth="1"/>
    <col min="4356" max="4356" width="13.33203125" style="4" customWidth="1"/>
    <col min="4357" max="4357" width="12.5" style="4" customWidth="1"/>
    <col min="4358" max="4608" width="8.83203125" style="4"/>
    <col min="4609" max="4609" width="17.6640625" style="4" customWidth="1"/>
    <col min="4610" max="4610" width="45.33203125" style="4" customWidth="1"/>
    <col min="4611" max="4611" width="19.6640625" style="4" customWidth="1"/>
    <col min="4612" max="4612" width="13.33203125" style="4" customWidth="1"/>
    <col min="4613" max="4613" width="12.5" style="4" customWidth="1"/>
    <col min="4614" max="4864" width="8.83203125" style="4"/>
    <col min="4865" max="4865" width="17.6640625" style="4" customWidth="1"/>
    <col min="4866" max="4866" width="45.33203125" style="4" customWidth="1"/>
    <col min="4867" max="4867" width="19.6640625" style="4" customWidth="1"/>
    <col min="4868" max="4868" width="13.33203125" style="4" customWidth="1"/>
    <col min="4869" max="4869" width="12.5" style="4" customWidth="1"/>
    <col min="4870" max="5120" width="8.83203125" style="4"/>
    <col min="5121" max="5121" width="17.6640625" style="4" customWidth="1"/>
    <col min="5122" max="5122" width="45.33203125" style="4" customWidth="1"/>
    <col min="5123" max="5123" width="19.6640625" style="4" customWidth="1"/>
    <col min="5124" max="5124" width="13.33203125" style="4" customWidth="1"/>
    <col min="5125" max="5125" width="12.5" style="4" customWidth="1"/>
    <col min="5126" max="5376" width="8.83203125" style="4"/>
    <col min="5377" max="5377" width="17.6640625" style="4" customWidth="1"/>
    <col min="5378" max="5378" width="45.33203125" style="4" customWidth="1"/>
    <col min="5379" max="5379" width="19.6640625" style="4" customWidth="1"/>
    <col min="5380" max="5380" width="13.33203125" style="4" customWidth="1"/>
    <col min="5381" max="5381" width="12.5" style="4" customWidth="1"/>
    <col min="5382" max="5632" width="8.83203125" style="4"/>
    <col min="5633" max="5633" width="17.6640625" style="4" customWidth="1"/>
    <col min="5634" max="5634" width="45.33203125" style="4" customWidth="1"/>
    <col min="5635" max="5635" width="19.6640625" style="4" customWidth="1"/>
    <col min="5636" max="5636" width="13.33203125" style="4" customWidth="1"/>
    <col min="5637" max="5637" width="12.5" style="4" customWidth="1"/>
    <col min="5638" max="5888" width="8.83203125" style="4"/>
    <col min="5889" max="5889" width="17.6640625" style="4" customWidth="1"/>
    <col min="5890" max="5890" width="45.33203125" style="4" customWidth="1"/>
    <col min="5891" max="5891" width="19.6640625" style="4" customWidth="1"/>
    <col min="5892" max="5892" width="13.33203125" style="4" customWidth="1"/>
    <col min="5893" max="5893" width="12.5" style="4" customWidth="1"/>
    <col min="5894" max="6144" width="8.83203125" style="4"/>
    <col min="6145" max="6145" width="17.6640625" style="4" customWidth="1"/>
    <col min="6146" max="6146" width="45.33203125" style="4" customWidth="1"/>
    <col min="6147" max="6147" width="19.6640625" style="4" customWidth="1"/>
    <col min="6148" max="6148" width="13.33203125" style="4" customWidth="1"/>
    <col min="6149" max="6149" width="12.5" style="4" customWidth="1"/>
    <col min="6150" max="6400" width="8.83203125" style="4"/>
    <col min="6401" max="6401" width="17.6640625" style="4" customWidth="1"/>
    <col min="6402" max="6402" width="45.33203125" style="4" customWidth="1"/>
    <col min="6403" max="6403" width="19.6640625" style="4" customWidth="1"/>
    <col min="6404" max="6404" width="13.33203125" style="4" customWidth="1"/>
    <col min="6405" max="6405" width="12.5" style="4" customWidth="1"/>
    <col min="6406" max="6656" width="8.83203125" style="4"/>
    <col min="6657" max="6657" width="17.6640625" style="4" customWidth="1"/>
    <col min="6658" max="6658" width="45.33203125" style="4" customWidth="1"/>
    <col min="6659" max="6659" width="19.6640625" style="4" customWidth="1"/>
    <col min="6660" max="6660" width="13.33203125" style="4" customWidth="1"/>
    <col min="6661" max="6661" width="12.5" style="4" customWidth="1"/>
    <col min="6662" max="6912" width="8.83203125" style="4"/>
    <col min="6913" max="6913" width="17.6640625" style="4" customWidth="1"/>
    <col min="6914" max="6914" width="45.33203125" style="4" customWidth="1"/>
    <col min="6915" max="6915" width="19.6640625" style="4" customWidth="1"/>
    <col min="6916" max="6916" width="13.33203125" style="4" customWidth="1"/>
    <col min="6917" max="6917" width="12.5" style="4" customWidth="1"/>
    <col min="6918" max="7168" width="8.83203125" style="4"/>
    <col min="7169" max="7169" width="17.6640625" style="4" customWidth="1"/>
    <col min="7170" max="7170" width="45.33203125" style="4" customWidth="1"/>
    <col min="7171" max="7171" width="19.6640625" style="4" customWidth="1"/>
    <col min="7172" max="7172" width="13.33203125" style="4" customWidth="1"/>
    <col min="7173" max="7173" width="12.5" style="4" customWidth="1"/>
    <col min="7174" max="7424" width="8.83203125" style="4"/>
    <col min="7425" max="7425" width="17.6640625" style="4" customWidth="1"/>
    <col min="7426" max="7426" width="45.33203125" style="4" customWidth="1"/>
    <col min="7427" max="7427" width="19.6640625" style="4" customWidth="1"/>
    <col min="7428" max="7428" width="13.33203125" style="4" customWidth="1"/>
    <col min="7429" max="7429" width="12.5" style="4" customWidth="1"/>
    <col min="7430" max="7680" width="8.83203125" style="4"/>
    <col min="7681" max="7681" width="17.6640625" style="4" customWidth="1"/>
    <col min="7682" max="7682" width="45.33203125" style="4" customWidth="1"/>
    <col min="7683" max="7683" width="19.6640625" style="4" customWidth="1"/>
    <col min="7684" max="7684" width="13.33203125" style="4" customWidth="1"/>
    <col min="7685" max="7685" width="12.5" style="4" customWidth="1"/>
    <col min="7686" max="7936" width="8.83203125" style="4"/>
    <col min="7937" max="7937" width="17.6640625" style="4" customWidth="1"/>
    <col min="7938" max="7938" width="45.33203125" style="4" customWidth="1"/>
    <col min="7939" max="7939" width="19.6640625" style="4" customWidth="1"/>
    <col min="7940" max="7940" width="13.33203125" style="4" customWidth="1"/>
    <col min="7941" max="7941" width="12.5" style="4" customWidth="1"/>
    <col min="7942" max="8192" width="8.83203125" style="4"/>
    <col min="8193" max="8193" width="17.6640625" style="4" customWidth="1"/>
    <col min="8194" max="8194" width="45.33203125" style="4" customWidth="1"/>
    <col min="8195" max="8195" width="19.6640625" style="4" customWidth="1"/>
    <col min="8196" max="8196" width="13.33203125" style="4" customWidth="1"/>
    <col min="8197" max="8197" width="12.5" style="4" customWidth="1"/>
    <col min="8198" max="8448" width="8.83203125" style="4"/>
    <col min="8449" max="8449" width="17.6640625" style="4" customWidth="1"/>
    <col min="8450" max="8450" width="45.33203125" style="4" customWidth="1"/>
    <col min="8451" max="8451" width="19.6640625" style="4" customWidth="1"/>
    <col min="8452" max="8452" width="13.33203125" style="4" customWidth="1"/>
    <col min="8453" max="8453" width="12.5" style="4" customWidth="1"/>
    <col min="8454" max="8704" width="8.83203125" style="4"/>
    <col min="8705" max="8705" width="17.6640625" style="4" customWidth="1"/>
    <col min="8706" max="8706" width="45.33203125" style="4" customWidth="1"/>
    <col min="8707" max="8707" width="19.6640625" style="4" customWidth="1"/>
    <col min="8708" max="8708" width="13.33203125" style="4" customWidth="1"/>
    <col min="8709" max="8709" width="12.5" style="4" customWidth="1"/>
    <col min="8710" max="8960" width="8.83203125" style="4"/>
    <col min="8961" max="8961" width="17.6640625" style="4" customWidth="1"/>
    <col min="8962" max="8962" width="45.33203125" style="4" customWidth="1"/>
    <col min="8963" max="8963" width="19.6640625" style="4" customWidth="1"/>
    <col min="8964" max="8964" width="13.33203125" style="4" customWidth="1"/>
    <col min="8965" max="8965" width="12.5" style="4" customWidth="1"/>
    <col min="8966" max="9216" width="8.83203125" style="4"/>
    <col min="9217" max="9217" width="17.6640625" style="4" customWidth="1"/>
    <col min="9218" max="9218" width="45.33203125" style="4" customWidth="1"/>
    <col min="9219" max="9219" width="19.6640625" style="4" customWidth="1"/>
    <col min="9220" max="9220" width="13.33203125" style="4" customWidth="1"/>
    <col min="9221" max="9221" width="12.5" style="4" customWidth="1"/>
    <col min="9222" max="9472" width="8.83203125" style="4"/>
    <col min="9473" max="9473" width="17.6640625" style="4" customWidth="1"/>
    <col min="9474" max="9474" width="45.33203125" style="4" customWidth="1"/>
    <col min="9475" max="9475" width="19.6640625" style="4" customWidth="1"/>
    <col min="9476" max="9476" width="13.33203125" style="4" customWidth="1"/>
    <col min="9477" max="9477" width="12.5" style="4" customWidth="1"/>
    <col min="9478" max="9728" width="8.83203125" style="4"/>
    <col min="9729" max="9729" width="17.6640625" style="4" customWidth="1"/>
    <col min="9730" max="9730" width="45.33203125" style="4" customWidth="1"/>
    <col min="9731" max="9731" width="19.6640625" style="4" customWidth="1"/>
    <col min="9732" max="9732" width="13.33203125" style="4" customWidth="1"/>
    <col min="9733" max="9733" width="12.5" style="4" customWidth="1"/>
    <col min="9734" max="9984" width="8.83203125" style="4"/>
    <col min="9985" max="9985" width="17.6640625" style="4" customWidth="1"/>
    <col min="9986" max="9986" width="45.33203125" style="4" customWidth="1"/>
    <col min="9987" max="9987" width="19.6640625" style="4" customWidth="1"/>
    <col min="9988" max="9988" width="13.33203125" style="4" customWidth="1"/>
    <col min="9989" max="9989" width="12.5" style="4" customWidth="1"/>
    <col min="9990" max="10240" width="8.83203125" style="4"/>
    <col min="10241" max="10241" width="17.6640625" style="4" customWidth="1"/>
    <col min="10242" max="10242" width="45.33203125" style="4" customWidth="1"/>
    <col min="10243" max="10243" width="19.6640625" style="4" customWidth="1"/>
    <col min="10244" max="10244" width="13.33203125" style="4" customWidth="1"/>
    <col min="10245" max="10245" width="12.5" style="4" customWidth="1"/>
    <col min="10246" max="10496" width="8.83203125" style="4"/>
    <col min="10497" max="10497" width="17.6640625" style="4" customWidth="1"/>
    <col min="10498" max="10498" width="45.33203125" style="4" customWidth="1"/>
    <col min="10499" max="10499" width="19.6640625" style="4" customWidth="1"/>
    <col min="10500" max="10500" width="13.33203125" style="4" customWidth="1"/>
    <col min="10501" max="10501" width="12.5" style="4" customWidth="1"/>
    <col min="10502" max="10752" width="8.83203125" style="4"/>
    <col min="10753" max="10753" width="17.6640625" style="4" customWidth="1"/>
    <col min="10754" max="10754" width="45.33203125" style="4" customWidth="1"/>
    <col min="10755" max="10755" width="19.6640625" style="4" customWidth="1"/>
    <col min="10756" max="10756" width="13.33203125" style="4" customWidth="1"/>
    <col min="10757" max="10757" width="12.5" style="4" customWidth="1"/>
    <col min="10758" max="11008" width="8.83203125" style="4"/>
    <col min="11009" max="11009" width="17.6640625" style="4" customWidth="1"/>
    <col min="11010" max="11010" width="45.33203125" style="4" customWidth="1"/>
    <col min="11011" max="11011" width="19.6640625" style="4" customWidth="1"/>
    <col min="11012" max="11012" width="13.33203125" style="4" customWidth="1"/>
    <col min="11013" max="11013" width="12.5" style="4" customWidth="1"/>
    <col min="11014" max="11264" width="8.83203125" style="4"/>
    <col min="11265" max="11265" width="17.6640625" style="4" customWidth="1"/>
    <col min="11266" max="11266" width="45.33203125" style="4" customWidth="1"/>
    <col min="11267" max="11267" width="19.6640625" style="4" customWidth="1"/>
    <col min="11268" max="11268" width="13.33203125" style="4" customWidth="1"/>
    <col min="11269" max="11269" width="12.5" style="4" customWidth="1"/>
    <col min="11270" max="11520" width="8.83203125" style="4"/>
    <col min="11521" max="11521" width="17.6640625" style="4" customWidth="1"/>
    <col min="11522" max="11522" width="45.33203125" style="4" customWidth="1"/>
    <col min="11523" max="11523" width="19.6640625" style="4" customWidth="1"/>
    <col min="11524" max="11524" width="13.33203125" style="4" customWidth="1"/>
    <col min="11525" max="11525" width="12.5" style="4" customWidth="1"/>
    <col min="11526" max="11776" width="8.83203125" style="4"/>
    <col min="11777" max="11777" width="17.6640625" style="4" customWidth="1"/>
    <col min="11778" max="11778" width="45.33203125" style="4" customWidth="1"/>
    <col min="11779" max="11779" width="19.6640625" style="4" customWidth="1"/>
    <col min="11780" max="11780" width="13.33203125" style="4" customWidth="1"/>
    <col min="11781" max="11781" width="12.5" style="4" customWidth="1"/>
    <col min="11782" max="12032" width="8.83203125" style="4"/>
    <col min="12033" max="12033" width="17.6640625" style="4" customWidth="1"/>
    <col min="12034" max="12034" width="45.33203125" style="4" customWidth="1"/>
    <col min="12035" max="12035" width="19.6640625" style="4" customWidth="1"/>
    <col min="12036" max="12036" width="13.33203125" style="4" customWidth="1"/>
    <col min="12037" max="12037" width="12.5" style="4" customWidth="1"/>
    <col min="12038" max="12288" width="8.83203125" style="4"/>
    <col min="12289" max="12289" width="17.6640625" style="4" customWidth="1"/>
    <col min="12290" max="12290" width="45.33203125" style="4" customWidth="1"/>
    <col min="12291" max="12291" width="19.6640625" style="4" customWidth="1"/>
    <col min="12292" max="12292" width="13.33203125" style="4" customWidth="1"/>
    <col min="12293" max="12293" width="12.5" style="4" customWidth="1"/>
    <col min="12294" max="12544" width="8.83203125" style="4"/>
    <col min="12545" max="12545" width="17.6640625" style="4" customWidth="1"/>
    <col min="12546" max="12546" width="45.33203125" style="4" customWidth="1"/>
    <col min="12547" max="12547" width="19.6640625" style="4" customWidth="1"/>
    <col min="12548" max="12548" width="13.33203125" style="4" customWidth="1"/>
    <col min="12549" max="12549" width="12.5" style="4" customWidth="1"/>
    <col min="12550" max="12800" width="8.83203125" style="4"/>
    <col min="12801" max="12801" width="17.6640625" style="4" customWidth="1"/>
    <col min="12802" max="12802" width="45.33203125" style="4" customWidth="1"/>
    <col min="12803" max="12803" width="19.6640625" style="4" customWidth="1"/>
    <col min="12804" max="12804" width="13.33203125" style="4" customWidth="1"/>
    <col min="12805" max="12805" width="12.5" style="4" customWidth="1"/>
    <col min="12806" max="13056" width="8.83203125" style="4"/>
    <col min="13057" max="13057" width="17.6640625" style="4" customWidth="1"/>
    <col min="13058" max="13058" width="45.33203125" style="4" customWidth="1"/>
    <col min="13059" max="13059" width="19.6640625" style="4" customWidth="1"/>
    <col min="13060" max="13060" width="13.33203125" style="4" customWidth="1"/>
    <col min="13061" max="13061" width="12.5" style="4" customWidth="1"/>
    <col min="13062" max="13312" width="8.83203125" style="4"/>
    <col min="13313" max="13313" width="17.6640625" style="4" customWidth="1"/>
    <col min="13314" max="13314" width="45.33203125" style="4" customWidth="1"/>
    <col min="13315" max="13315" width="19.6640625" style="4" customWidth="1"/>
    <col min="13316" max="13316" width="13.33203125" style="4" customWidth="1"/>
    <col min="13317" max="13317" width="12.5" style="4" customWidth="1"/>
    <col min="13318" max="13568" width="8.83203125" style="4"/>
    <col min="13569" max="13569" width="17.6640625" style="4" customWidth="1"/>
    <col min="13570" max="13570" width="45.33203125" style="4" customWidth="1"/>
    <col min="13571" max="13571" width="19.6640625" style="4" customWidth="1"/>
    <col min="13572" max="13572" width="13.33203125" style="4" customWidth="1"/>
    <col min="13573" max="13573" width="12.5" style="4" customWidth="1"/>
    <col min="13574" max="13824" width="8.83203125" style="4"/>
    <col min="13825" max="13825" width="17.6640625" style="4" customWidth="1"/>
    <col min="13826" max="13826" width="45.33203125" style="4" customWidth="1"/>
    <col min="13827" max="13827" width="19.6640625" style="4" customWidth="1"/>
    <col min="13828" max="13828" width="13.33203125" style="4" customWidth="1"/>
    <col min="13829" max="13829" width="12.5" style="4" customWidth="1"/>
    <col min="13830" max="14080" width="8.83203125" style="4"/>
    <col min="14081" max="14081" width="17.6640625" style="4" customWidth="1"/>
    <col min="14082" max="14082" width="45.33203125" style="4" customWidth="1"/>
    <col min="14083" max="14083" width="19.6640625" style="4" customWidth="1"/>
    <col min="14084" max="14084" width="13.33203125" style="4" customWidth="1"/>
    <col min="14085" max="14085" width="12.5" style="4" customWidth="1"/>
    <col min="14086" max="14336" width="8.83203125" style="4"/>
    <col min="14337" max="14337" width="17.6640625" style="4" customWidth="1"/>
    <col min="14338" max="14338" width="45.33203125" style="4" customWidth="1"/>
    <col min="14339" max="14339" width="19.6640625" style="4" customWidth="1"/>
    <col min="14340" max="14340" width="13.33203125" style="4" customWidth="1"/>
    <col min="14341" max="14341" width="12.5" style="4" customWidth="1"/>
    <col min="14342" max="14592" width="8.83203125" style="4"/>
    <col min="14593" max="14593" width="17.6640625" style="4" customWidth="1"/>
    <col min="14594" max="14594" width="45.33203125" style="4" customWidth="1"/>
    <col min="14595" max="14595" width="19.6640625" style="4" customWidth="1"/>
    <col min="14596" max="14596" width="13.33203125" style="4" customWidth="1"/>
    <col min="14597" max="14597" width="12.5" style="4" customWidth="1"/>
    <col min="14598" max="14848" width="8.83203125" style="4"/>
    <col min="14849" max="14849" width="17.6640625" style="4" customWidth="1"/>
    <col min="14850" max="14850" width="45.33203125" style="4" customWidth="1"/>
    <col min="14851" max="14851" width="19.6640625" style="4" customWidth="1"/>
    <col min="14852" max="14852" width="13.33203125" style="4" customWidth="1"/>
    <col min="14853" max="14853" width="12.5" style="4" customWidth="1"/>
    <col min="14854" max="15104" width="8.83203125" style="4"/>
    <col min="15105" max="15105" width="17.6640625" style="4" customWidth="1"/>
    <col min="15106" max="15106" width="45.33203125" style="4" customWidth="1"/>
    <col min="15107" max="15107" width="19.6640625" style="4" customWidth="1"/>
    <col min="15108" max="15108" width="13.33203125" style="4" customWidth="1"/>
    <col min="15109" max="15109" width="12.5" style="4" customWidth="1"/>
    <col min="15110" max="15360" width="8.83203125" style="4"/>
    <col min="15361" max="15361" width="17.6640625" style="4" customWidth="1"/>
    <col min="15362" max="15362" width="45.33203125" style="4" customWidth="1"/>
    <col min="15363" max="15363" width="19.6640625" style="4" customWidth="1"/>
    <col min="15364" max="15364" width="13.33203125" style="4" customWidth="1"/>
    <col min="15365" max="15365" width="12.5" style="4" customWidth="1"/>
    <col min="15366" max="15616" width="8.83203125" style="4"/>
    <col min="15617" max="15617" width="17.6640625" style="4" customWidth="1"/>
    <col min="15618" max="15618" width="45.33203125" style="4" customWidth="1"/>
    <col min="15619" max="15619" width="19.6640625" style="4" customWidth="1"/>
    <col min="15620" max="15620" width="13.33203125" style="4" customWidth="1"/>
    <col min="15621" max="15621" width="12.5" style="4" customWidth="1"/>
    <col min="15622" max="15872" width="8.83203125" style="4"/>
    <col min="15873" max="15873" width="17.6640625" style="4" customWidth="1"/>
    <col min="15874" max="15874" width="45.33203125" style="4" customWidth="1"/>
    <col min="15875" max="15875" width="19.6640625" style="4" customWidth="1"/>
    <col min="15876" max="15876" width="13.33203125" style="4" customWidth="1"/>
    <col min="15877" max="15877" width="12.5" style="4" customWidth="1"/>
    <col min="15878" max="16128" width="8.83203125" style="4"/>
    <col min="16129" max="16129" width="17.6640625" style="4" customWidth="1"/>
    <col min="16130" max="16130" width="45.33203125" style="4" customWidth="1"/>
    <col min="16131" max="16131" width="19.6640625" style="4" customWidth="1"/>
    <col min="16132" max="16132" width="13.33203125" style="4" customWidth="1"/>
    <col min="16133" max="16133" width="12.5" style="4" customWidth="1"/>
    <col min="16134" max="16384" width="8.83203125" style="4"/>
  </cols>
  <sheetData>
    <row r="1" spans="1:5" x14ac:dyDescent="0.2">
      <c r="B1" s="3" t="s">
        <v>24</v>
      </c>
    </row>
    <row r="2" spans="1:5" ht="17" x14ac:dyDescent="0.2">
      <c r="B2" s="5" t="s">
        <v>25</v>
      </c>
    </row>
    <row r="3" spans="1:5" ht="17" x14ac:dyDescent="0.2">
      <c r="B3" s="5" t="s">
        <v>26</v>
      </c>
    </row>
    <row r="4" spans="1:5" ht="17" x14ac:dyDescent="0.2">
      <c r="B4" s="5" t="s">
        <v>27</v>
      </c>
    </row>
    <row r="5" spans="1:5" x14ac:dyDescent="0.2">
      <c r="B5" s="6" t="s">
        <v>105</v>
      </c>
    </row>
    <row r="6" spans="1:5" x14ac:dyDescent="0.2">
      <c r="A6" s="2" t="s">
        <v>28</v>
      </c>
    </row>
    <row r="7" spans="1:5" s="10" customFormat="1" ht="17" thickBot="1" x14ac:dyDescent="0.25">
      <c r="A7" s="7" t="s">
        <v>29</v>
      </c>
      <c r="B7" s="8" t="s">
        <v>30</v>
      </c>
      <c r="C7" s="9" t="s">
        <v>31</v>
      </c>
      <c r="D7" s="4"/>
    </row>
    <row r="8" spans="1:5" x14ac:dyDescent="0.2">
      <c r="B8" s="11"/>
      <c r="C8" s="4" t="s">
        <v>32</v>
      </c>
      <c r="D8" s="12"/>
      <c r="E8" s="4" t="s">
        <v>33</v>
      </c>
    </row>
    <row r="9" spans="1:5" x14ac:dyDescent="0.2">
      <c r="D9" s="13">
        <f>ROUND((D8*1.1),0)</f>
        <v>0</v>
      </c>
      <c r="E9" s="4" t="s">
        <v>34</v>
      </c>
    </row>
    <row r="11" spans="1:5" ht="17" x14ac:dyDescent="0.2">
      <c r="B11" s="14" t="s">
        <v>35</v>
      </c>
      <c r="C11" s="15" t="s">
        <v>36</v>
      </c>
      <c r="D11" s="16">
        <f>ROUND(((11.5*D9)/20),1)</f>
        <v>0</v>
      </c>
      <c r="E11" s="4" t="s">
        <v>37</v>
      </c>
    </row>
    <row r="12" spans="1:5" ht="34" x14ac:dyDescent="0.2">
      <c r="B12" s="14" t="s">
        <v>38</v>
      </c>
      <c r="C12" s="17">
        <v>8</v>
      </c>
      <c r="D12" s="18">
        <f>C12*$D$11</f>
        <v>0</v>
      </c>
    </row>
    <row r="13" spans="1:5" ht="17" x14ac:dyDescent="0.2">
      <c r="B13" s="14" t="s">
        <v>39</v>
      </c>
      <c r="C13" s="17">
        <v>2</v>
      </c>
      <c r="D13" s="18">
        <f>C13*$D$11</f>
        <v>0</v>
      </c>
    </row>
    <row r="14" spans="1:5" ht="17" x14ac:dyDescent="0.2">
      <c r="B14" s="14" t="s">
        <v>40</v>
      </c>
      <c r="C14" s="17">
        <v>10</v>
      </c>
      <c r="D14" s="18">
        <f>C14*$D$11</f>
        <v>0</v>
      </c>
    </row>
    <row r="15" spans="1:5" ht="17" x14ac:dyDescent="0.2">
      <c r="B15" s="19" t="s">
        <v>41</v>
      </c>
      <c r="C15" s="20">
        <f>SUM(C12:C14)</f>
        <v>20</v>
      </c>
      <c r="D15" s="20">
        <f>C15*$D$11</f>
        <v>0</v>
      </c>
    </row>
    <row r="17" spans="1:5" ht="17" x14ac:dyDescent="0.2">
      <c r="B17" s="5" t="s">
        <v>42</v>
      </c>
      <c r="C17" s="21">
        <f>D15/12</f>
        <v>0</v>
      </c>
      <c r="D17" s="4" t="s">
        <v>43</v>
      </c>
    </row>
    <row r="20" spans="1:5" x14ac:dyDescent="0.2">
      <c r="A20" s="2" t="s">
        <v>44</v>
      </c>
      <c r="B20" s="3" t="s">
        <v>45</v>
      </c>
    </row>
    <row r="22" spans="1:5" ht="17" x14ac:dyDescent="0.2">
      <c r="B22" s="14" t="s">
        <v>35</v>
      </c>
      <c r="C22" s="15" t="s">
        <v>36</v>
      </c>
      <c r="D22" s="22">
        <f>D9</f>
        <v>0</v>
      </c>
      <c r="E22" s="4" t="s">
        <v>37</v>
      </c>
    </row>
    <row r="23" spans="1:5" ht="17" x14ac:dyDescent="0.2">
      <c r="B23" s="14" t="s">
        <v>46</v>
      </c>
      <c r="C23" s="17">
        <v>20</v>
      </c>
      <c r="D23" s="23">
        <f>+C23*D22</f>
        <v>0</v>
      </c>
    </row>
    <row r="24" spans="1:5" ht="17" x14ac:dyDescent="0.2">
      <c r="B24" s="14" t="s">
        <v>47</v>
      </c>
      <c r="C24" s="17">
        <v>100</v>
      </c>
      <c r="D24" s="23">
        <f>+C24*$D$22</f>
        <v>0</v>
      </c>
    </row>
    <row r="25" spans="1:5" ht="17" x14ac:dyDescent="0.2">
      <c r="B25" s="19" t="s">
        <v>41</v>
      </c>
      <c r="C25" s="20">
        <v>120</v>
      </c>
      <c r="D25" s="20">
        <f>SUM(D23:D24)</f>
        <v>0</v>
      </c>
    </row>
    <row r="27" spans="1:5" x14ac:dyDescent="0.2">
      <c r="B27" s="24" t="s">
        <v>106</v>
      </c>
    </row>
    <row r="28" spans="1:5" hidden="1" x14ac:dyDescent="0.2"/>
    <row r="29" spans="1:5" s="5" customFormat="1" ht="17" hidden="1" x14ac:dyDescent="0.2">
      <c r="A29" s="25"/>
      <c r="B29" s="5" t="s">
        <v>48</v>
      </c>
    </row>
    <row r="30" spans="1:5" s="5" customFormat="1" ht="17" hidden="1" x14ac:dyDescent="0.2">
      <c r="A30" s="25"/>
      <c r="B30" s="11" t="s">
        <v>49</v>
      </c>
      <c r="C30" s="26" t="s">
        <v>50</v>
      </c>
    </row>
    <row r="31" spans="1:5" s="5" customFormat="1" hidden="1" x14ac:dyDescent="0.2">
      <c r="A31" s="25"/>
      <c r="B31" s="27" t="e">
        <f>#REF!/8</f>
        <v>#REF!</v>
      </c>
      <c r="C31" s="27" t="e">
        <f>#REF!/8</f>
        <v>#REF!</v>
      </c>
    </row>
    <row r="32" spans="1:5" s="5" customFormat="1" x14ac:dyDescent="0.2">
      <c r="A32" s="25"/>
    </row>
    <row r="33" spans="1:6" s="5" customFormat="1" ht="34" x14ac:dyDescent="0.2">
      <c r="A33" s="2" t="s">
        <v>51</v>
      </c>
      <c r="B33" s="14" t="s">
        <v>35</v>
      </c>
      <c r="C33" s="15" t="s">
        <v>36</v>
      </c>
      <c r="D33" s="14" t="s">
        <v>52</v>
      </c>
      <c r="E33" s="14" t="s">
        <v>53</v>
      </c>
      <c r="F33" s="14" t="s">
        <v>54</v>
      </c>
    </row>
    <row r="34" spans="1:6" s="5" customFormat="1" ht="17" x14ac:dyDescent="0.2">
      <c r="A34" s="25"/>
      <c r="B34" s="14" t="s">
        <v>55</v>
      </c>
      <c r="C34" s="14">
        <v>100</v>
      </c>
      <c r="D34" s="14">
        <f>(100*D9)</f>
        <v>0</v>
      </c>
      <c r="E34" s="14" t="s">
        <v>56</v>
      </c>
      <c r="F34" s="14"/>
    </row>
    <row r="35" spans="1:6" s="5" customFormat="1" ht="17" x14ac:dyDescent="0.2">
      <c r="A35" s="25"/>
      <c r="B35" s="14" t="s">
        <v>57</v>
      </c>
      <c r="C35" s="14">
        <v>50</v>
      </c>
      <c r="D35" s="14">
        <f>50*D9</f>
        <v>0</v>
      </c>
      <c r="E35" s="14" t="s">
        <v>56</v>
      </c>
      <c r="F35" s="14"/>
    </row>
    <row r="36" spans="1:6" s="5" customFormat="1" ht="17" x14ac:dyDescent="0.2">
      <c r="A36" s="25"/>
      <c r="B36" s="14" t="s">
        <v>58</v>
      </c>
      <c r="C36" s="14">
        <v>200</v>
      </c>
      <c r="D36" s="14">
        <f>(200*D9)</f>
        <v>0</v>
      </c>
      <c r="E36" s="28">
        <f>D36/12</f>
        <v>0</v>
      </c>
      <c r="F36" s="14">
        <v>1</v>
      </c>
    </row>
    <row r="37" spans="1:6" s="5" customFormat="1" ht="17" x14ac:dyDescent="0.2">
      <c r="A37" s="25"/>
      <c r="B37" s="14" t="s">
        <v>58</v>
      </c>
      <c r="C37" s="14">
        <v>200</v>
      </c>
      <c r="D37" s="14">
        <f>(200*D9)</f>
        <v>0</v>
      </c>
      <c r="E37" s="28">
        <f>D37/12</f>
        <v>0</v>
      </c>
      <c r="F37" s="14">
        <v>2</v>
      </c>
    </row>
    <row r="38" spans="1:6" s="5" customFormat="1" ht="17" x14ac:dyDescent="0.2">
      <c r="A38" s="25"/>
      <c r="B38" s="14" t="s">
        <v>59</v>
      </c>
      <c r="C38" s="14">
        <v>50</v>
      </c>
      <c r="D38" s="14">
        <f>50*D9</f>
        <v>0</v>
      </c>
      <c r="E38" s="28">
        <f>D38/12</f>
        <v>0</v>
      </c>
      <c r="F38" s="14">
        <v>3</v>
      </c>
    </row>
    <row r="39" spans="1:6" s="5" customFormat="1" ht="17" x14ac:dyDescent="0.2">
      <c r="A39" s="25"/>
      <c r="B39" s="14" t="s">
        <v>60</v>
      </c>
      <c r="C39" s="14">
        <v>50</v>
      </c>
      <c r="D39" s="14">
        <f>50*D9</f>
        <v>0</v>
      </c>
      <c r="E39" s="28">
        <f>D39/12</f>
        <v>0</v>
      </c>
      <c r="F39" s="14">
        <v>4</v>
      </c>
    </row>
    <row r="40" spans="1:6" s="5" customFormat="1" ht="17" x14ac:dyDescent="0.2">
      <c r="A40" s="25"/>
      <c r="B40" s="14" t="s">
        <v>58</v>
      </c>
      <c r="C40" s="14">
        <v>200</v>
      </c>
      <c r="D40" s="14">
        <f>(200*D9)</f>
        <v>0</v>
      </c>
      <c r="E40" s="28">
        <f>D40/12</f>
        <v>0</v>
      </c>
      <c r="F40" s="14">
        <v>5</v>
      </c>
    </row>
    <row r="43" spans="1:6" s="10" customFormat="1" ht="18" thickBot="1" x14ac:dyDescent="0.25">
      <c r="A43" s="7" t="s">
        <v>61</v>
      </c>
      <c r="B43" s="29" t="s">
        <v>62</v>
      </c>
      <c r="C43" s="9" t="s">
        <v>63</v>
      </c>
    </row>
    <row r="45" spans="1:6" ht="17" x14ac:dyDescent="0.2">
      <c r="A45" s="2" t="s">
        <v>64</v>
      </c>
      <c r="B45" s="14" t="s">
        <v>65</v>
      </c>
      <c r="C45" s="15" t="s">
        <v>36</v>
      </c>
      <c r="D45" s="22">
        <f>+$D$9</f>
        <v>0</v>
      </c>
      <c r="E45" s="4" t="s">
        <v>37</v>
      </c>
    </row>
    <row r="46" spans="1:6" ht="17" x14ac:dyDescent="0.2">
      <c r="B46" s="14" t="s">
        <v>66</v>
      </c>
      <c r="C46" s="17">
        <v>10</v>
      </c>
      <c r="D46" s="17" t="s">
        <v>56</v>
      </c>
    </row>
    <row r="47" spans="1:6" ht="17" x14ac:dyDescent="0.2">
      <c r="B47" s="14" t="s">
        <v>67</v>
      </c>
      <c r="C47" s="17">
        <v>8</v>
      </c>
      <c r="D47" s="17">
        <f>C47*D45</f>
        <v>0</v>
      </c>
    </row>
    <row r="48" spans="1:6" ht="34" x14ac:dyDescent="0.2">
      <c r="B48" s="14" t="s">
        <v>68</v>
      </c>
      <c r="C48" s="17">
        <v>2</v>
      </c>
      <c r="D48" s="17">
        <f>C48*D45</f>
        <v>0</v>
      </c>
    </row>
    <row r="49" spans="1:5" ht="17" x14ac:dyDescent="0.2">
      <c r="B49" s="19" t="s">
        <v>41</v>
      </c>
      <c r="C49" s="20">
        <f>SUM(C46:C48)</f>
        <v>20</v>
      </c>
      <c r="D49" s="20"/>
    </row>
    <row r="51" spans="1:5" ht="17" x14ac:dyDescent="0.2">
      <c r="B51" s="5" t="s">
        <v>42</v>
      </c>
      <c r="C51" s="30">
        <f>(D47+D48)/12</f>
        <v>0</v>
      </c>
    </row>
    <row r="53" spans="1:5" ht="17" x14ac:dyDescent="0.2">
      <c r="B53" s="5" t="s">
        <v>69</v>
      </c>
    </row>
    <row r="54" spans="1:5" ht="17" x14ac:dyDescent="0.2">
      <c r="B54" s="5" t="s">
        <v>70</v>
      </c>
    </row>
    <row r="55" spans="1:5" ht="17" x14ac:dyDescent="0.2">
      <c r="B55" s="5" t="s">
        <v>71</v>
      </c>
    </row>
    <row r="56" spans="1:5" ht="17" x14ac:dyDescent="0.2">
      <c r="B56" s="5" t="s">
        <v>72</v>
      </c>
    </row>
    <row r="59" spans="1:5" ht="17" x14ac:dyDescent="0.2">
      <c r="A59" s="2" t="s">
        <v>73</v>
      </c>
      <c r="B59" s="5" t="s">
        <v>74</v>
      </c>
    </row>
    <row r="61" spans="1:5" ht="17" x14ac:dyDescent="0.2">
      <c r="B61" s="14" t="s">
        <v>75</v>
      </c>
      <c r="C61" s="15" t="s">
        <v>36</v>
      </c>
      <c r="D61" s="22">
        <f>+$D$9</f>
        <v>0</v>
      </c>
      <c r="E61" s="4" t="s">
        <v>37</v>
      </c>
    </row>
    <row r="62" spans="1:5" ht="17" x14ac:dyDescent="0.2">
      <c r="B62" s="14" t="s">
        <v>76</v>
      </c>
      <c r="C62" s="17">
        <v>20</v>
      </c>
      <c r="D62" s="17" t="s">
        <v>56</v>
      </c>
    </row>
    <row r="63" spans="1:5" ht="34" x14ac:dyDescent="0.2">
      <c r="B63" s="14" t="s">
        <v>77</v>
      </c>
      <c r="C63" s="17">
        <v>8</v>
      </c>
      <c r="D63" s="17">
        <f>C63*$D$61</f>
        <v>0</v>
      </c>
    </row>
    <row r="64" spans="1:5" ht="34" x14ac:dyDescent="0.2">
      <c r="B64" s="14" t="s">
        <v>78</v>
      </c>
      <c r="C64" s="17">
        <v>4</v>
      </c>
      <c r="D64" s="17">
        <f>C64*$D$61</f>
        <v>0</v>
      </c>
    </row>
    <row r="65" spans="1:5" ht="17" x14ac:dyDescent="0.2">
      <c r="B65" s="14" t="s">
        <v>40</v>
      </c>
      <c r="C65" s="17">
        <v>48</v>
      </c>
      <c r="D65" s="17">
        <f>C65*$D$61</f>
        <v>0</v>
      </c>
    </row>
    <row r="66" spans="1:5" ht="17" x14ac:dyDescent="0.2">
      <c r="B66" s="19" t="s">
        <v>41</v>
      </c>
      <c r="C66" s="20">
        <f>SUM(C62:C65)</f>
        <v>80</v>
      </c>
      <c r="D66" s="20"/>
    </row>
    <row r="68" spans="1:5" ht="17" x14ac:dyDescent="0.2">
      <c r="B68" s="5" t="s">
        <v>42</v>
      </c>
      <c r="C68" s="30">
        <f>(D63+D64)/12</f>
        <v>0</v>
      </c>
      <c r="D68" s="4" t="s">
        <v>79</v>
      </c>
    </row>
    <row r="69" spans="1:5" ht="17" x14ac:dyDescent="0.2">
      <c r="B69" s="5" t="s">
        <v>42</v>
      </c>
      <c r="C69" s="30">
        <f>D65/12</f>
        <v>0</v>
      </c>
      <c r="D69" s="4" t="s">
        <v>40</v>
      </c>
    </row>
    <row r="72" spans="1:5" ht="17" x14ac:dyDescent="0.2">
      <c r="A72" s="2" t="s">
        <v>80</v>
      </c>
      <c r="B72" s="5" t="s">
        <v>81</v>
      </c>
    </row>
    <row r="74" spans="1:5" ht="17" x14ac:dyDescent="0.2">
      <c r="B74" s="14" t="s">
        <v>82</v>
      </c>
      <c r="C74" s="15" t="s">
        <v>36</v>
      </c>
      <c r="D74" s="22">
        <f>+$D$9</f>
        <v>0</v>
      </c>
      <c r="E74" s="4" t="s">
        <v>37</v>
      </c>
    </row>
    <row r="75" spans="1:5" ht="34" x14ac:dyDescent="0.2">
      <c r="B75" s="14" t="s">
        <v>83</v>
      </c>
      <c r="C75" s="17">
        <v>50</v>
      </c>
      <c r="D75" s="17" t="s">
        <v>56</v>
      </c>
    </row>
    <row r="76" spans="1:5" ht="34" x14ac:dyDescent="0.2">
      <c r="B76" s="14" t="s">
        <v>84</v>
      </c>
      <c r="C76" s="17">
        <v>7</v>
      </c>
      <c r="D76" s="17">
        <f>C76*$D$74</f>
        <v>0</v>
      </c>
    </row>
    <row r="77" spans="1:5" ht="17" x14ac:dyDescent="0.2">
      <c r="B77" s="14" t="s">
        <v>85</v>
      </c>
      <c r="C77" s="17">
        <v>3</v>
      </c>
      <c r="D77" s="17">
        <f>C77*$D$74</f>
        <v>0</v>
      </c>
    </row>
    <row r="78" spans="1:5" ht="17" x14ac:dyDescent="0.2">
      <c r="B78" s="19" t="s">
        <v>41</v>
      </c>
      <c r="C78" s="20">
        <v>60</v>
      </c>
      <c r="D78" s="20"/>
    </row>
    <row r="80" spans="1:5" ht="17" x14ac:dyDescent="0.2">
      <c r="B80" s="5" t="s">
        <v>42</v>
      </c>
      <c r="C80" s="30">
        <f>(D76+D77)/12</f>
        <v>0</v>
      </c>
    </row>
    <row r="82" spans="1:5" ht="17" x14ac:dyDescent="0.2">
      <c r="B82" s="5" t="s">
        <v>86</v>
      </c>
    </row>
    <row r="83" spans="1:5" ht="17" x14ac:dyDescent="0.2">
      <c r="B83" s="5" t="s">
        <v>87</v>
      </c>
    </row>
    <row r="84" spans="1:5" ht="17" x14ac:dyDescent="0.2">
      <c r="B84" s="5" t="s">
        <v>88</v>
      </c>
    </row>
    <row r="87" spans="1:5" ht="17" x14ac:dyDescent="0.2">
      <c r="A87" s="2" t="s">
        <v>89</v>
      </c>
      <c r="B87" s="5" t="s">
        <v>90</v>
      </c>
    </row>
    <row r="89" spans="1:5" ht="17" x14ac:dyDescent="0.2">
      <c r="B89" s="14" t="s">
        <v>91</v>
      </c>
      <c r="C89" s="15" t="s">
        <v>36</v>
      </c>
      <c r="D89" s="22">
        <f>+$D$9</f>
        <v>0</v>
      </c>
      <c r="E89" s="4" t="s">
        <v>37</v>
      </c>
    </row>
    <row r="90" spans="1:5" ht="17" x14ac:dyDescent="0.2">
      <c r="B90" s="14" t="s">
        <v>92</v>
      </c>
      <c r="C90" s="17">
        <v>60</v>
      </c>
      <c r="D90" s="17" t="s">
        <v>56</v>
      </c>
    </row>
    <row r="91" spans="1:5" ht="17" x14ac:dyDescent="0.2">
      <c r="B91" s="14" t="s">
        <v>93</v>
      </c>
      <c r="C91" s="17">
        <v>2.5</v>
      </c>
      <c r="D91" s="17" t="s">
        <v>56</v>
      </c>
    </row>
    <row r="92" spans="1:5" ht="17" x14ac:dyDescent="0.2">
      <c r="B92" s="14" t="s">
        <v>94</v>
      </c>
      <c r="C92" s="17">
        <v>1</v>
      </c>
      <c r="D92" s="17">
        <f>C92*D89</f>
        <v>0</v>
      </c>
    </row>
    <row r="93" spans="1:5" ht="17" x14ac:dyDescent="0.2">
      <c r="B93" s="14" t="s">
        <v>95</v>
      </c>
      <c r="C93" s="17">
        <v>30</v>
      </c>
      <c r="D93" s="17">
        <f>C93*D89</f>
        <v>0</v>
      </c>
    </row>
    <row r="94" spans="1:5" ht="17" x14ac:dyDescent="0.2">
      <c r="B94" s="19" t="s">
        <v>41</v>
      </c>
      <c r="C94" s="20">
        <f>SUM(C90:C93)</f>
        <v>93.5</v>
      </c>
      <c r="D94" s="20"/>
    </row>
    <row r="96" spans="1:5" ht="17" x14ac:dyDescent="0.2">
      <c r="B96" s="5" t="s">
        <v>42</v>
      </c>
      <c r="C96" s="30">
        <f>(D92+D93)/12</f>
        <v>0</v>
      </c>
    </row>
    <row r="99" spans="1:5" ht="17" x14ac:dyDescent="0.2">
      <c r="A99" s="2" t="s">
        <v>96</v>
      </c>
      <c r="B99" s="5" t="s">
        <v>97</v>
      </c>
    </row>
    <row r="100" spans="1:5" ht="17" x14ac:dyDescent="0.2">
      <c r="B100" s="14"/>
      <c r="C100" s="15" t="s">
        <v>36</v>
      </c>
      <c r="D100" s="22">
        <f>+$D$9</f>
        <v>0</v>
      </c>
      <c r="E100" s="4" t="s">
        <v>37</v>
      </c>
    </row>
    <row r="101" spans="1:5" ht="17" x14ac:dyDescent="0.2">
      <c r="B101" s="14" t="s">
        <v>98</v>
      </c>
      <c r="C101" s="17">
        <v>3</v>
      </c>
      <c r="D101" s="17">
        <f>C101*D100</f>
        <v>0</v>
      </c>
    </row>
    <row r="103" spans="1:5" ht="17" x14ac:dyDescent="0.2">
      <c r="B103" s="5" t="s">
        <v>42</v>
      </c>
      <c r="C103" s="30">
        <f>(D101)/12</f>
        <v>0</v>
      </c>
    </row>
    <row r="106" spans="1:5" ht="17" x14ac:dyDescent="0.2">
      <c r="A106" s="2" t="s">
        <v>99</v>
      </c>
      <c r="B106" s="5" t="s">
        <v>100</v>
      </c>
      <c r="C106" s="31" t="s">
        <v>101</v>
      </c>
    </row>
    <row r="108" spans="1:5" ht="17" x14ac:dyDescent="0.2">
      <c r="B108" s="14" t="s">
        <v>35</v>
      </c>
      <c r="C108" s="15" t="s">
        <v>36</v>
      </c>
      <c r="D108" s="22">
        <f>+$D$9</f>
        <v>0</v>
      </c>
      <c r="E108" s="4" t="s">
        <v>37</v>
      </c>
    </row>
    <row r="109" spans="1:5" ht="17" x14ac:dyDescent="0.2">
      <c r="B109" s="14" t="s">
        <v>102</v>
      </c>
      <c r="C109" s="17">
        <v>7.5</v>
      </c>
      <c r="D109" s="17" t="s">
        <v>56</v>
      </c>
    </row>
    <row r="110" spans="1:5" ht="17" x14ac:dyDescent="0.2">
      <c r="B110" s="14" t="s">
        <v>103</v>
      </c>
      <c r="C110" s="17">
        <v>12.5</v>
      </c>
      <c r="D110" s="17">
        <f>C110*D108</f>
        <v>0</v>
      </c>
    </row>
    <row r="111" spans="1:5" ht="17" x14ac:dyDescent="0.2">
      <c r="B111" s="14" t="s">
        <v>104</v>
      </c>
      <c r="C111" s="17">
        <v>5</v>
      </c>
      <c r="D111" s="17">
        <f>C111*D108</f>
        <v>0</v>
      </c>
    </row>
    <row r="112" spans="1:5" ht="17" x14ac:dyDescent="0.2">
      <c r="B112" s="19" t="s">
        <v>41</v>
      </c>
      <c r="C112" s="20">
        <f>SUM(C109:C111)</f>
        <v>25</v>
      </c>
      <c r="D112" s="20"/>
    </row>
    <row r="114" spans="2:3" ht="17" x14ac:dyDescent="0.2">
      <c r="B114" s="5" t="s">
        <v>42</v>
      </c>
      <c r="C114" s="30">
        <f>(D110+D111)/12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Gynter</dc:creator>
  <cp:lastModifiedBy>Artur Gynter</cp:lastModifiedBy>
  <dcterms:created xsi:type="dcterms:W3CDTF">2024-07-24T10:53:15Z</dcterms:created>
  <dcterms:modified xsi:type="dcterms:W3CDTF">2024-07-31T11:33:07Z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2024-07-24T10:53:45Z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e425deb2-dada-4725-a94d-ae58bfa4a5d9</vt:lpwstr>
  </property>
  <property fmtid="{D5CDD505-2E9C-101B-9397-08002B2CF9AE}" pid="8" name="MSIP_Label_17efb97e-6a22-4658-b35c-bacc77de03e2_ContentBits">
    <vt:lpwstr>0</vt:lpwstr>
  </property>
</Properties>
</file>