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emmat-my.sharepoint.com/personal/hriegler_cemm_at/Documents/Documents/GitHub/limbless-app/services/limbless-app/static/resources/templates/library_prep/"/>
    </mc:Choice>
  </mc:AlternateContent>
  <xr:revisionPtr revIDLastSave="265" documentId="13_ncr:1_{FA84E37E-DC61-E841-823B-F8596B3D28C0}" xr6:coauthVersionLast="47" xr6:coauthVersionMax="47" xr10:uidLastSave="{B302EE93-3DB0-4FAA-8657-C4A4B94C65A4}"/>
  <bookViews>
    <workbookView xWindow="-120" yWindow="-120" windowWidth="29040" windowHeight="17520" xr2:uid="{B38823E2-9AAF-4849-A302-784C5AB9E0F5}"/>
  </bookViews>
  <sheets>
    <sheet name="prep_table" sheetId="27" r:id="rId1"/>
    <sheet name="Quantseq" sheetId="3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7" l="1"/>
  <c r="L4" i="27"/>
  <c r="L5" i="27"/>
  <c r="L6" i="27"/>
  <c r="L7" i="27"/>
  <c r="L8" i="27"/>
  <c r="L9" i="27"/>
  <c r="L10" i="27"/>
  <c r="L11" i="27"/>
  <c r="L12" i="27"/>
  <c r="L13" i="27"/>
  <c r="L14" i="27"/>
  <c r="L15" i="27"/>
  <c r="L16" i="27"/>
  <c r="L17" i="27"/>
  <c r="L18" i="27"/>
  <c r="L19" i="27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L54" i="27"/>
  <c r="L55" i="27"/>
  <c r="L56" i="27"/>
  <c r="L57" i="27"/>
  <c r="L58" i="27"/>
  <c r="L59" i="27"/>
  <c r="L60" i="27"/>
  <c r="L61" i="27"/>
  <c r="L62" i="27"/>
  <c r="L63" i="27"/>
  <c r="L64" i="27"/>
  <c r="L65" i="27"/>
  <c r="L66" i="27"/>
  <c r="L67" i="27"/>
  <c r="L68" i="27"/>
  <c r="L69" i="27"/>
  <c r="L70" i="27"/>
  <c r="L71" i="27"/>
  <c r="L72" i="27"/>
  <c r="L73" i="27"/>
  <c r="L74" i="27"/>
  <c r="L75" i="27"/>
  <c r="L76" i="27"/>
  <c r="L77" i="27"/>
  <c r="L78" i="27"/>
  <c r="L79" i="27"/>
  <c r="L80" i="27"/>
  <c r="L81" i="27"/>
  <c r="L82" i="27"/>
  <c r="L83" i="27"/>
  <c r="L84" i="27"/>
  <c r="L85" i="27"/>
  <c r="L86" i="27"/>
  <c r="L87" i="27"/>
  <c r="L88" i="27"/>
  <c r="L89" i="27"/>
  <c r="L90" i="27"/>
  <c r="L91" i="27"/>
  <c r="L92" i="27"/>
  <c r="L93" i="27"/>
  <c r="L94" i="27"/>
  <c r="L95" i="27"/>
  <c r="L96" i="27"/>
  <c r="L97" i="27"/>
  <c r="L2" i="27"/>
  <c r="N102" i="34" l="1"/>
  <c r="M102" i="34"/>
  <c r="L102" i="34"/>
  <c r="K102" i="34"/>
  <c r="J102" i="34"/>
  <c r="I102" i="34"/>
  <c r="H102" i="34"/>
  <c r="G102" i="34"/>
  <c r="F102" i="34"/>
  <c r="E102" i="34"/>
  <c r="D102" i="34"/>
  <c r="C102" i="34"/>
  <c r="N101" i="34"/>
  <c r="M101" i="34"/>
  <c r="L101" i="34"/>
  <c r="K101" i="34"/>
  <c r="J101" i="34"/>
  <c r="I101" i="34"/>
  <c r="H101" i="34"/>
  <c r="G101" i="34"/>
  <c r="F101" i="34"/>
  <c r="E101" i="34"/>
  <c r="D101" i="34"/>
  <c r="C101" i="34"/>
  <c r="N100" i="34"/>
  <c r="M100" i="34"/>
  <c r="L100" i="34"/>
  <c r="K100" i="34"/>
  <c r="J100" i="34"/>
  <c r="I100" i="34"/>
  <c r="H100" i="34"/>
  <c r="G100" i="34"/>
  <c r="F100" i="34"/>
  <c r="E100" i="34"/>
  <c r="D100" i="34"/>
  <c r="C100" i="34"/>
  <c r="N99" i="34"/>
  <c r="M99" i="34"/>
  <c r="L99" i="34"/>
  <c r="K99" i="34"/>
  <c r="J99" i="34"/>
  <c r="I99" i="34"/>
  <c r="H99" i="34"/>
  <c r="G99" i="34"/>
  <c r="F99" i="34"/>
  <c r="E99" i="34"/>
  <c r="D99" i="34"/>
  <c r="C99" i="34"/>
  <c r="N98" i="34"/>
  <c r="M98" i="34"/>
  <c r="L98" i="34"/>
  <c r="K98" i="34"/>
  <c r="J98" i="34"/>
  <c r="I98" i="34"/>
  <c r="H98" i="34"/>
  <c r="G98" i="34"/>
  <c r="F98" i="34"/>
  <c r="E98" i="34"/>
  <c r="D98" i="34"/>
  <c r="C98" i="34"/>
  <c r="N97" i="34"/>
  <c r="M97" i="34"/>
  <c r="L97" i="34"/>
  <c r="K97" i="34"/>
  <c r="J97" i="34"/>
  <c r="I97" i="34"/>
  <c r="H97" i="34"/>
  <c r="G97" i="34"/>
  <c r="F97" i="34"/>
  <c r="E97" i="34"/>
  <c r="D97" i="34"/>
  <c r="C97" i="34"/>
  <c r="N96" i="34"/>
  <c r="M96" i="34"/>
  <c r="L96" i="34"/>
  <c r="K96" i="34"/>
  <c r="J96" i="34"/>
  <c r="I96" i="34"/>
  <c r="H96" i="34"/>
  <c r="G96" i="34"/>
  <c r="F96" i="34"/>
  <c r="E96" i="34"/>
  <c r="D96" i="34"/>
  <c r="C96" i="34"/>
  <c r="N95" i="34"/>
  <c r="M95" i="34"/>
  <c r="L95" i="34"/>
  <c r="K95" i="34"/>
  <c r="J95" i="34"/>
  <c r="I95" i="34"/>
  <c r="H95" i="34"/>
  <c r="G95" i="34"/>
  <c r="F95" i="34"/>
  <c r="E95" i="34"/>
  <c r="D95" i="34"/>
  <c r="C95" i="34"/>
  <c r="E76" i="34"/>
  <c r="B68" i="34"/>
  <c r="B60" i="34"/>
  <c r="L54" i="34"/>
  <c r="L53" i="34"/>
  <c r="E53" i="34"/>
  <c r="L52" i="34"/>
  <c r="E52" i="34"/>
  <c r="E51" i="34"/>
  <c r="B50" i="34"/>
  <c r="N42" i="34"/>
  <c r="E42" i="34"/>
  <c r="N41" i="34"/>
  <c r="E41" i="34"/>
  <c r="N40" i="34"/>
  <c r="E40" i="34"/>
  <c r="N39" i="34"/>
  <c r="E39" i="34"/>
  <c r="N38" i="34"/>
  <c r="F38" i="34"/>
  <c r="E38" i="34"/>
  <c r="N37" i="34"/>
  <c r="F37" i="34"/>
  <c r="E37" i="34"/>
  <c r="N36" i="34"/>
  <c r="F36" i="34"/>
  <c r="E36" i="34"/>
  <c r="N35" i="34"/>
  <c r="F35" i="34"/>
  <c r="E35" i="34"/>
  <c r="N33" i="34"/>
  <c r="M33" i="34"/>
  <c r="L33" i="34"/>
  <c r="K33" i="34"/>
  <c r="J33" i="34"/>
  <c r="I33" i="34"/>
  <c r="H33" i="34"/>
  <c r="G33" i="34"/>
  <c r="F33" i="34"/>
  <c r="E33" i="34"/>
  <c r="D33" i="34"/>
  <c r="C33" i="34"/>
  <c r="N32" i="34"/>
  <c r="M32" i="34"/>
  <c r="L32" i="34"/>
  <c r="K32" i="34"/>
  <c r="J32" i="34"/>
  <c r="I32" i="34"/>
  <c r="H32" i="34"/>
  <c r="G32" i="34"/>
  <c r="F32" i="34"/>
  <c r="E32" i="34"/>
  <c r="D32" i="34"/>
  <c r="C32" i="34"/>
  <c r="N31" i="34"/>
  <c r="M31" i="34"/>
  <c r="L31" i="34"/>
  <c r="K31" i="34"/>
  <c r="J31" i="34"/>
  <c r="I31" i="34"/>
  <c r="H31" i="34"/>
  <c r="G31" i="34"/>
  <c r="F31" i="34"/>
  <c r="E31" i="34"/>
  <c r="D31" i="34"/>
  <c r="C31" i="34"/>
  <c r="N30" i="34"/>
  <c r="M30" i="34"/>
  <c r="L30" i="34"/>
  <c r="K30" i="34"/>
  <c r="J30" i="34"/>
  <c r="I30" i="34"/>
  <c r="H30" i="34"/>
  <c r="G30" i="34"/>
  <c r="F30" i="34"/>
  <c r="E30" i="34"/>
  <c r="D30" i="34"/>
  <c r="C30" i="34"/>
  <c r="N29" i="34"/>
  <c r="M29" i="34"/>
  <c r="L29" i="34"/>
  <c r="K29" i="34"/>
  <c r="J29" i="34"/>
  <c r="I29" i="34"/>
  <c r="H29" i="34"/>
  <c r="G29" i="34"/>
  <c r="F29" i="34"/>
  <c r="E29" i="34"/>
  <c r="D29" i="34"/>
  <c r="C29" i="34"/>
  <c r="N28" i="34"/>
  <c r="M28" i="34"/>
  <c r="L28" i="34"/>
  <c r="K28" i="34"/>
  <c r="J28" i="34"/>
  <c r="I28" i="34"/>
  <c r="H28" i="34"/>
  <c r="G28" i="34"/>
  <c r="F28" i="34"/>
  <c r="E28" i="34"/>
  <c r="D28" i="34"/>
  <c r="C28" i="34"/>
  <c r="N27" i="34"/>
  <c r="M27" i="34"/>
  <c r="L27" i="34"/>
  <c r="K27" i="34"/>
  <c r="J27" i="34"/>
  <c r="I27" i="34"/>
  <c r="H27" i="34"/>
  <c r="G27" i="34"/>
  <c r="F27" i="34"/>
  <c r="E27" i="34"/>
  <c r="D27" i="34"/>
  <c r="C27" i="34"/>
  <c r="N26" i="34"/>
  <c r="M26" i="34"/>
  <c r="L26" i="34"/>
  <c r="K26" i="34"/>
  <c r="J26" i="34"/>
  <c r="I26" i="34"/>
  <c r="H26" i="34"/>
  <c r="G26" i="34"/>
  <c r="F26" i="34"/>
  <c r="E26" i="34"/>
  <c r="D26" i="34"/>
  <c r="C26" i="34"/>
  <c r="N24" i="34"/>
  <c r="M24" i="34"/>
  <c r="L24" i="34"/>
  <c r="K24" i="34"/>
  <c r="J24" i="34"/>
  <c r="I24" i="34"/>
  <c r="H24" i="34"/>
  <c r="G24" i="34"/>
  <c r="F24" i="34"/>
  <c r="E24" i="34"/>
  <c r="D24" i="34"/>
  <c r="C24" i="34"/>
  <c r="N23" i="34"/>
  <c r="M23" i="34"/>
  <c r="L23" i="34"/>
  <c r="K23" i="34"/>
  <c r="J23" i="34"/>
  <c r="I23" i="34"/>
  <c r="H23" i="34"/>
  <c r="G23" i="34"/>
  <c r="F23" i="34"/>
  <c r="E23" i="34"/>
  <c r="D23" i="34"/>
  <c r="C23" i="34"/>
  <c r="N22" i="34"/>
  <c r="M22" i="34"/>
  <c r="L22" i="34"/>
  <c r="K22" i="34"/>
  <c r="J22" i="34"/>
  <c r="I22" i="34"/>
  <c r="H22" i="34"/>
  <c r="G22" i="34"/>
  <c r="F22" i="34"/>
  <c r="E22" i="34"/>
  <c r="D22" i="34"/>
  <c r="C22" i="34"/>
  <c r="N21" i="34"/>
  <c r="M21" i="34"/>
  <c r="L21" i="34"/>
  <c r="K21" i="34"/>
  <c r="J21" i="34"/>
  <c r="I21" i="34"/>
  <c r="H21" i="34"/>
  <c r="G21" i="34"/>
  <c r="F21" i="34"/>
  <c r="E21" i="34"/>
  <c r="D21" i="34"/>
  <c r="C21" i="34"/>
  <c r="N20" i="34"/>
  <c r="M20" i="34"/>
  <c r="L20" i="34"/>
  <c r="K20" i="34"/>
  <c r="J20" i="34"/>
  <c r="I20" i="34"/>
  <c r="H20" i="34"/>
  <c r="G20" i="34"/>
  <c r="F20" i="34"/>
  <c r="E20" i="34"/>
  <c r="D20" i="34"/>
  <c r="C20" i="34"/>
  <c r="N19" i="34"/>
  <c r="M19" i="34"/>
  <c r="L19" i="34"/>
  <c r="K19" i="34"/>
  <c r="J19" i="34"/>
  <c r="I19" i="34"/>
  <c r="H19" i="34"/>
  <c r="G19" i="34"/>
  <c r="F19" i="34"/>
  <c r="E19" i="34"/>
  <c r="D19" i="34"/>
  <c r="C19" i="34"/>
  <c r="N18" i="34"/>
  <c r="M18" i="34"/>
  <c r="L18" i="34"/>
  <c r="K18" i="34"/>
  <c r="J18" i="34"/>
  <c r="I18" i="34"/>
  <c r="H18" i="34"/>
  <c r="G18" i="34"/>
  <c r="F18" i="34"/>
  <c r="E18" i="34"/>
  <c r="D18" i="34"/>
  <c r="C18" i="34"/>
  <c r="N17" i="34"/>
  <c r="M17" i="34"/>
  <c r="L17" i="34"/>
  <c r="K17" i="34"/>
  <c r="J17" i="34"/>
  <c r="I17" i="34"/>
  <c r="H17" i="34"/>
  <c r="G17" i="34"/>
  <c r="F17" i="34"/>
  <c r="E17" i="34"/>
  <c r="D17" i="34"/>
  <c r="C17" i="34"/>
  <c r="N2" i="27"/>
  <c r="C35" i="34" s="1"/>
  <c r="N3" i="27"/>
  <c r="D35" i="34" s="1"/>
  <c r="N4" i="27"/>
  <c r="N5" i="27"/>
  <c r="N6" i="27"/>
  <c r="G35" i="34" s="1"/>
  <c r="N7" i="27"/>
  <c r="H35" i="34" s="1"/>
  <c r="N8" i="27"/>
  <c r="I35" i="34" s="1"/>
  <c r="N9" i="27"/>
  <c r="J35" i="34" s="1"/>
  <c r="N10" i="27"/>
  <c r="K35" i="34" s="1"/>
  <c r="N11" i="27"/>
  <c r="L35" i="34" s="1"/>
  <c r="N12" i="27"/>
  <c r="M35" i="34" s="1"/>
  <c r="N13" i="27"/>
  <c r="N14" i="27"/>
  <c r="C36" i="34" s="1"/>
  <c r="N15" i="27"/>
  <c r="D36" i="34" s="1"/>
  <c r="N16" i="27"/>
  <c r="N17" i="27"/>
  <c r="N18" i="27"/>
  <c r="G36" i="34" s="1"/>
  <c r="N19" i="27"/>
  <c r="H36" i="34" s="1"/>
  <c r="N20" i="27"/>
  <c r="I36" i="34" s="1"/>
  <c r="N21" i="27"/>
  <c r="J36" i="34" s="1"/>
  <c r="N22" i="27"/>
  <c r="K36" i="34" s="1"/>
  <c r="N23" i="27"/>
  <c r="L36" i="34" s="1"/>
  <c r="N24" i="27"/>
  <c r="M36" i="34" s="1"/>
  <c r="N25" i="27"/>
  <c r="N26" i="27"/>
  <c r="C37" i="34" s="1"/>
  <c r="N27" i="27"/>
  <c r="D37" i="34" s="1"/>
  <c r="N28" i="27"/>
  <c r="N29" i="27"/>
  <c r="N30" i="27"/>
  <c r="G37" i="34" s="1"/>
  <c r="N31" i="27"/>
  <c r="H37" i="34" s="1"/>
  <c r="N32" i="27"/>
  <c r="I37" i="34" s="1"/>
  <c r="N33" i="27"/>
  <c r="J37" i="34" s="1"/>
  <c r="N34" i="27"/>
  <c r="K37" i="34" s="1"/>
  <c r="N35" i="27"/>
  <c r="L37" i="34" s="1"/>
  <c r="N36" i="27"/>
  <c r="M37" i="34" s="1"/>
  <c r="N37" i="27"/>
  <c r="N38" i="27"/>
  <c r="C38" i="34" s="1"/>
  <c r="N39" i="27"/>
  <c r="D38" i="34" s="1"/>
  <c r="N40" i="27"/>
  <c r="N41" i="27"/>
  <c r="N42" i="27"/>
  <c r="G38" i="34" s="1"/>
  <c r="N43" i="27"/>
  <c r="H38" i="34" s="1"/>
  <c r="N44" i="27"/>
  <c r="I38" i="34" s="1"/>
  <c r="N45" i="27"/>
  <c r="J38" i="34" s="1"/>
  <c r="N46" i="27"/>
  <c r="K38" i="34" s="1"/>
  <c r="N47" i="27"/>
  <c r="L38" i="34" s="1"/>
  <c r="N48" i="27"/>
  <c r="M38" i="34" s="1"/>
  <c r="N49" i="27"/>
  <c r="N50" i="27"/>
  <c r="C39" i="34" s="1"/>
  <c r="N51" i="27"/>
  <c r="D39" i="34" s="1"/>
  <c r="N52" i="27"/>
  <c r="N53" i="27"/>
  <c r="F39" i="34" s="1"/>
  <c r="N54" i="27"/>
  <c r="G39" i="34" s="1"/>
  <c r="N55" i="27"/>
  <c r="H39" i="34" s="1"/>
  <c r="N56" i="27"/>
  <c r="I39" i="34" s="1"/>
  <c r="N57" i="27"/>
  <c r="J39" i="34" s="1"/>
  <c r="N58" i="27"/>
  <c r="K39" i="34" s="1"/>
  <c r="N59" i="27"/>
  <c r="L39" i="34" s="1"/>
  <c r="N60" i="27"/>
  <c r="M39" i="34" s="1"/>
  <c r="N61" i="27"/>
  <c r="N62" i="27"/>
  <c r="C40" i="34" s="1"/>
  <c r="N63" i="27"/>
  <c r="D40" i="34" s="1"/>
  <c r="N64" i="27"/>
  <c r="N65" i="27"/>
  <c r="F40" i="34" s="1"/>
  <c r="N66" i="27"/>
  <c r="G40" i="34" s="1"/>
  <c r="N67" i="27"/>
  <c r="H40" i="34" s="1"/>
  <c r="N68" i="27"/>
  <c r="I40" i="34" s="1"/>
  <c r="N69" i="27"/>
  <c r="J40" i="34" s="1"/>
  <c r="N70" i="27"/>
  <c r="K40" i="34" s="1"/>
  <c r="N71" i="27"/>
  <c r="L40" i="34" s="1"/>
  <c r="N72" i="27"/>
  <c r="M40" i="34" s="1"/>
  <c r="N73" i="27"/>
  <c r="N74" i="27"/>
  <c r="C41" i="34" s="1"/>
  <c r="N75" i="27"/>
  <c r="D41" i="34" s="1"/>
  <c r="N76" i="27"/>
  <c r="N77" i="27"/>
  <c r="F41" i="34" s="1"/>
  <c r="N78" i="27"/>
  <c r="G41" i="34" s="1"/>
  <c r="N79" i="27"/>
  <c r="H41" i="34" s="1"/>
  <c r="N80" i="27"/>
  <c r="I41" i="34" s="1"/>
  <c r="N81" i="27"/>
  <c r="J41" i="34" s="1"/>
  <c r="N82" i="27"/>
  <c r="K41" i="34" s="1"/>
  <c r="N83" i="27"/>
  <c r="L41" i="34" s="1"/>
  <c r="N84" i="27"/>
  <c r="M41" i="34" s="1"/>
  <c r="N85" i="27"/>
  <c r="N86" i="27"/>
  <c r="C42" i="34" s="1"/>
  <c r="N87" i="27"/>
  <c r="D42" i="34" s="1"/>
  <c r="N88" i="27"/>
  <c r="N89" i="27"/>
  <c r="F42" i="34" s="1"/>
  <c r="N90" i="27"/>
  <c r="G42" i="34" s="1"/>
  <c r="N91" i="27"/>
  <c r="H42" i="34" s="1"/>
  <c r="N92" i="27"/>
  <c r="I42" i="34" s="1"/>
  <c r="N93" i="27"/>
  <c r="J42" i="34" s="1"/>
  <c r="N94" i="27"/>
  <c r="K42" i="34" s="1"/>
  <c r="N95" i="27"/>
  <c r="L42" i="34" s="1"/>
  <c r="N96" i="27"/>
  <c r="M42" i="34" s="1"/>
  <c r="N97" i="27"/>
  <c r="AA3" i="27" l="1"/>
  <c r="AB3" i="27" s="1"/>
  <c r="D114" i="34" s="1"/>
  <c r="AA4" i="27"/>
  <c r="AB4" i="27" s="1"/>
  <c r="E114" i="34" s="1"/>
  <c r="AA5" i="27"/>
  <c r="AB5" i="27" s="1"/>
  <c r="F114" i="34" s="1"/>
  <c r="AA6" i="27"/>
  <c r="AB6" i="27" s="1"/>
  <c r="G114" i="34" s="1"/>
  <c r="AA7" i="27"/>
  <c r="AB7" i="27" s="1"/>
  <c r="H114" i="34" s="1"/>
  <c r="AA8" i="27"/>
  <c r="AB8" i="27" s="1"/>
  <c r="I114" i="34" s="1"/>
  <c r="AA9" i="27"/>
  <c r="AB9" i="27" s="1"/>
  <c r="J114" i="34" s="1"/>
  <c r="AA10" i="27"/>
  <c r="AB10" i="27" s="1"/>
  <c r="K114" i="34" s="1"/>
  <c r="AA11" i="27"/>
  <c r="AB11" i="27" s="1"/>
  <c r="L114" i="34" s="1"/>
  <c r="AA12" i="27"/>
  <c r="AB12" i="27" s="1"/>
  <c r="M114" i="34" s="1"/>
  <c r="AA13" i="27"/>
  <c r="AB13" i="27" s="1"/>
  <c r="N114" i="34" s="1"/>
  <c r="AA14" i="27"/>
  <c r="AB14" i="27" s="1"/>
  <c r="C115" i="34" s="1"/>
  <c r="AA15" i="27"/>
  <c r="AB15" i="27" s="1"/>
  <c r="D115" i="34" s="1"/>
  <c r="AA16" i="27"/>
  <c r="AB16" i="27" s="1"/>
  <c r="E115" i="34" s="1"/>
  <c r="AA17" i="27"/>
  <c r="AB17" i="27" s="1"/>
  <c r="F115" i="34" s="1"/>
  <c r="AA18" i="27"/>
  <c r="AB18" i="27" s="1"/>
  <c r="G115" i="34" s="1"/>
  <c r="AA19" i="27"/>
  <c r="AB19" i="27" s="1"/>
  <c r="H115" i="34" s="1"/>
  <c r="AA20" i="27"/>
  <c r="AB20" i="27" s="1"/>
  <c r="I115" i="34" s="1"/>
  <c r="AA21" i="27"/>
  <c r="AB21" i="27" s="1"/>
  <c r="J115" i="34" s="1"/>
  <c r="AA22" i="27"/>
  <c r="AB22" i="27" s="1"/>
  <c r="K115" i="34" s="1"/>
  <c r="AA23" i="27"/>
  <c r="AB23" i="27" s="1"/>
  <c r="L115" i="34" s="1"/>
  <c r="AA24" i="27"/>
  <c r="AB24" i="27" s="1"/>
  <c r="M115" i="34" s="1"/>
  <c r="AA25" i="27"/>
  <c r="AB25" i="27" s="1"/>
  <c r="N115" i="34" s="1"/>
  <c r="AA26" i="27"/>
  <c r="AB26" i="27" s="1"/>
  <c r="C116" i="34" s="1"/>
  <c r="AA27" i="27"/>
  <c r="AB27" i="27" s="1"/>
  <c r="D116" i="34" s="1"/>
  <c r="AA28" i="27"/>
  <c r="AB28" i="27" s="1"/>
  <c r="E116" i="34" s="1"/>
  <c r="AA29" i="27"/>
  <c r="AB29" i="27" s="1"/>
  <c r="F116" i="34" s="1"/>
  <c r="AA30" i="27"/>
  <c r="AB30" i="27" s="1"/>
  <c r="G116" i="34" s="1"/>
  <c r="AA31" i="27"/>
  <c r="AB31" i="27" s="1"/>
  <c r="H116" i="34" s="1"/>
  <c r="AA32" i="27"/>
  <c r="AB32" i="27" s="1"/>
  <c r="I116" i="34" s="1"/>
  <c r="AA33" i="27"/>
  <c r="AB33" i="27" s="1"/>
  <c r="J116" i="34" s="1"/>
  <c r="AA34" i="27"/>
  <c r="AB34" i="27" s="1"/>
  <c r="K116" i="34" s="1"/>
  <c r="AA35" i="27"/>
  <c r="AB35" i="27" s="1"/>
  <c r="L116" i="34" s="1"/>
  <c r="AA36" i="27"/>
  <c r="AB36" i="27" s="1"/>
  <c r="M116" i="34" s="1"/>
  <c r="AA37" i="27"/>
  <c r="AB37" i="27" s="1"/>
  <c r="N116" i="34" s="1"/>
  <c r="AA38" i="27"/>
  <c r="AB38" i="27" s="1"/>
  <c r="C117" i="34" s="1"/>
  <c r="AA39" i="27"/>
  <c r="AB39" i="27" s="1"/>
  <c r="D117" i="34" s="1"/>
  <c r="AA40" i="27"/>
  <c r="AB40" i="27" s="1"/>
  <c r="E117" i="34" s="1"/>
  <c r="AA41" i="27"/>
  <c r="AB41" i="27" s="1"/>
  <c r="F117" i="34" s="1"/>
  <c r="AA42" i="27"/>
  <c r="AB42" i="27" s="1"/>
  <c r="G117" i="34" s="1"/>
  <c r="AA43" i="27"/>
  <c r="AB43" i="27" s="1"/>
  <c r="H117" i="34" s="1"/>
  <c r="AA44" i="27"/>
  <c r="AB44" i="27" s="1"/>
  <c r="I117" i="34" s="1"/>
  <c r="AA45" i="27"/>
  <c r="AB45" i="27" s="1"/>
  <c r="J117" i="34" s="1"/>
  <c r="AA46" i="27"/>
  <c r="AB46" i="27" s="1"/>
  <c r="K117" i="34" s="1"/>
  <c r="AA47" i="27"/>
  <c r="AB47" i="27" s="1"/>
  <c r="L117" i="34" s="1"/>
  <c r="AA48" i="27"/>
  <c r="AB48" i="27" s="1"/>
  <c r="M117" i="34" s="1"/>
  <c r="AA49" i="27"/>
  <c r="AB49" i="27" s="1"/>
  <c r="N117" i="34" s="1"/>
  <c r="AA50" i="27"/>
  <c r="AB50" i="27" s="1"/>
  <c r="C118" i="34" s="1"/>
  <c r="AA51" i="27"/>
  <c r="AB51" i="27" s="1"/>
  <c r="D118" i="34" s="1"/>
  <c r="AA52" i="27"/>
  <c r="AB52" i="27" s="1"/>
  <c r="E118" i="34" s="1"/>
  <c r="AA53" i="27"/>
  <c r="AB53" i="27" s="1"/>
  <c r="F118" i="34" s="1"/>
  <c r="AA54" i="27"/>
  <c r="AB54" i="27" s="1"/>
  <c r="G118" i="34" s="1"/>
  <c r="AA55" i="27"/>
  <c r="AB55" i="27" s="1"/>
  <c r="H118" i="34" s="1"/>
  <c r="AA56" i="27"/>
  <c r="AB56" i="27" s="1"/>
  <c r="I118" i="34" s="1"/>
  <c r="AA57" i="27"/>
  <c r="AB57" i="27" s="1"/>
  <c r="J118" i="34" s="1"/>
  <c r="AA58" i="27"/>
  <c r="AB58" i="27" s="1"/>
  <c r="K118" i="34" s="1"/>
  <c r="AA59" i="27"/>
  <c r="AB59" i="27" s="1"/>
  <c r="L118" i="34" s="1"/>
  <c r="AA60" i="27"/>
  <c r="AB60" i="27" s="1"/>
  <c r="M118" i="34" s="1"/>
  <c r="AA61" i="27"/>
  <c r="AB61" i="27" s="1"/>
  <c r="N118" i="34" s="1"/>
  <c r="AA62" i="27"/>
  <c r="AB62" i="27" s="1"/>
  <c r="C119" i="34" s="1"/>
  <c r="AA63" i="27"/>
  <c r="AB63" i="27" s="1"/>
  <c r="D119" i="34" s="1"/>
  <c r="AA64" i="27"/>
  <c r="AB64" i="27" s="1"/>
  <c r="E119" i="34" s="1"/>
  <c r="AA65" i="27"/>
  <c r="AB65" i="27" s="1"/>
  <c r="F119" i="34" s="1"/>
  <c r="AA66" i="27"/>
  <c r="AB66" i="27" s="1"/>
  <c r="G119" i="34" s="1"/>
  <c r="AA67" i="27"/>
  <c r="AB67" i="27" s="1"/>
  <c r="H119" i="34" s="1"/>
  <c r="AA68" i="27"/>
  <c r="AB68" i="27" s="1"/>
  <c r="I119" i="34" s="1"/>
  <c r="AA69" i="27"/>
  <c r="AB69" i="27" s="1"/>
  <c r="J119" i="34" s="1"/>
  <c r="AA70" i="27"/>
  <c r="AB70" i="27" s="1"/>
  <c r="K119" i="34" s="1"/>
  <c r="AA71" i="27"/>
  <c r="AB71" i="27" s="1"/>
  <c r="L119" i="34" s="1"/>
  <c r="AA72" i="27"/>
  <c r="AB72" i="27" s="1"/>
  <c r="M119" i="34" s="1"/>
  <c r="AA73" i="27"/>
  <c r="AB73" i="27" s="1"/>
  <c r="N119" i="34" s="1"/>
  <c r="AA74" i="27"/>
  <c r="AB74" i="27" s="1"/>
  <c r="C120" i="34" s="1"/>
  <c r="AA75" i="27"/>
  <c r="AB75" i="27" s="1"/>
  <c r="D120" i="34" s="1"/>
  <c r="AA76" i="27"/>
  <c r="AB76" i="27" s="1"/>
  <c r="E120" i="34" s="1"/>
  <c r="AA77" i="27"/>
  <c r="AB77" i="27" s="1"/>
  <c r="F120" i="34" s="1"/>
  <c r="AA78" i="27"/>
  <c r="AB78" i="27" s="1"/>
  <c r="G120" i="34" s="1"/>
  <c r="AA79" i="27"/>
  <c r="AB79" i="27" s="1"/>
  <c r="H120" i="34" s="1"/>
  <c r="AA80" i="27"/>
  <c r="AB80" i="27" s="1"/>
  <c r="I120" i="34" s="1"/>
  <c r="AA81" i="27"/>
  <c r="AB81" i="27" s="1"/>
  <c r="J120" i="34" s="1"/>
  <c r="AA82" i="27"/>
  <c r="AB82" i="27" s="1"/>
  <c r="K120" i="34" s="1"/>
  <c r="AA83" i="27"/>
  <c r="AB83" i="27" s="1"/>
  <c r="L120" i="34" s="1"/>
  <c r="AA84" i="27"/>
  <c r="AB84" i="27" s="1"/>
  <c r="M120" i="34" s="1"/>
  <c r="AA85" i="27"/>
  <c r="AB85" i="27" s="1"/>
  <c r="N120" i="34" s="1"/>
  <c r="AA86" i="27"/>
  <c r="AB86" i="27" s="1"/>
  <c r="C121" i="34" s="1"/>
  <c r="AA87" i="27"/>
  <c r="AB87" i="27" s="1"/>
  <c r="D121" i="34" s="1"/>
  <c r="AA88" i="27"/>
  <c r="AB88" i="27" s="1"/>
  <c r="E121" i="34" s="1"/>
  <c r="AA89" i="27"/>
  <c r="AB89" i="27" s="1"/>
  <c r="F121" i="34" s="1"/>
  <c r="AA90" i="27"/>
  <c r="AB90" i="27" s="1"/>
  <c r="G121" i="34" s="1"/>
  <c r="AA91" i="27"/>
  <c r="AB91" i="27" s="1"/>
  <c r="H121" i="34" s="1"/>
  <c r="AA92" i="27"/>
  <c r="AB92" i="27" s="1"/>
  <c r="I121" i="34" s="1"/>
  <c r="AA93" i="27"/>
  <c r="AB93" i="27" s="1"/>
  <c r="J121" i="34" s="1"/>
  <c r="AA94" i="27"/>
  <c r="AB94" i="27" s="1"/>
  <c r="K121" i="34" s="1"/>
  <c r="AA95" i="27"/>
  <c r="AB95" i="27" s="1"/>
  <c r="L121" i="34" s="1"/>
  <c r="AA96" i="27"/>
  <c r="AB96" i="27" s="1"/>
  <c r="M121" i="34" s="1"/>
  <c r="AA97" i="27"/>
  <c r="AB97" i="27" s="1"/>
  <c r="N121" i="34" s="1"/>
  <c r="AA2" i="27"/>
  <c r="AB2" i="27" s="1"/>
  <c r="C114" i="34" s="1"/>
  <c r="K131" i="34" l="1"/>
  <c r="D92" i="34" l="1"/>
  <c r="E90" i="34"/>
  <c r="G64" i="34"/>
  <c r="K53" i="34"/>
  <c r="B48" i="34"/>
  <c r="B45" i="34"/>
  <c r="N44" i="34"/>
  <c r="G13" i="34"/>
  <c r="H13" i="34" s="1"/>
  <c r="F13" i="34"/>
  <c r="G104" i="34"/>
  <c r="E89" i="34"/>
  <c r="E77" i="34"/>
  <c r="C70" i="34"/>
  <c r="B67" i="34"/>
  <c r="H61" i="34"/>
  <c r="G57" i="34"/>
  <c r="K54" i="34"/>
  <c r="J54" i="34"/>
  <c r="J53" i="34"/>
  <c r="K52" i="34"/>
  <c r="J52" i="34"/>
  <c r="G12" i="34"/>
  <c r="H12" i="34" s="1"/>
  <c r="F12" i="34"/>
  <c r="B85" i="34" l="1"/>
  <c r="L55" i="34"/>
  <c r="E78" i="34"/>
  <c r="E92" i="34"/>
  <c r="B75" i="34"/>
  <c r="B44" i="34"/>
  <c r="K55" i="34"/>
  <c r="E54" i="34"/>
  <c r="P2" i="27" l="1"/>
  <c r="P97" i="27" l="1"/>
  <c r="P96" i="27"/>
  <c r="P95" i="27"/>
  <c r="P94" i="27"/>
  <c r="P93" i="27"/>
  <c r="P92" i="27"/>
  <c r="P91" i="27"/>
  <c r="P90" i="27"/>
  <c r="P89" i="27"/>
  <c r="P88" i="27"/>
  <c r="P87" i="27"/>
  <c r="P86" i="27"/>
  <c r="P85" i="27"/>
  <c r="P84" i="27"/>
  <c r="P83" i="27"/>
  <c r="P82" i="27"/>
  <c r="P81" i="27"/>
  <c r="P80" i="27"/>
  <c r="P79" i="27"/>
  <c r="P78" i="27"/>
  <c r="P77" i="27"/>
  <c r="P76" i="27"/>
  <c r="P75" i="27"/>
  <c r="P74" i="27"/>
  <c r="P73" i="27"/>
  <c r="P72" i="27"/>
  <c r="P71" i="27"/>
  <c r="P70" i="27"/>
  <c r="P69" i="27"/>
  <c r="P68" i="27"/>
  <c r="P67" i="27"/>
  <c r="P66" i="27"/>
  <c r="P65" i="27"/>
  <c r="P64" i="27"/>
  <c r="P63" i="27"/>
  <c r="P62" i="27"/>
  <c r="P61" i="27"/>
  <c r="P60" i="27"/>
  <c r="P59" i="27"/>
  <c r="P58" i="27"/>
  <c r="P57" i="27"/>
  <c r="P56" i="27"/>
  <c r="P55" i="27"/>
  <c r="P54" i="27"/>
  <c r="P53" i="27"/>
  <c r="P52" i="27"/>
  <c r="P51" i="27"/>
  <c r="P50" i="27"/>
  <c r="P49" i="27"/>
  <c r="P48" i="27"/>
  <c r="P47" i="27"/>
  <c r="P46" i="27"/>
  <c r="P45" i="27"/>
  <c r="P44" i="27"/>
  <c r="P43" i="27"/>
  <c r="P42" i="27"/>
  <c r="P41" i="27"/>
  <c r="P40" i="27"/>
  <c r="P39" i="27"/>
  <c r="P38" i="27"/>
  <c r="P37" i="27"/>
  <c r="P36" i="27"/>
  <c r="P35" i="27"/>
  <c r="P34" i="27"/>
  <c r="P33" i="27"/>
  <c r="P32" i="27"/>
  <c r="P31" i="27"/>
  <c r="P30" i="27"/>
  <c r="P29" i="27"/>
  <c r="P28" i="27"/>
  <c r="P27" i="27"/>
  <c r="P26" i="27"/>
  <c r="P25" i="27"/>
  <c r="P24" i="27"/>
  <c r="P23" i="27"/>
  <c r="P22" i="27"/>
  <c r="P21" i="27"/>
  <c r="P20" i="27"/>
  <c r="P19" i="27"/>
  <c r="P18" i="27"/>
  <c r="P17" i="27"/>
  <c r="P16" i="27"/>
  <c r="P15" i="27"/>
  <c r="P14" i="27"/>
  <c r="P13" i="27"/>
  <c r="P12" i="27"/>
  <c r="P11" i="27"/>
  <c r="P10" i="27"/>
  <c r="P9" i="27"/>
  <c r="P8" i="27"/>
  <c r="P7" i="27"/>
  <c r="P6" i="27"/>
  <c r="P5" i="27"/>
  <c r="P4" i="27"/>
  <c r="P3" i="2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B86E43-42F1-4D4F-89F7-BE9AC983A093}" keepAlive="1" name="Query - QubitData_03-07-2023_10-06-24" description="Connection to the 'QubitData_03-07-2023_10-06-24' query in the workbook." type="5" refreshedVersion="8" background="1" saveData="1">
    <dbPr connection="Provider=Microsoft.Mashup.OleDb.1;Data Source=$Workbook$;Location=QubitData_03-07-2023_10-06-24;Extended Properties=&quot;&quot;" command="SELECT * FROM [QubitData_03-07-2023_10-06-24]"/>
  </connection>
  <connection id="2" xr16:uid="{4E9508C8-13FB-CD4D-A3FD-843F2018EE39}" keepAlive="1" name="Query - QubitData_05-01-2023_09-57-22" description="Connection to the 'QubitData_05-01-2023_09-57-22' query in the workbook." type="5" refreshedVersion="8" background="1" saveData="1">
    <dbPr connection="Provider=Microsoft.Mashup.OleDb.1;Data Source=$Workbook$;Location=QubitData_05-01-2023_09-57-22;Extended Properties=&quot;&quot;" command="SELECT * FROM [QubitData_05-01-2023_09-57-22]"/>
  </connection>
  <connection id="3" xr16:uid="{20D4FC5D-2F31-0342-AF71-BE38FE18BCAC}" keepAlive="1" name="Query - QubitData_05-06-2023_15-59-13" description="Connection to the 'QubitData_05-06-2023_15-59-13' query in the workbook." type="5" refreshedVersion="8" background="1" saveData="1">
    <dbPr connection="Provider=Microsoft.Mashup.OleDb.1;Data Source=$Workbook$;Location=QubitData_05-06-2023_15-59-13;Extended Properties=&quot;&quot;" command="SELECT * FROM [QubitData_05-06-2023_15-59-13]"/>
  </connection>
  <connection id="4" xr16:uid="{C3F5FC88-1628-4D4B-9DDD-2F95D73C77D6}" keepAlive="1" name="Query - QubitData_06-06-2023_10-07-27" description="Connection to the 'QubitData_06-06-2023_10-07-27' query in the workbook." type="5" refreshedVersion="8" background="1" saveData="1">
    <dbPr connection="Provider=Microsoft.Mashup.OleDb.1;Data Source=$Workbook$;Location=QubitData_06-06-2023_10-07-27;Extended Properties=&quot;&quot;" command="SELECT * FROM [QubitData_06-06-2023_10-07-27]"/>
  </connection>
  <connection id="5" xr16:uid="{CCA4946A-7F88-E740-BAF1-872C956A1A1F}" keepAlive="1" name="Query - QubitData_06-06-2023_15-28-41" description="Connection to the 'QubitData_06-06-2023_15-28-41' query in the workbook." type="5" refreshedVersion="8" background="1" saveData="1">
    <dbPr connection="Provider=Microsoft.Mashup.OleDb.1;Data Source=$Workbook$;Location=QubitData_06-06-2023_15-28-41;Extended Properties=&quot;&quot;" command="SELECT * FROM [QubitData_06-06-2023_15-28-41]"/>
  </connection>
  <connection id="6" xr16:uid="{253CE65B-0125-486D-B2CB-16AC9D0654E9}" keepAlive="1" name="Query - QubitData_06-07-2023_11-29-59" description="Connection to the 'QubitData_06-07-2023_11-29-59' query in the workbook." type="5" refreshedVersion="8" background="1" saveData="1">
    <dbPr connection="Provider=Microsoft.Mashup.OleDb.1;Data Source=$Workbook$;Location=QubitData_06-07-2023_11-29-59;Extended Properties=&quot;&quot;" command="SELECT * FROM [QubitData_06-07-2023_11-29-59]"/>
  </connection>
  <connection id="7" xr16:uid="{FC556F02-C828-2544-A02C-C85122761E44}" keepAlive="1" name="Query - QubitData_07-06-2023_14-53-33" description="Connection to the 'QubitData_07-06-2023_14-53-33' query in the workbook." type="5" refreshedVersion="8" background="1" saveData="1">
    <dbPr connection="Provider=Microsoft.Mashup.OleDb.1;Data Source=$Workbook$;Location=QubitData_07-06-2023_14-53-33;Extended Properties=&quot;&quot;" command="SELECT * FROM [QubitData_07-06-2023_14-53-33]"/>
  </connection>
  <connection id="8" xr16:uid="{158BE359-D72D-F944-907D-704E372A7EC8}" keepAlive="1" name="Query - QubitData_09-01-2023_16-27-19" description="Connection to the 'QubitData_09-01-2023_16-27-19' query in the workbook." type="5" refreshedVersion="8" background="1" saveData="1">
    <dbPr connection="Provider=Microsoft.Mashup.OleDb.1;Data Source=$Workbook$;Location=QubitData_09-01-2023_16-27-19;Extended Properties=&quot;&quot;" command="SELECT * FROM [QubitData_09-01-2023_16-27-19]"/>
  </connection>
  <connection id="9" xr16:uid="{C67D72E5-8490-49A3-BC38-48191442D085}" keepAlive="1" name="Query - QubitData_09-07-2024_10-21-39" description="Connection to the 'QubitData_09-07-2024_10-21-39' query in the workbook." type="5" refreshedVersion="8" background="1" saveData="1">
    <dbPr connection="Provider=Microsoft.Mashup.OleDb.1;Data Source=$Workbook$;Location=QubitData_09-07-2024_10-21-39;Extended Properties=&quot;&quot;" command="SELECT * FROM [QubitData_09-07-2024_10-21-39]"/>
  </connection>
  <connection id="10" xr16:uid="{EEB35933-B997-404C-A37C-BA388421B65C}" keepAlive="1" name="Query - QubitData_09-11-2022_09-45-47" description="Connection to the 'QubitData_09-11-2022_09-45-47' query in the workbook." type="5" refreshedVersion="7" background="1" saveData="1">
    <dbPr connection="Provider=Microsoft.Mashup.OleDb.1;Data Source=$Workbook$;Location=QubitData_09-11-2022_09-45-47;Extended Properties=&quot;&quot;" command="SELECT * FROM [QubitData_09-11-2022_09-45-47]"/>
  </connection>
  <connection id="11" xr16:uid="{8A2FF6AE-59F9-E643-8BA2-A93CA6D35896}" keepAlive="1" name="Query - QubitData_10-01-2023_13-41-17" description="Connection to the 'QubitData_10-01-2023_13-41-17' query in the workbook." type="5" refreshedVersion="8" background="1" saveData="1">
    <dbPr connection="Provider=Microsoft.Mashup.OleDb.1;Data Source=$Workbook$;Location=QubitData_10-01-2023_13-41-17;Extended Properties=&quot;&quot;" command="SELECT * FROM [QubitData_10-01-2023_13-41-17]"/>
  </connection>
  <connection id="12" xr16:uid="{F059D1DE-5573-4427-804E-C2C438442A20}" keepAlive="1" name="Query - QubitData_10-07-2024_15-22-50" description="Connection to the 'QubitData_10-07-2024_15-22-50' query in the workbook." type="5" refreshedVersion="8" background="1" saveData="1">
    <dbPr connection="Provider=Microsoft.Mashup.OleDb.1;Data Source=$Workbook$;Location=QubitData_10-07-2024_15-22-50;Extended Properties=&quot;&quot;" command="SELECT * FROM [QubitData_10-07-2024_15-22-50]"/>
  </connection>
  <connection id="13" xr16:uid="{CCA25564-8C68-4083-BC74-E980294E4C15}" keepAlive="1" name="Query - QubitData_11-07-2024_14-17-23" description="Connection to the 'QubitData_11-07-2024_14-17-23' query in the workbook." type="5" refreshedVersion="0" background="1">
    <dbPr connection="Provider=Microsoft.Mashup.OleDb.1;Data Source=$Workbook$;Location=QubitData_11-07-2024_14-17-23;Extended Properties=&quot;&quot;" command="SELECT * FROM [QubitData_11-07-2024_14-17-23]"/>
  </connection>
  <connection id="14" xr16:uid="{057423BA-00E7-4833-BA05-7C132E11818B}" keepAlive="1" name="Query - QubitData_12-10-2022_09-31-51" description="Connection to the 'QubitData_12-10-2022_09-31-51' query in the workbook." type="5" refreshedVersion="7" background="1" saveData="1">
    <dbPr connection="Provider=Microsoft.Mashup.OleDb.1;Data Source=$Workbook$;Location=QubitData_12-10-2022_09-31-51;Extended Properties=&quot;&quot;" command="SELECT * FROM [QubitData_12-10-2022_09-31-51]"/>
  </connection>
  <connection id="15" xr16:uid="{6421E4C0-D3F7-8048-874F-B66C361F6A02}" keepAlive="1" name="Query - QubitData_13-06-2023_17-40-26" description="Connection to the 'QubitData_13-06-2023_17-40-26' query in the workbook." type="5" refreshedVersion="8" background="1" saveData="1">
    <dbPr connection="Provider=Microsoft.Mashup.OleDb.1;Data Source=$Workbook$;Location=QubitData_13-06-2023_17-40-26;Extended Properties=&quot;&quot;" command="SELECT * FROM [QubitData_13-06-2023_17-40-26]"/>
  </connection>
  <connection id="16" xr16:uid="{8E00D4C5-75DE-40E8-AD00-F61862382BCE}" keepAlive="1" name="Query - QubitData_13-10-2022_13-38-08" description="Connection to the 'QubitData_13-10-2022_13-38-08' query in the workbook." type="5" refreshedVersion="7" background="1" saveData="1">
    <dbPr connection="Provider=Microsoft.Mashup.OleDb.1;Data Source=$Workbook$;Location=QubitData_13-10-2022_13-38-08;Extended Properties=&quot;&quot;" command="SELECT * FROM [QubitData_13-10-2022_13-38-08]"/>
  </connection>
  <connection id="17" xr16:uid="{2179F8AD-E03B-422C-81EC-38619607487A}" keepAlive="1" name="Query - QubitData_18-07-2022_08-41-42" description="Connection to the 'QubitData_18-07-2022_08-41-42' query in the workbook." type="5" refreshedVersion="7" background="1" saveData="1">
    <dbPr connection="Provider=Microsoft.Mashup.OleDb.1;Data Source=$Workbook$;Location=QubitData_18-07-2022_08-41-42;Extended Properties=&quot;&quot;" command="SELECT * FROM [QubitData_18-07-2022_08-41-42]"/>
  </connection>
  <connection id="18" xr16:uid="{E91F0A83-CDBF-43CC-811C-7E1D4AB0139C}" keepAlive="1" name="Query - QubitData_19-05-2022_16-14-14" description="Connection to the 'QubitData_19-05-2022_16-14-14' query in the workbook." type="5" refreshedVersion="7" background="1" saveData="1">
    <dbPr connection="Provider=Microsoft.Mashup.OleDb.1;Data Source=$Workbook$;Location=QubitData_19-05-2022_16-14-14;Extended Properties=&quot;&quot;" command="SELECT * FROM [QubitData_19-05-2022_16-14-14]"/>
  </connection>
  <connection id="19" xr16:uid="{359EB1E7-06D4-4734-A3E1-23CDA7B92E0F}" keepAlive="1" name="Query - QubitData_19-07-2022_11-32-44" description="Connection to the 'QubitData_19-07-2022_11-32-44' query in the workbook." type="5" refreshedVersion="7" background="1" saveData="1">
    <dbPr connection="Provider=Microsoft.Mashup.OleDb.1;Data Source=$Workbook$;Location=QubitData_19-07-2022_11-32-44;Extended Properties=&quot;&quot;" command="SELECT * FROM [QubitData_19-07-2022_11-32-44]"/>
  </connection>
  <connection id="20" xr16:uid="{C97E578B-6F6E-5745-BC8A-1DEA28E8F59B}" keepAlive="1" name="Query - QubitData_29-06-2023_08-28-14" description="Connection to the 'QubitData_29-06-2023_08-28-14' query in the workbook." type="5" refreshedVersion="8" background="1" saveData="1">
    <dbPr connection="Provider=Microsoft.Mashup.OleDb.1;Data Source=$Workbook$;Location=QubitData_29-06-2023_08-28-14;Extended Properties=&quot;&quot;" command="SELECT * FROM [QubitData_29-06-2023_08-28-14]"/>
  </connection>
</connections>
</file>

<file path=xl/sharedStrings.xml><?xml version="1.0" encoding="utf-8"?>
<sst xmlns="http://schemas.openxmlformats.org/spreadsheetml/2006/main" count="232" uniqueCount="161">
  <si>
    <t>RIN</t>
  </si>
  <si>
    <t>A</t>
  </si>
  <si>
    <t>B</t>
  </si>
  <si>
    <t>C</t>
  </si>
  <si>
    <t>D</t>
  </si>
  <si>
    <t>E</t>
  </si>
  <si>
    <t>F</t>
  </si>
  <si>
    <t>G</t>
  </si>
  <si>
    <t>H</t>
  </si>
  <si>
    <t>E1</t>
  </si>
  <si>
    <t>E2</t>
  </si>
  <si>
    <t>RNA</t>
  </si>
  <si>
    <t>mix, spin</t>
  </si>
  <si>
    <t>42˚/hold</t>
  </si>
  <si>
    <t>spin, unseal, keep at 42˚</t>
  </si>
  <si>
    <t>FS1</t>
  </si>
  <si>
    <t>FS2</t>
  </si>
  <si>
    <t>42˚/2-3min</t>
  </si>
  <si>
    <t>42˚/15min</t>
  </si>
  <si>
    <t>MM at RT</t>
  </si>
  <si>
    <t>RNA removal</t>
  </si>
  <si>
    <t>RS</t>
  </si>
  <si>
    <t>25˚/hold</t>
  </si>
  <si>
    <t>Second strand</t>
  </si>
  <si>
    <t>ramp down to 25˚</t>
  </si>
  <si>
    <t>25˚/30min</t>
  </si>
  <si>
    <t>spin, unseal, keep at RT</t>
  </si>
  <si>
    <t>SS2</t>
  </si>
  <si>
    <t>spin, keep at RT prior to RNA removal</t>
  </si>
  <si>
    <t>spin, keep at RT prior to Second Strand</t>
  </si>
  <si>
    <t>cDNA</t>
  </si>
  <si>
    <t>ALL on cooler</t>
  </si>
  <si>
    <t>10˚/hold</t>
  </si>
  <si>
    <t xml:space="preserve">comment </t>
  </si>
  <si>
    <t xml:space="preserve">Library person: </t>
  </si>
  <si>
    <t>Library date:</t>
  </si>
  <si>
    <t>dilution</t>
  </si>
  <si>
    <t>PM</t>
  </si>
  <si>
    <t>PE</t>
  </si>
  <si>
    <t>INDEX</t>
  </si>
  <si>
    <t>95˚/15s</t>
  </si>
  <si>
    <t>72˚/60s</t>
  </si>
  <si>
    <t xml:space="preserve">SOP Version: </t>
  </si>
  <si>
    <t>First strand cDNA Synthesis- Reverse transcription</t>
  </si>
  <si>
    <t>Preparation of working plate</t>
  </si>
  <si>
    <t>Indexplate A:</t>
  </si>
  <si>
    <t>Prepare an working plate with 1 - 500 ng of total RNA in 5µL in the following sheme:</t>
  </si>
  <si>
    <t xml:space="preserve">Mix: </t>
  </si>
  <si>
    <t xml:space="preserve">Incubate: </t>
  </si>
  <si>
    <t>µL</t>
  </si>
  <si>
    <t>Volume per reaction</t>
  </si>
  <si>
    <t>Incubate while samples are incubating</t>
  </si>
  <si>
    <t>then add 10µL (keep at 42˚) of F to each sample, mix, spin, seal</t>
  </si>
  <si>
    <t>Incubate:</t>
  </si>
  <si>
    <t>Sample</t>
  </si>
  <si>
    <t>mix,spin</t>
  </si>
  <si>
    <t>qPCR to determine cycles</t>
  </si>
  <si>
    <t>Endpoint PCR in HALF volume</t>
  </si>
  <si>
    <t xml:space="preserve">Run the following programm: </t>
  </si>
  <si>
    <t>Plate:</t>
  </si>
  <si>
    <t xml:space="preserve">Indicate which Indexes you used: </t>
  </si>
  <si>
    <t xml:space="preserve">µL RNA: </t>
  </si>
  <si>
    <t>Cycles:</t>
  </si>
  <si>
    <t>QC (Qubit, BA, pooling)</t>
  </si>
  <si>
    <t>Hannah Riegler</t>
  </si>
  <si>
    <t>Signature:</t>
  </si>
  <si>
    <r>
      <t>85</t>
    </r>
    <r>
      <rPr>
        <i/>
        <sz val="12"/>
        <color theme="1"/>
        <rFont val="Calibri"/>
        <family val="2"/>
      </rPr>
      <t>˚/3min</t>
    </r>
  </si>
  <si>
    <r>
      <t>95</t>
    </r>
    <r>
      <rPr>
        <i/>
        <sz val="12"/>
        <color theme="1"/>
        <rFont val="Calibri"/>
        <family val="2"/>
      </rPr>
      <t>˚/10min</t>
    </r>
  </si>
  <si>
    <r>
      <t>98</t>
    </r>
    <r>
      <rPr>
        <i/>
        <sz val="12"/>
        <color theme="1"/>
        <rFont val="Calibri"/>
        <family val="2"/>
      </rPr>
      <t>˚/1min</t>
    </r>
  </si>
  <si>
    <t>BSF</t>
  </si>
  <si>
    <t>CeMM</t>
  </si>
  <si>
    <t xml:space="preserve">Identification number: </t>
  </si>
  <si>
    <t>BSF_LP_CH_000005</t>
  </si>
  <si>
    <t>Unit:</t>
  </si>
  <si>
    <t>Organization:</t>
  </si>
  <si>
    <t>Title:</t>
  </si>
  <si>
    <t>Author:</t>
  </si>
  <si>
    <t>Reviewer:</t>
  </si>
  <si>
    <t>Version:</t>
  </si>
  <si>
    <t>Review date:</t>
  </si>
  <si>
    <t>Comments:</t>
  </si>
  <si>
    <t>Library prep number:</t>
  </si>
  <si>
    <t>Pooling overview in µL</t>
  </si>
  <si>
    <t>From this point until final PCR never cool samples below RT</t>
  </si>
  <si>
    <t>Number of samples ROWS:</t>
  </si>
  <si>
    <t>sample_num</t>
  </si>
  <si>
    <t>plate_well</t>
  </si>
  <si>
    <t>library_name</t>
  </si>
  <si>
    <t>library_id</t>
  </si>
  <si>
    <t>requestor</t>
  </si>
  <si>
    <t>library_prep_type</t>
  </si>
  <si>
    <t>rna_ng_per_ul_qubit</t>
  </si>
  <si>
    <t>conc_after_dilution</t>
  </si>
  <si>
    <t>ul_h2o</t>
  </si>
  <si>
    <t>ul_rna</t>
  </si>
  <si>
    <t>input_ng</t>
  </si>
  <si>
    <t>pcr_cycles</t>
  </si>
  <si>
    <t>index_well</t>
  </si>
  <si>
    <t>kit_i7</t>
  </si>
  <si>
    <t>kit_i5</t>
  </si>
  <si>
    <t>sequence_i7</t>
  </si>
  <si>
    <t>name_i7</t>
  </si>
  <si>
    <t>sequence_i5</t>
  </si>
  <si>
    <t>name_i5</t>
  </si>
  <si>
    <t>ba</t>
  </si>
  <si>
    <t>pooling_factor</t>
  </si>
  <si>
    <t>ul_pooling</t>
  </si>
  <si>
    <t>FILL ALL OF THE CELLS IN THIS COLOR! IF LEFTOVERS WERE USED WRITE LEFTOVERS. ANSWER ALL FIELDS WITH THE RED BORDER IN ORDER TO HAVE THE RIGHT CHECKLIST.</t>
  </si>
  <si>
    <t>QuantSeq 3’ mRNA-Seq V2 FWD Library generation Module (#122.96) LOT#:</t>
  </si>
  <si>
    <t>Purification Module with magnetic beads (#022.96) LOT#:</t>
  </si>
  <si>
    <t>Library Amplification Module (#170.96) #LOT:</t>
  </si>
  <si>
    <t>Lexogen UDI 12 nt Set A1/A2/A3/A4 (#101/102/103/104.96) LOT#:</t>
  </si>
  <si>
    <t>UMI Second Strand Synthesis Module for QuantSeq FWD (#081.96) LOT#:</t>
  </si>
  <si>
    <t xml:space="preserve">UMIs: </t>
  </si>
  <si>
    <t>Yes</t>
  </si>
  <si>
    <t>Standard:</t>
  </si>
  <si>
    <t>Low:</t>
  </si>
  <si>
    <t xml:space="preserve">Ultra Low: </t>
  </si>
  <si>
    <t>Number of samples COLUMS:</t>
  </si>
  <si>
    <t>µL water:</t>
  </si>
  <si>
    <t>LOW/ULTRALOW INPUT:</t>
  </si>
  <si>
    <t>25˚/15min -&gt; hold at 4°C</t>
  </si>
  <si>
    <t>for qPCR:</t>
  </si>
  <si>
    <r>
      <t>CLEAN-UP with PS!</t>
    </r>
    <r>
      <rPr>
        <b/>
        <sz val="12"/>
        <color rgb="FFFF0000"/>
        <rFont val="Calibri"/>
        <family val="2"/>
        <scheme val="minor"/>
      </rPr>
      <t xml:space="preserve"> Different cleanup for low input</t>
    </r>
  </si>
  <si>
    <t>Reagent</t>
  </si>
  <si>
    <t>Volume per reaction [µL]</t>
  </si>
  <si>
    <t>Volume for n samples +10% excess [µL]</t>
  </si>
  <si>
    <t>Add 16µL beads, add 40µL EB, add 56µL PS, elute in 20µL EB, recover 17µL</t>
  </si>
  <si>
    <t>qPCR samples:</t>
  </si>
  <si>
    <t>P7</t>
  </si>
  <si>
    <t>P5</t>
  </si>
  <si>
    <t>100x Sybr green</t>
  </si>
  <si>
    <t>EB</t>
  </si>
  <si>
    <t>/</t>
  </si>
  <si>
    <t>Total</t>
  </si>
  <si>
    <r>
      <t>95</t>
    </r>
    <r>
      <rPr>
        <i/>
        <sz val="12"/>
        <color theme="1"/>
        <rFont val="Calibri"/>
        <family val="2"/>
      </rPr>
      <t>˚/60s</t>
    </r>
  </si>
  <si>
    <r>
      <t>60</t>
    </r>
    <r>
      <rPr>
        <i/>
        <sz val="12"/>
        <color theme="1"/>
        <rFont val="Calibri"/>
        <family val="2"/>
      </rPr>
      <t>˚/15s</t>
    </r>
  </si>
  <si>
    <r>
      <t>72</t>
    </r>
    <r>
      <rPr>
        <i/>
        <sz val="12"/>
        <color theme="1"/>
        <rFont val="Calibri"/>
        <family val="2"/>
      </rPr>
      <t>˚/6min</t>
    </r>
  </si>
  <si>
    <r>
      <t xml:space="preserve">CLEAN-UP with PS! </t>
    </r>
    <r>
      <rPr>
        <b/>
        <sz val="12"/>
        <color rgb="FFFF0000"/>
        <rFont val="Calibri"/>
        <family val="2"/>
        <scheme val="minor"/>
      </rPr>
      <t>Different cleanup for low input.</t>
    </r>
  </si>
  <si>
    <t>Add 17.5 µL beads, add 15 µL EB, add15 0µL PS, elute in 15 µL EB, recover 13 µL</t>
  </si>
  <si>
    <t xml:space="preserve">Pool concentration: </t>
  </si>
  <si>
    <t>Library kit</t>
  </si>
  <si>
    <t>Kitnumber</t>
  </si>
  <si>
    <t>QuantSeq 3‘ mRNA-Seq V2 Library Prep Kit FWD with UDI 12 nt Set A1</t>
  </si>
  <si>
    <t>QuantSeq 3‘ mRNA-Seq V2 Library Prep Kit FWD with UDI 12 nt Set A2</t>
  </si>
  <si>
    <t>QuantSeq 3‘ mRNA-Seq V2 Library Prep Kit FWD with UDI 12 nt Set A3</t>
  </si>
  <si>
    <t>QuantSeq 3‘ mRNA-Seq V2 Library Prep Kit FWD with UDI 12 nt Set A4</t>
  </si>
  <si>
    <t>UMI Second Strand Synthesis Module for QuantSeq FWD (Illumina, Read 1)</t>
  </si>
  <si>
    <t>Carina Suete</t>
  </si>
  <si>
    <t xml:space="preserve"> Volume for 12 samples</t>
  </si>
  <si>
    <t>pool</t>
  </si>
  <si>
    <t>library_kits</t>
  </si>
  <si>
    <t>Put the Kitnumbers into the working sheet semicolon separated: If you didn’t use UMIs only one number is needed!</t>
  </si>
  <si>
    <t>lib_conc_ng_ul</t>
  </si>
  <si>
    <t>Mix 8.5 µL of cDNA with 4 µl of MM and 5 µL of index.</t>
  </si>
  <si>
    <t xml:space="preserve">Library type for LIMS: </t>
  </si>
  <si>
    <t>Quantseq_FWD_v2</t>
  </si>
  <si>
    <t xml:space="preserve">Library type for LIMS with UMI: </t>
  </si>
  <si>
    <t>Quantseq_FWD_v2_UMI</t>
  </si>
  <si>
    <t>09.08.2024</t>
  </si>
  <si>
    <t>Checklist 3’ mRNA-Seq V2 Library Pre Kit (Lexogen)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</si>
</sst>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theme="1"/>
      <name val="Calibri"/>
      <family val="2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rgb="FFC00000"/>
      <name val="Calibri"/>
      <family val="2"/>
      <scheme val="minor"/>
    </font>
    <font>
      <sz val="10"/>
      <color rgb="FF767171"/>
      <name val="Arial"/>
      <family val="2"/>
    </font>
    <font>
      <sz val="8"/>
      <color rgb="FF767171"/>
      <name val="Arial"/>
      <family val="2"/>
    </font>
    <font>
      <sz val="12"/>
      <color rgb="FF767171"/>
      <name val="Arial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/>
      <bottom style="medium">
        <color rgb="FFFF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theme="2" tint="-0.249977111117893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0" fontId="3" fillId="0" borderId="0"/>
    <xf numFmtId="0" fontId="4" fillId="0" borderId="0"/>
    <xf numFmtId="0" fontId="5" fillId="0" borderId="0"/>
  </cellStyleXfs>
  <cellXfs count="18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right"/>
    </xf>
    <xf numFmtId="0" fontId="6" fillId="8" borderId="1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9" fillId="0" borderId="0" xfId="0" applyFont="1"/>
    <xf numFmtId="0" fontId="8" fillId="0" borderId="0" xfId="0" applyFont="1"/>
    <xf numFmtId="0" fontId="6" fillId="0" borderId="3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right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horizontal="right"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8" xfId="0" applyFont="1" applyBorder="1" applyAlignment="1">
      <alignment horizontal="right" vertical="center"/>
    </xf>
    <xf numFmtId="0" fontId="1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5" xfId="0" applyFont="1" applyBorder="1" applyAlignment="1">
      <alignment horizontal="left"/>
    </xf>
    <xf numFmtId="0" fontId="6" fillId="0" borderId="0" xfId="0" applyFont="1" applyAlignment="1">
      <alignment horizontal="left" vertical="center"/>
    </xf>
    <xf numFmtId="0" fontId="11" fillId="0" borderId="0" xfId="0" applyFont="1"/>
    <xf numFmtId="0" fontId="6" fillId="0" borderId="3" xfId="0" applyFont="1" applyBorder="1" applyAlignment="1">
      <alignment horizontal="left" vertical="center"/>
    </xf>
    <xf numFmtId="0" fontId="6" fillId="0" borderId="17" xfId="0" applyFont="1" applyBorder="1" applyAlignment="1">
      <alignment horizontal="right" vertical="center" wrapText="1"/>
    </xf>
    <xf numFmtId="0" fontId="6" fillId="0" borderId="14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8" borderId="0" xfId="0" applyFont="1" applyFill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3" xfId="0" applyFont="1" applyBorder="1"/>
    <xf numFmtId="164" fontId="6" fillId="2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13" fillId="0" borderId="23" xfId="0" applyFont="1" applyBorder="1" applyAlignment="1">
      <alignment horizontal="left"/>
    </xf>
    <xf numFmtId="0" fontId="6" fillId="0" borderId="24" xfId="0" applyFont="1" applyBorder="1"/>
    <xf numFmtId="0" fontId="6" fillId="8" borderId="25" xfId="0" applyFont="1" applyFill="1" applyBorder="1"/>
    <xf numFmtId="0" fontId="13" fillId="0" borderId="26" xfId="0" applyFont="1" applyBorder="1" applyAlignment="1">
      <alignment horizontal="left"/>
    </xf>
    <xf numFmtId="0" fontId="0" fillId="0" borderId="24" xfId="0" applyBorder="1"/>
    <xf numFmtId="0" fontId="6" fillId="8" borderId="27" xfId="0" applyFont="1" applyFill="1" applyBorder="1"/>
    <xf numFmtId="0" fontId="16" fillId="0" borderId="28" xfId="0" applyFont="1" applyBorder="1" applyAlignment="1">
      <alignment wrapText="1"/>
    </xf>
    <xf numFmtId="0" fontId="6" fillId="8" borderId="29" xfId="0" applyFont="1" applyFill="1" applyBorder="1"/>
    <xf numFmtId="0" fontId="6" fillId="8" borderId="1" xfId="0" applyFont="1" applyFill="1" applyBorder="1"/>
    <xf numFmtId="0" fontId="6" fillId="8" borderId="7" xfId="0" applyFont="1" applyFill="1" applyBorder="1"/>
    <xf numFmtId="0" fontId="6" fillId="0" borderId="4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9" fillId="0" borderId="0" xfId="0" applyFont="1"/>
    <xf numFmtId="0" fontId="21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1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horizontal="left" vertical="center"/>
    </xf>
    <xf numFmtId="0" fontId="22" fillId="0" borderId="0" xfId="0" applyFont="1" applyAlignment="1">
      <alignment vertical="center"/>
    </xf>
    <xf numFmtId="0" fontId="19" fillId="0" borderId="8" xfId="0" applyFont="1" applyBorder="1" applyAlignment="1">
      <alignment vertical="center"/>
    </xf>
    <xf numFmtId="0" fontId="19" fillId="0" borderId="8" xfId="0" applyFont="1" applyBorder="1" applyAlignment="1">
      <alignment horizontal="left" vertical="center"/>
    </xf>
    <xf numFmtId="0" fontId="21" fillId="0" borderId="0" xfId="0" applyFont="1" applyAlignment="1">
      <alignment vertical="center"/>
    </xf>
    <xf numFmtId="0" fontId="6" fillId="0" borderId="16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13" fillId="0" borderId="0" xfId="0" applyFont="1"/>
    <xf numFmtId="0" fontId="6" fillId="0" borderId="18" xfId="0" applyFont="1" applyBorder="1" applyAlignment="1">
      <alignment horizontal="left" vertical="center"/>
    </xf>
    <xf numFmtId="0" fontId="8" fillId="0" borderId="0" xfId="0" applyFont="1" applyAlignment="1">
      <alignment horizontal="left" wrapText="1"/>
    </xf>
    <xf numFmtId="0" fontId="11" fillId="0" borderId="2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6" fillId="0" borderId="5" xfId="0" applyFont="1" applyBorder="1"/>
    <xf numFmtId="0" fontId="0" fillId="0" borderId="0" xfId="0" applyAlignment="1">
      <alignment vertical="center"/>
    </xf>
    <xf numFmtId="0" fontId="6" fillId="8" borderId="14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7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16" fillId="0" borderId="11" xfId="0" applyFont="1" applyBorder="1" applyAlignment="1">
      <alignment horizontal="left" vertical="center" wrapText="1"/>
    </xf>
    <xf numFmtId="0" fontId="16" fillId="0" borderId="19" xfId="0" applyFont="1" applyBorder="1" applyAlignment="1">
      <alignment horizontal="left" vertical="center" wrapText="1"/>
    </xf>
    <xf numFmtId="0" fontId="13" fillId="0" borderId="11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9" fillId="0" borderId="0" xfId="0" applyFont="1" applyAlignment="1">
      <alignment horizontal="right" vertical="center" wrapText="1"/>
    </xf>
    <xf numFmtId="0" fontId="19" fillId="0" borderId="9" xfId="0" applyFont="1" applyBorder="1" applyAlignment="1">
      <alignment horizontal="right" vertical="center" wrapText="1"/>
    </xf>
    <xf numFmtId="0" fontId="20" fillId="0" borderId="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0" fontId="6" fillId="8" borderId="1" xfId="0" applyFont="1" applyFill="1" applyBorder="1" applyAlignment="1">
      <alignment horizontal="center" vertical="center" wrapText="1"/>
    </xf>
    <xf numFmtId="0" fontId="14" fillId="0" borderId="11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6" fillId="8" borderId="1" xfId="0" applyFont="1" applyFill="1" applyBorder="1" applyAlignment="1">
      <alignment horizontal="center"/>
    </xf>
    <xf numFmtId="0" fontId="6" fillId="0" borderId="22" xfId="0" applyFont="1" applyBorder="1" applyAlignment="1">
      <alignment horizontal="left" vertical="center"/>
    </xf>
    <xf numFmtId="0" fontId="6" fillId="0" borderId="30" xfId="0" applyFont="1" applyBorder="1" applyAlignment="1">
      <alignment horizontal="left" vertical="center"/>
    </xf>
    <xf numFmtId="0" fontId="6" fillId="9" borderId="5" xfId="0" applyFont="1" applyFill="1" applyBorder="1" applyAlignment="1">
      <alignment horizontal="center" vertical="center"/>
    </xf>
    <xf numFmtId="0" fontId="6" fillId="9" borderId="12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8" fillId="0" borderId="21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7" fillId="8" borderId="0" xfId="0" applyFont="1" applyFill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4" fillId="0" borderId="3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7" fillId="10" borderId="5" xfId="0" applyFont="1" applyFill="1" applyBorder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0" fontId="25" fillId="0" borderId="31" xfId="0" applyFont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25" fillId="0" borderId="32" xfId="0" applyFont="1" applyBorder="1" applyAlignment="1">
      <alignment horizontal="center" vertical="center" wrapText="1"/>
    </xf>
    <xf numFmtId="0" fontId="6" fillId="11" borderId="5" xfId="0" applyFont="1" applyFill="1" applyBorder="1" applyAlignment="1">
      <alignment horizontal="center" vertical="center"/>
    </xf>
    <xf numFmtId="0" fontId="6" fillId="11" borderId="12" xfId="0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3" fillId="0" borderId="31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1" fontId="15" fillId="0" borderId="11" xfId="0" applyNumberFormat="1" applyFont="1" applyBorder="1" applyAlignment="1">
      <alignment horizontal="center" vertical="center" wrapText="1"/>
    </xf>
    <xf numFmtId="1" fontId="15" fillId="0" borderId="19" xfId="0" applyNumberFormat="1" applyFont="1" applyBorder="1" applyAlignment="1">
      <alignment horizontal="center" vertical="center" wrapText="1"/>
    </xf>
    <xf numFmtId="1" fontId="15" fillId="0" borderId="17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37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10" borderId="33" xfId="0" applyFont="1" applyFill="1" applyBorder="1" applyAlignment="1">
      <alignment horizontal="center" vertical="center"/>
    </xf>
    <xf numFmtId="0" fontId="7" fillId="10" borderId="34" xfId="0" applyFont="1" applyFill="1" applyBorder="1" applyAlignment="1">
      <alignment horizontal="center" vertical="center"/>
    </xf>
    <xf numFmtId="0" fontId="7" fillId="10" borderId="35" xfId="0" applyFont="1" applyFill="1" applyBorder="1" applyAlignment="1">
      <alignment horizontal="center" vertical="center"/>
    </xf>
    <xf numFmtId="0" fontId="6" fillId="12" borderId="33" xfId="0" applyFont="1" applyFill="1" applyBorder="1" applyAlignment="1">
      <alignment horizontal="center" vertical="center"/>
    </xf>
    <xf numFmtId="0" fontId="6" fillId="12" borderId="34" xfId="0" applyFont="1" applyFill="1" applyBorder="1" applyAlignment="1">
      <alignment horizontal="center" vertical="center"/>
    </xf>
    <xf numFmtId="0" fontId="6" fillId="12" borderId="35" xfId="0" applyFont="1" applyFill="1" applyBorder="1" applyAlignment="1">
      <alignment horizontal="center" vertical="center"/>
    </xf>
  </cellXfs>
  <cellStyles count="4">
    <cellStyle name="Normal" xfId="0" builtinId="0"/>
    <cellStyle name="Normal 2" xfId="1" xr:uid="{7B404F19-0144-4F3E-A063-4D55832E10EA}"/>
    <cellStyle name="Stand. 2" xfId="2" xr:uid="{5A6D8027-83B3-4CFC-B764-1D9734900A5E}"/>
    <cellStyle name="Standard 2" xfId="3" xr:uid="{10535F53-4074-4448-B3FE-F945A31FECF9}"/>
  </cellStyles>
  <dxfs count="35">
    <dxf>
      <fill>
        <patternFill>
          <bgColor rgb="FFFF6D6D"/>
        </patternFill>
      </fill>
    </dxf>
    <dxf>
      <fill>
        <patternFill>
          <bgColor rgb="FFF1AFF3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7D7D"/>
        </patternFill>
      </fill>
    </dxf>
    <dxf>
      <fill>
        <patternFill>
          <bgColor rgb="FFD60093"/>
        </patternFill>
      </fill>
    </dxf>
    <dxf>
      <fill>
        <patternFill>
          <bgColor rgb="FF00FFFF"/>
        </patternFill>
      </fill>
    </dxf>
    <dxf>
      <fill>
        <patternFill>
          <bgColor rgb="FFFFC000"/>
        </patternFill>
      </fill>
    </dxf>
    <dxf>
      <fill>
        <patternFill>
          <bgColor rgb="FF808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7D7D"/>
        </patternFill>
      </fill>
    </dxf>
    <dxf>
      <fill>
        <patternFill>
          <bgColor rgb="FFD60093"/>
        </patternFill>
      </fill>
    </dxf>
    <dxf>
      <fill>
        <patternFill>
          <bgColor rgb="FF00FFFF"/>
        </patternFill>
      </fill>
    </dxf>
    <dxf>
      <fill>
        <patternFill>
          <bgColor rgb="FFFFC000"/>
        </patternFill>
      </fill>
    </dxf>
    <dxf>
      <fill>
        <patternFill>
          <bgColor rgb="FF808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7D7D"/>
        </patternFill>
      </fill>
    </dxf>
    <dxf>
      <fill>
        <patternFill>
          <bgColor rgb="FFD60093"/>
        </patternFill>
      </fill>
    </dxf>
    <dxf>
      <fill>
        <patternFill>
          <bgColor rgb="FF00FFFF"/>
        </patternFill>
      </fill>
    </dxf>
    <dxf>
      <fill>
        <patternFill>
          <bgColor rgb="FFFFC000"/>
        </patternFill>
      </fill>
    </dxf>
    <dxf>
      <fill>
        <patternFill>
          <bgColor rgb="FF808000"/>
        </patternFill>
      </fill>
    </dxf>
  </dxfs>
  <tableStyles count="0" defaultTableStyle="TableStyleMedium2" defaultPivotStyle="PivotStyleLight16"/>
  <colors>
    <mruColors>
      <color rgb="FFFF7D7D"/>
      <color rgb="FFFF7C80"/>
      <color rgb="FF808000"/>
      <color rgb="FFD60093"/>
      <color rgb="FF9900CC"/>
      <color rgb="FFCC00FF"/>
      <color rgb="FF339966"/>
      <color rgb="FFCC3300"/>
      <color rgb="FF00FF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110</xdr:row>
          <xdr:rowOff>47625</xdr:rowOff>
        </xdr:from>
        <xdr:to>
          <xdr:col>1</xdr:col>
          <xdr:colOff>76200</xdr:colOff>
          <xdr:row>111</xdr:row>
          <xdr:rowOff>104775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1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101</xdr:row>
          <xdr:rowOff>228600</xdr:rowOff>
        </xdr:from>
        <xdr:to>
          <xdr:col>1</xdr:col>
          <xdr:colOff>66675</xdr:colOff>
          <xdr:row>103</xdr:row>
          <xdr:rowOff>38100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1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91</xdr:row>
          <xdr:rowOff>276225</xdr:rowOff>
        </xdr:from>
        <xdr:to>
          <xdr:col>1</xdr:col>
          <xdr:colOff>76200</xdr:colOff>
          <xdr:row>93</xdr:row>
          <xdr:rowOff>28575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1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83</xdr:row>
          <xdr:rowOff>266700</xdr:rowOff>
        </xdr:from>
        <xdr:to>
          <xdr:col>1</xdr:col>
          <xdr:colOff>76200</xdr:colOff>
          <xdr:row>85</xdr:row>
          <xdr:rowOff>9525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1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80</xdr:row>
          <xdr:rowOff>257175</xdr:rowOff>
        </xdr:from>
        <xdr:to>
          <xdr:col>1</xdr:col>
          <xdr:colOff>47625</xdr:colOff>
          <xdr:row>82</xdr:row>
          <xdr:rowOff>9525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1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77</xdr:row>
          <xdr:rowOff>190500</xdr:rowOff>
        </xdr:from>
        <xdr:to>
          <xdr:col>1</xdr:col>
          <xdr:colOff>66675</xdr:colOff>
          <xdr:row>79</xdr:row>
          <xdr:rowOff>9525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1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73</xdr:row>
          <xdr:rowOff>276225</xdr:rowOff>
        </xdr:from>
        <xdr:to>
          <xdr:col>1</xdr:col>
          <xdr:colOff>85725</xdr:colOff>
          <xdr:row>75</xdr:row>
          <xdr:rowOff>9525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1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71</xdr:row>
          <xdr:rowOff>47625</xdr:rowOff>
        </xdr:from>
        <xdr:to>
          <xdr:col>1</xdr:col>
          <xdr:colOff>76200</xdr:colOff>
          <xdr:row>72</xdr:row>
          <xdr:rowOff>104775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1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75</xdr:row>
          <xdr:rowOff>0</xdr:rowOff>
        </xdr:from>
        <xdr:to>
          <xdr:col>1</xdr:col>
          <xdr:colOff>104775</xdr:colOff>
          <xdr:row>75</xdr:row>
          <xdr:rowOff>295275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1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67</xdr:row>
          <xdr:rowOff>47625</xdr:rowOff>
        </xdr:from>
        <xdr:to>
          <xdr:col>1</xdr:col>
          <xdr:colOff>76200</xdr:colOff>
          <xdr:row>68</xdr:row>
          <xdr:rowOff>104775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1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66</xdr:row>
          <xdr:rowOff>47625</xdr:rowOff>
        </xdr:from>
        <xdr:to>
          <xdr:col>1</xdr:col>
          <xdr:colOff>76200</xdr:colOff>
          <xdr:row>67</xdr:row>
          <xdr:rowOff>104775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1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63</xdr:row>
          <xdr:rowOff>47625</xdr:rowOff>
        </xdr:from>
        <xdr:to>
          <xdr:col>1</xdr:col>
          <xdr:colOff>76200</xdr:colOff>
          <xdr:row>64</xdr:row>
          <xdr:rowOff>104775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1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60</xdr:row>
          <xdr:rowOff>47625</xdr:rowOff>
        </xdr:from>
        <xdr:to>
          <xdr:col>1</xdr:col>
          <xdr:colOff>76200</xdr:colOff>
          <xdr:row>61</xdr:row>
          <xdr:rowOff>104775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1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59</xdr:row>
          <xdr:rowOff>47625</xdr:rowOff>
        </xdr:from>
        <xdr:to>
          <xdr:col>1</xdr:col>
          <xdr:colOff>76200</xdr:colOff>
          <xdr:row>60</xdr:row>
          <xdr:rowOff>104775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1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56</xdr:row>
          <xdr:rowOff>47625</xdr:rowOff>
        </xdr:from>
        <xdr:to>
          <xdr:col>1</xdr:col>
          <xdr:colOff>76200</xdr:colOff>
          <xdr:row>57</xdr:row>
          <xdr:rowOff>104775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1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55</xdr:row>
          <xdr:rowOff>47625</xdr:rowOff>
        </xdr:from>
        <xdr:to>
          <xdr:col>1</xdr:col>
          <xdr:colOff>76200</xdr:colOff>
          <xdr:row>56</xdr:row>
          <xdr:rowOff>104775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1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54</xdr:row>
          <xdr:rowOff>47625</xdr:rowOff>
        </xdr:from>
        <xdr:to>
          <xdr:col>1</xdr:col>
          <xdr:colOff>76200</xdr:colOff>
          <xdr:row>55</xdr:row>
          <xdr:rowOff>104775</xdr:rowOff>
        </xdr:to>
        <xdr:sp macro="" textlink="">
          <xdr:nvSpPr>
            <xdr:cNvPr id="9233" name="Check Box 17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00000000-0008-0000-0100-00001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49</xdr:row>
          <xdr:rowOff>47625</xdr:rowOff>
        </xdr:from>
        <xdr:to>
          <xdr:col>1</xdr:col>
          <xdr:colOff>76200</xdr:colOff>
          <xdr:row>50</xdr:row>
          <xdr:rowOff>47625</xdr:rowOff>
        </xdr:to>
        <xdr:sp macro="" textlink="">
          <xdr:nvSpPr>
            <xdr:cNvPr id="9234" name="Check Box 18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00000000-0008-0000-0100-00001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47</xdr:row>
          <xdr:rowOff>47625</xdr:rowOff>
        </xdr:from>
        <xdr:to>
          <xdr:col>1</xdr:col>
          <xdr:colOff>76200</xdr:colOff>
          <xdr:row>48</xdr:row>
          <xdr:rowOff>104775</xdr:rowOff>
        </xdr:to>
        <xdr:sp macro="" textlink="">
          <xdr:nvSpPr>
            <xdr:cNvPr id="9235" name="Check Box 19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00000000-0008-0000-0100-00001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44</xdr:row>
          <xdr:rowOff>47625</xdr:rowOff>
        </xdr:from>
        <xdr:to>
          <xdr:col>1</xdr:col>
          <xdr:colOff>76200</xdr:colOff>
          <xdr:row>45</xdr:row>
          <xdr:rowOff>104775</xdr:rowOff>
        </xdr:to>
        <xdr:sp macro="" textlink="">
          <xdr:nvSpPr>
            <xdr:cNvPr id="9236" name="Check Box 20" hidden="1">
              <a:extLst>
                <a:ext uri="{63B3BB69-23CF-44E3-9099-C40C66FF867C}">
                  <a14:compatExt spid="_x0000_s9236"/>
                </a:ext>
                <a:ext uri="{FF2B5EF4-FFF2-40B4-BE49-F238E27FC236}">
                  <a16:creationId xmlns:a16="http://schemas.microsoft.com/office/drawing/2014/main" id="{00000000-0008-0000-0100-00001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43</xdr:row>
          <xdr:rowOff>47625</xdr:rowOff>
        </xdr:from>
        <xdr:to>
          <xdr:col>1</xdr:col>
          <xdr:colOff>76200</xdr:colOff>
          <xdr:row>44</xdr:row>
          <xdr:rowOff>104775</xdr:rowOff>
        </xdr:to>
        <xdr:sp macro="" textlink="">
          <xdr:nvSpPr>
            <xdr:cNvPr id="9237" name="Check Box 21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id="{00000000-0008-0000-0100-00001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349249</xdr:colOff>
      <xdr:row>131</xdr:row>
      <xdr:rowOff>30163</xdr:rowOff>
    </xdr:from>
    <xdr:to>
      <xdr:col>5</xdr:col>
      <xdr:colOff>50799</xdr:colOff>
      <xdr:row>132</xdr:row>
      <xdr:rowOff>185738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629B3EFD-0C74-456F-BD78-E93FA1DA8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9" y="39308088"/>
          <a:ext cx="2152650" cy="488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14</xdr:row>
          <xdr:rowOff>47625</xdr:rowOff>
        </xdr:from>
        <xdr:to>
          <xdr:col>1</xdr:col>
          <xdr:colOff>76200</xdr:colOff>
          <xdr:row>15</xdr:row>
          <xdr:rowOff>104775</xdr:rowOff>
        </xdr:to>
        <xdr:sp macro="" textlink="">
          <xdr:nvSpPr>
            <xdr:cNvPr id="9238" name="Check Box 22" hidden="1">
              <a:extLst>
                <a:ext uri="{63B3BB69-23CF-44E3-9099-C40C66FF867C}">
                  <a14:compatExt spid="_x0000_s9238"/>
                </a:ext>
                <a:ext uri="{FF2B5EF4-FFF2-40B4-BE49-F238E27FC236}">
                  <a16:creationId xmlns:a16="http://schemas.microsoft.com/office/drawing/2014/main" id="{00000000-0008-0000-0100-00001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152400</xdr:colOff>
          <xdr:row>7</xdr:row>
          <xdr:rowOff>38100</xdr:rowOff>
        </xdr:from>
        <xdr:to>
          <xdr:col>10</xdr:col>
          <xdr:colOff>533400</xdr:colOff>
          <xdr:row>7</xdr:row>
          <xdr:rowOff>266700</xdr:rowOff>
        </xdr:to>
        <xdr:sp macro="" textlink="">
          <xdr:nvSpPr>
            <xdr:cNvPr id="9239" name="Check Box 23" hidden="1">
              <a:extLst>
                <a:ext uri="{63B3BB69-23CF-44E3-9099-C40C66FF867C}">
                  <a14:compatExt spid="_x0000_s9239"/>
                </a:ext>
                <a:ext uri="{FF2B5EF4-FFF2-40B4-BE49-F238E27FC236}">
                  <a16:creationId xmlns:a16="http://schemas.microsoft.com/office/drawing/2014/main" id="{00000000-0008-0000-0100-00001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152400</xdr:colOff>
          <xdr:row>9</xdr:row>
          <xdr:rowOff>38100</xdr:rowOff>
        </xdr:from>
        <xdr:to>
          <xdr:col>10</xdr:col>
          <xdr:colOff>533400</xdr:colOff>
          <xdr:row>9</xdr:row>
          <xdr:rowOff>266700</xdr:rowOff>
        </xdr:to>
        <xdr:sp macro="" textlink="">
          <xdr:nvSpPr>
            <xdr:cNvPr id="9240" name="Check Box 24" hidden="1">
              <a:extLst>
                <a:ext uri="{63B3BB69-23CF-44E3-9099-C40C66FF867C}">
                  <a14:compatExt spid="_x0000_s9240"/>
                </a:ext>
                <a:ext uri="{FF2B5EF4-FFF2-40B4-BE49-F238E27FC236}">
                  <a16:creationId xmlns:a16="http://schemas.microsoft.com/office/drawing/2014/main" id="{00000000-0008-0000-0100-00001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152400</xdr:colOff>
          <xdr:row>10</xdr:row>
          <xdr:rowOff>38100</xdr:rowOff>
        </xdr:from>
        <xdr:to>
          <xdr:col>10</xdr:col>
          <xdr:colOff>533400</xdr:colOff>
          <xdr:row>10</xdr:row>
          <xdr:rowOff>266700</xdr:rowOff>
        </xdr:to>
        <xdr:sp macro="" textlink="">
          <xdr:nvSpPr>
            <xdr:cNvPr id="9241" name="Check Box 25" hidden="1">
              <a:extLst>
                <a:ext uri="{63B3BB69-23CF-44E3-9099-C40C66FF867C}">
                  <a14:compatExt spid="_x0000_s9241"/>
                </a:ext>
                <a:ext uri="{FF2B5EF4-FFF2-40B4-BE49-F238E27FC236}">
                  <a16:creationId xmlns:a16="http://schemas.microsoft.com/office/drawing/2014/main" id="{00000000-0008-0000-0100-00001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152400</xdr:colOff>
          <xdr:row>8</xdr:row>
          <xdr:rowOff>38100</xdr:rowOff>
        </xdr:from>
        <xdr:to>
          <xdr:col>10</xdr:col>
          <xdr:colOff>533400</xdr:colOff>
          <xdr:row>8</xdr:row>
          <xdr:rowOff>266700</xdr:rowOff>
        </xdr:to>
        <xdr:sp macro="" textlink="">
          <xdr:nvSpPr>
            <xdr:cNvPr id="9242" name="Check Box 26" hidden="1">
              <a:extLst>
                <a:ext uri="{63B3BB69-23CF-44E3-9099-C40C66FF867C}">
                  <a14:compatExt spid="_x0000_s9242"/>
                </a:ext>
                <a:ext uri="{FF2B5EF4-FFF2-40B4-BE49-F238E27FC236}">
                  <a16:creationId xmlns:a16="http://schemas.microsoft.com/office/drawing/2014/main" id="{00000000-0008-0000-0100-00001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80</xdr:row>
          <xdr:rowOff>47625</xdr:rowOff>
        </xdr:from>
        <xdr:to>
          <xdr:col>1</xdr:col>
          <xdr:colOff>66675</xdr:colOff>
          <xdr:row>80</xdr:row>
          <xdr:rowOff>276225</xdr:rowOff>
        </xdr:to>
        <xdr:sp macro="" textlink="">
          <xdr:nvSpPr>
            <xdr:cNvPr id="9243" name="Check Box 27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00000000-0008-0000-0100-00001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108</xdr:row>
          <xdr:rowOff>314325</xdr:rowOff>
        </xdr:from>
        <xdr:to>
          <xdr:col>1</xdr:col>
          <xdr:colOff>104775</xdr:colOff>
          <xdr:row>110</xdr:row>
          <xdr:rowOff>38100</xdr:rowOff>
        </xdr:to>
        <xdr:sp macro="" textlink="">
          <xdr:nvSpPr>
            <xdr:cNvPr id="9244" name="Check Box 28" hidden="1">
              <a:extLst>
                <a:ext uri="{63B3BB69-23CF-44E3-9099-C40C66FF867C}">
                  <a14:compatExt spid="_x0000_s9244"/>
                </a:ext>
                <a:ext uri="{FF2B5EF4-FFF2-40B4-BE49-F238E27FC236}">
                  <a16:creationId xmlns:a16="http://schemas.microsoft.com/office/drawing/2014/main" id="{00000000-0008-0000-0100-00001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120</xdr:row>
          <xdr:rowOff>238125</xdr:rowOff>
        </xdr:from>
        <xdr:to>
          <xdr:col>1</xdr:col>
          <xdr:colOff>76200</xdr:colOff>
          <xdr:row>122</xdr:row>
          <xdr:rowOff>38100</xdr:rowOff>
        </xdr:to>
        <xdr:sp macro="" textlink="">
          <xdr:nvSpPr>
            <xdr:cNvPr id="9245" name="Check Box 29" hidden="1">
              <a:extLst>
                <a:ext uri="{63B3BB69-23CF-44E3-9099-C40C66FF867C}">
                  <a14:compatExt spid="_x0000_s9245"/>
                </a:ext>
                <a:ext uri="{FF2B5EF4-FFF2-40B4-BE49-F238E27FC236}">
                  <a16:creationId xmlns:a16="http://schemas.microsoft.com/office/drawing/2014/main" id="{00000000-0008-0000-0100-00001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120</xdr:row>
          <xdr:rowOff>238125</xdr:rowOff>
        </xdr:from>
        <xdr:to>
          <xdr:col>1</xdr:col>
          <xdr:colOff>76200</xdr:colOff>
          <xdr:row>122</xdr:row>
          <xdr:rowOff>38100</xdr:rowOff>
        </xdr:to>
        <xdr:sp macro="" textlink="">
          <xdr:nvSpPr>
            <xdr:cNvPr id="9246" name="Check Box 30" hidden="1">
              <a:extLst>
                <a:ext uri="{63B3BB69-23CF-44E3-9099-C40C66FF867C}">
                  <a14:compatExt spid="_x0000_s9246"/>
                </a:ext>
                <a:ext uri="{FF2B5EF4-FFF2-40B4-BE49-F238E27FC236}">
                  <a16:creationId xmlns:a16="http://schemas.microsoft.com/office/drawing/2014/main" id="{00000000-0008-0000-0100-00001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121</xdr:row>
          <xdr:rowOff>304800</xdr:rowOff>
        </xdr:from>
        <xdr:to>
          <xdr:col>1</xdr:col>
          <xdr:colOff>85725</xdr:colOff>
          <xdr:row>123</xdr:row>
          <xdr:rowOff>28575</xdr:rowOff>
        </xdr:to>
        <xdr:sp macro="" textlink="">
          <xdr:nvSpPr>
            <xdr:cNvPr id="9247" name="Check Box 31" hidden="1">
              <a:extLst>
                <a:ext uri="{63B3BB69-23CF-44E3-9099-C40C66FF867C}">
                  <a14:compatExt spid="_x0000_s9247"/>
                </a:ext>
                <a:ext uri="{FF2B5EF4-FFF2-40B4-BE49-F238E27FC236}">
                  <a16:creationId xmlns:a16="http://schemas.microsoft.com/office/drawing/2014/main" id="{00000000-0008-0000-0100-00001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84</xdr:row>
          <xdr:rowOff>266700</xdr:rowOff>
        </xdr:from>
        <xdr:to>
          <xdr:col>1</xdr:col>
          <xdr:colOff>76200</xdr:colOff>
          <xdr:row>86</xdr:row>
          <xdr:rowOff>47625</xdr:rowOff>
        </xdr:to>
        <xdr:sp macro="" textlink="">
          <xdr:nvSpPr>
            <xdr:cNvPr id="9249" name="Check Box 33" hidden="1">
              <a:extLst>
                <a:ext uri="{63B3BB69-23CF-44E3-9099-C40C66FF867C}">
                  <a14:compatExt spid="_x0000_s9249"/>
                </a:ext>
                <a:ext uri="{FF2B5EF4-FFF2-40B4-BE49-F238E27FC236}">
                  <a16:creationId xmlns:a16="http://schemas.microsoft.com/office/drawing/2014/main" id="{00000000-0008-0000-0100-00002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8851C-3DEB-A547-BF76-A50AAFDF4154}">
  <sheetPr codeName="Sheet1"/>
  <dimension ref="A1:AB98"/>
  <sheetViews>
    <sheetView tabSelected="1" workbookViewId="0">
      <selection activeCell="I1" sqref="I1"/>
    </sheetView>
  </sheetViews>
  <sheetFormatPr defaultColWidth="9.140625" defaultRowHeight="15" x14ac:dyDescent="0.25"/>
  <cols>
    <col min="1" max="1" width="12.42578125" style="94" bestFit="1" customWidth="1"/>
    <col min="2" max="3" width="12.42578125" style="94" customWidth="1"/>
    <col min="4" max="4" width="8.85546875" style="94" customWidth="1"/>
    <col min="5" max="7" width="13.42578125" style="94" customWidth="1"/>
    <col min="8" max="9" width="12.42578125" style="94" customWidth="1"/>
    <col min="10" max="10" width="9.42578125" style="94" customWidth="1"/>
    <col min="11" max="11" width="10.5703125" style="94" customWidth="1"/>
    <col min="12" max="13" width="12.42578125" style="94" customWidth="1"/>
    <col min="14" max="14" width="7.85546875" style="94" customWidth="1"/>
    <col min="15" max="15" width="9.140625" style="95"/>
    <col min="16" max="16" width="9.85546875" style="96" customWidth="1"/>
    <col min="17" max="17" width="7.85546875" style="94" customWidth="1"/>
    <col min="18" max="20" width="12.42578125" style="94" customWidth="1"/>
    <col min="21" max="21" width="12.42578125" style="94" bestFit="1" customWidth="1"/>
    <col min="22" max="22" width="16.140625" style="94" bestFit="1" customWidth="1"/>
    <col min="23" max="23" width="9.42578125" style="94" bestFit="1" customWidth="1"/>
    <col min="24" max="24" width="16.140625" style="94" bestFit="1" customWidth="1"/>
    <col min="25" max="25" width="14.42578125" style="94" customWidth="1"/>
    <col min="26" max="28" width="7.85546875" style="94" customWidth="1"/>
    <col min="29" max="16384" width="9.140625" style="94"/>
  </cols>
  <sheetData>
    <row r="1" spans="1:28" ht="30" x14ac:dyDescent="0.25">
      <c r="A1" s="1" t="s">
        <v>85</v>
      </c>
      <c r="B1" s="1" t="s">
        <v>86</v>
      </c>
      <c r="C1" s="1" t="s">
        <v>87</v>
      </c>
      <c r="D1" s="1" t="s">
        <v>88</v>
      </c>
      <c r="E1" s="1" t="s">
        <v>89</v>
      </c>
      <c r="F1" s="1" t="s">
        <v>150</v>
      </c>
      <c r="G1" s="1" t="s">
        <v>151</v>
      </c>
      <c r="H1" s="1" t="s">
        <v>90</v>
      </c>
      <c r="I1" s="1" t="s">
        <v>91</v>
      </c>
      <c r="J1" s="1" t="s">
        <v>36</v>
      </c>
      <c r="K1" s="1" t="s">
        <v>0</v>
      </c>
      <c r="L1" s="1" t="s">
        <v>92</v>
      </c>
      <c r="M1" s="1" t="s">
        <v>33</v>
      </c>
      <c r="N1" s="1" t="s">
        <v>93</v>
      </c>
      <c r="O1" s="1" t="s">
        <v>94</v>
      </c>
      <c r="P1" s="1" t="s">
        <v>95</v>
      </c>
      <c r="Q1" s="1" t="s">
        <v>96</v>
      </c>
      <c r="R1" s="1" t="s">
        <v>97</v>
      </c>
      <c r="S1" s="1" t="s">
        <v>98</v>
      </c>
      <c r="T1" s="1" t="s">
        <v>99</v>
      </c>
      <c r="U1" s="1" t="s">
        <v>100</v>
      </c>
      <c r="V1" s="1" t="s">
        <v>101</v>
      </c>
      <c r="W1" s="1" t="s">
        <v>102</v>
      </c>
      <c r="X1" s="1" t="s">
        <v>103</v>
      </c>
      <c r="Y1" s="1" t="s">
        <v>153</v>
      </c>
      <c r="Z1" s="1" t="s">
        <v>104</v>
      </c>
      <c r="AA1" s="1" t="s">
        <v>105</v>
      </c>
      <c r="AB1" s="1" t="s">
        <v>106</v>
      </c>
    </row>
    <row r="2" spans="1:28" x14ac:dyDescent="0.25">
      <c r="A2" s="94">
        <v>1</v>
      </c>
      <c r="L2" s="94" t="e">
        <f>I2/J2</f>
        <v>#DIV/0!</v>
      </c>
      <c r="N2" s="94">
        <f>5-O2</f>
        <v>0</v>
      </c>
      <c r="O2" s="11">
        <v>5</v>
      </c>
      <c r="P2" s="4" t="e">
        <f>+#REF!*O2</f>
        <v>#REF!</v>
      </c>
      <c r="AA2" s="97" t="e">
        <f>+MAX($Y$2:$Y$97)/Y2</f>
        <v>#DIV/0!</v>
      </c>
      <c r="AB2" s="97" t="e">
        <f>AA2</f>
        <v>#DIV/0!</v>
      </c>
    </row>
    <row r="3" spans="1:28" x14ac:dyDescent="0.25">
      <c r="A3" s="94">
        <v>2</v>
      </c>
      <c r="L3" s="94" t="e">
        <f t="shared" ref="L3:L66" si="0">I3/J3</f>
        <v>#DIV/0!</v>
      </c>
      <c r="N3" s="94">
        <f t="shared" ref="N3:N66" si="1">5-O3</f>
        <v>0</v>
      </c>
      <c r="O3" s="2">
        <v>5</v>
      </c>
      <c r="P3" s="3" t="e">
        <f>+#REF!*O3</f>
        <v>#REF!</v>
      </c>
      <c r="AA3" s="97" t="e">
        <f t="shared" ref="AA3:AA66" si="2">+MAX($Y$2:$Y$97)/Y3</f>
        <v>#DIV/0!</v>
      </c>
      <c r="AB3" s="97" t="e">
        <f t="shared" ref="AB3:AB66" si="3">AA3</f>
        <v>#DIV/0!</v>
      </c>
    </row>
    <row r="4" spans="1:28" x14ac:dyDescent="0.25">
      <c r="A4" s="94">
        <v>3</v>
      </c>
      <c r="L4" s="94" t="e">
        <f t="shared" si="0"/>
        <v>#DIV/0!</v>
      </c>
      <c r="N4" s="94">
        <f t="shared" si="1"/>
        <v>0</v>
      </c>
      <c r="O4" s="2">
        <v>5</v>
      </c>
      <c r="P4" s="3" t="e">
        <f>+#REF!*O4</f>
        <v>#REF!</v>
      </c>
      <c r="AA4" s="97" t="e">
        <f t="shared" si="2"/>
        <v>#DIV/0!</v>
      </c>
      <c r="AB4" s="97" t="e">
        <f t="shared" si="3"/>
        <v>#DIV/0!</v>
      </c>
    </row>
    <row r="5" spans="1:28" x14ac:dyDescent="0.25">
      <c r="A5" s="94">
        <v>4</v>
      </c>
      <c r="L5" s="94" t="e">
        <f t="shared" si="0"/>
        <v>#DIV/0!</v>
      </c>
      <c r="N5" s="94">
        <f t="shared" si="1"/>
        <v>0</v>
      </c>
      <c r="O5" s="2">
        <v>5</v>
      </c>
      <c r="P5" s="3" t="e">
        <f>+#REF!*O5</f>
        <v>#REF!</v>
      </c>
      <c r="AA5" s="97" t="e">
        <f t="shared" si="2"/>
        <v>#DIV/0!</v>
      </c>
      <c r="AB5" s="97" t="e">
        <f t="shared" si="3"/>
        <v>#DIV/0!</v>
      </c>
    </row>
    <row r="6" spans="1:28" x14ac:dyDescent="0.25">
      <c r="A6" s="94">
        <v>5</v>
      </c>
      <c r="L6" s="94" t="e">
        <f t="shared" si="0"/>
        <v>#DIV/0!</v>
      </c>
      <c r="N6" s="94">
        <f t="shared" si="1"/>
        <v>0</v>
      </c>
      <c r="O6" s="2">
        <v>5</v>
      </c>
      <c r="P6" s="3" t="e">
        <f>+#REF!*O6</f>
        <v>#REF!</v>
      </c>
      <c r="AA6" s="97" t="e">
        <f t="shared" si="2"/>
        <v>#DIV/0!</v>
      </c>
      <c r="AB6" s="97" t="e">
        <f t="shared" si="3"/>
        <v>#DIV/0!</v>
      </c>
    </row>
    <row r="7" spans="1:28" x14ac:dyDescent="0.25">
      <c r="A7" s="94">
        <v>6</v>
      </c>
      <c r="L7" s="94" t="e">
        <f t="shared" si="0"/>
        <v>#DIV/0!</v>
      </c>
      <c r="N7" s="94">
        <f t="shared" si="1"/>
        <v>0</v>
      </c>
      <c r="O7" s="2">
        <v>5</v>
      </c>
      <c r="P7" s="3" t="e">
        <f>+#REF!*O7</f>
        <v>#REF!</v>
      </c>
      <c r="AA7" s="97" t="e">
        <f t="shared" si="2"/>
        <v>#DIV/0!</v>
      </c>
      <c r="AB7" s="97" t="e">
        <f t="shared" si="3"/>
        <v>#DIV/0!</v>
      </c>
    </row>
    <row r="8" spans="1:28" x14ac:dyDescent="0.25">
      <c r="A8" s="94">
        <v>7</v>
      </c>
      <c r="L8" s="94" t="e">
        <f t="shared" si="0"/>
        <v>#DIV/0!</v>
      </c>
      <c r="N8" s="94">
        <f t="shared" si="1"/>
        <v>0</v>
      </c>
      <c r="O8" s="2">
        <v>5</v>
      </c>
      <c r="P8" s="3" t="e">
        <f>+#REF!*O8</f>
        <v>#REF!</v>
      </c>
      <c r="AA8" s="97" t="e">
        <f t="shared" si="2"/>
        <v>#DIV/0!</v>
      </c>
      <c r="AB8" s="97" t="e">
        <f t="shared" si="3"/>
        <v>#DIV/0!</v>
      </c>
    </row>
    <row r="9" spans="1:28" x14ac:dyDescent="0.25">
      <c r="A9" s="94">
        <v>8</v>
      </c>
      <c r="L9" s="94" t="e">
        <f t="shared" si="0"/>
        <v>#DIV/0!</v>
      </c>
      <c r="N9" s="94">
        <f t="shared" si="1"/>
        <v>0</v>
      </c>
      <c r="O9" s="2">
        <v>5</v>
      </c>
      <c r="P9" s="3" t="e">
        <f>+#REF!*O9</f>
        <v>#REF!</v>
      </c>
      <c r="AA9" s="97" t="e">
        <f t="shared" si="2"/>
        <v>#DIV/0!</v>
      </c>
      <c r="AB9" s="97" t="e">
        <f t="shared" si="3"/>
        <v>#DIV/0!</v>
      </c>
    </row>
    <row r="10" spans="1:28" x14ac:dyDescent="0.25">
      <c r="A10" s="94">
        <v>9</v>
      </c>
      <c r="L10" s="94" t="e">
        <f t="shared" si="0"/>
        <v>#DIV/0!</v>
      </c>
      <c r="N10" s="94">
        <f t="shared" si="1"/>
        <v>0</v>
      </c>
      <c r="O10" s="2">
        <v>5</v>
      </c>
      <c r="P10" s="3" t="e">
        <f>+#REF!*O10</f>
        <v>#REF!</v>
      </c>
      <c r="AA10" s="97" t="e">
        <f t="shared" si="2"/>
        <v>#DIV/0!</v>
      </c>
      <c r="AB10" s="97" t="e">
        <f t="shared" si="3"/>
        <v>#DIV/0!</v>
      </c>
    </row>
    <row r="11" spans="1:28" x14ac:dyDescent="0.25">
      <c r="A11" s="94">
        <v>10</v>
      </c>
      <c r="L11" s="94" t="e">
        <f t="shared" si="0"/>
        <v>#DIV/0!</v>
      </c>
      <c r="N11" s="94">
        <f t="shared" si="1"/>
        <v>0</v>
      </c>
      <c r="O11" s="2">
        <v>5</v>
      </c>
      <c r="P11" s="3" t="e">
        <f>+#REF!*O11</f>
        <v>#REF!</v>
      </c>
      <c r="AA11" s="97" t="e">
        <f t="shared" si="2"/>
        <v>#DIV/0!</v>
      </c>
      <c r="AB11" s="97" t="e">
        <f t="shared" si="3"/>
        <v>#DIV/0!</v>
      </c>
    </row>
    <row r="12" spans="1:28" x14ac:dyDescent="0.25">
      <c r="A12" s="94">
        <v>11</v>
      </c>
      <c r="L12" s="94" t="e">
        <f t="shared" si="0"/>
        <v>#DIV/0!</v>
      </c>
      <c r="N12" s="94">
        <f t="shared" si="1"/>
        <v>0</v>
      </c>
      <c r="O12" s="2">
        <v>5</v>
      </c>
      <c r="P12" s="3" t="e">
        <f>+#REF!*O12</f>
        <v>#REF!</v>
      </c>
      <c r="AA12" s="97" t="e">
        <f t="shared" si="2"/>
        <v>#DIV/0!</v>
      </c>
      <c r="AB12" s="97" t="e">
        <f t="shared" si="3"/>
        <v>#DIV/0!</v>
      </c>
    </row>
    <row r="13" spans="1:28" ht="15.75" thickBot="1" x14ac:dyDescent="0.3">
      <c r="A13" s="94">
        <v>12</v>
      </c>
      <c r="L13" s="94" t="e">
        <f t="shared" si="0"/>
        <v>#DIV/0!</v>
      </c>
      <c r="N13" s="94">
        <f t="shared" si="1"/>
        <v>0</v>
      </c>
      <c r="O13" s="10">
        <v>5</v>
      </c>
      <c r="P13" s="5" t="e">
        <f>+#REF!*O13</f>
        <v>#REF!</v>
      </c>
      <c r="AA13" s="97" t="e">
        <f t="shared" si="2"/>
        <v>#DIV/0!</v>
      </c>
      <c r="AB13" s="97" t="e">
        <f t="shared" si="3"/>
        <v>#DIV/0!</v>
      </c>
    </row>
    <row r="14" spans="1:28" x14ac:dyDescent="0.25">
      <c r="A14" s="94">
        <v>13</v>
      </c>
      <c r="L14" s="94" t="e">
        <f t="shared" si="0"/>
        <v>#DIV/0!</v>
      </c>
      <c r="N14" s="94">
        <f t="shared" si="1"/>
        <v>0</v>
      </c>
      <c r="O14" s="9">
        <v>5</v>
      </c>
      <c r="P14" s="7" t="e">
        <f>+#REF!*O14</f>
        <v>#REF!</v>
      </c>
      <c r="AA14" s="97" t="e">
        <f t="shared" si="2"/>
        <v>#DIV/0!</v>
      </c>
      <c r="AB14" s="97" t="e">
        <f t="shared" si="3"/>
        <v>#DIV/0!</v>
      </c>
    </row>
    <row r="15" spans="1:28" x14ac:dyDescent="0.25">
      <c r="A15" s="94">
        <v>14</v>
      </c>
      <c r="L15" s="94" t="e">
        <f t="shared" si="0"/>
        <v>#DIV/0!</v>
      </c>
      <c r="N15" s="94">
        <f t="shared" si="1"/>
        <v>0</v>
      </c>
      <c r="O15" s="6">
        <v>5</v>
      </c>
      <c r="P15" s="7" t="e">
        <f>+#REF!*O15</f>
        <v>#REF!</v>
      </c>
      <c r="AA15" s="97" t="e">
        <f t="shared" si="2"/>
        <v>#DIV/0!</v>
      </c>
      <c r="AB15" s="97" t="e">
        <f t="shared" si="3"/>
        <v>#DIV/0!</v>
      </c>
    </row>
    <row r="16" spans="1:28" x14ac:dyDescent="0.25">
      <c r="A16" s="94">
        <v>15</v>
      </c>
      <c r="L16" s="94" t="e">
        <f t="shared" si="0"/>
        <v>#DIV/0!</v>
      </c>
      <c r="N16" s="94">
        <f t="shared" si="1"/>
        <v>0</v>
      </c>
      <c r="O16" s="6">
        <v>5</v>
      </c>
      <c r="P16" s="7" t="e">
        <f>+#REF!*O16</f>
        <v>#REF!</v>
      </c>
      <c r="AA16" s="97" t="e">
        <f t="shared" si="2"/>
        <v>#DIV/0!</v>
      </c>
      <c r="AB16" s="97" t="e">
        <f t="shared" si="3"/>
        <v>#DIV/0!</v>
      </c>
    </row>
    <row r="17" spans="1:28" x14ac:dyDescent="0.25">
      <c r="A17" s="94">
        <v>16</v>
      </c>
      <c r="L17" s="94" t="e">
        <f t="shared" si="0"/>
        <v>#DIV/0!</v>
      </c>
      <c r="N17" s="94">
        <f t="shared" si="1"/>
        <v>0</v>
      </c>
      <c r="O17" s="6">
        <v>5</v>
      </c>
      <c r="P17" s="7" t="e">
        <f>+#REF!*O17</f>
        <v>#REF!</v>
      </c>
      <c r="AA17" s="97" t="e">
        <f t="shared" si="2"/>
        <v>#DIV/0!</v>
      </c>
      <c r="AB17" s="97" t="e">
        <f t="shared" si="3"/>
        <v>#DIV/0!</v>
      </c>
    </row>
    <row r="18" spans="1:28" x14ac:dyDescent="0.25">
      <c r="A18" s="94">
        <v>17</v>
      </c>
      <c r="L18" s="94" t="e">
        <f t="shared" si="0"/>
        <v>#DIV/0!</v>
      </c>
      <c r="N18" s="94">
        <f t="shared" si="1"/>
        <v>0</v>
      </c>
      <c r="O18" s="6">
        <v>5</v>
      </c>
      <c r="P18" s="7" t="e">
        <f>+#REF!*O18</f>
        <v>#REF!</v>
      </c>
      <c r="AA18" s="97" t="e">
        <f t="shared" si="2"/>
        <v>#DIV/0!</v>
      </c>
      <c r="AB18" s="97" t="e">
        <f t="shared" si="3"/>
        <v>#DIV/0!</v>
      </c>
    </row>
    <row r="19" spans="1:28" x14ac:dyDescent="0.25">
      <c r="A19" s="94">
        <v>18</v>
      </c>
      <c r="L19" s="94" t="e">
        <f t="shared" si="0"/>
        <v>#DIV/0!</v>
      </c>
      <c r="N19" s="94">
        <f t="shared" si="1"/>
        <v>0</v>
      </c>
      <c r="O19" s="6">
        <v>5</v>
      </c>
      <c r="P19" s="7" t="e">
        <f>+#REF!*O19</f>
        <v>#REF!</v>
      </c>
      <c r="AA19" s="97" t="e">
        <f t="shared" si="2"/>
        <v>#DIV/0!</v>
      </c>
      <c r="AB19" s="97" t="e">
        <f t="shared" si="3"/>
        <v>#DIV/0!</v>
      </c>
    </row>
    <row r="20" spans="1:28" x14ac:dyDescent="0.25">
      <c r="A20" s="94">
        <v>19</v>
      </c>
      <c r="L20" s="94" t="e">
        <f t="shared" si="0"/>
        <v>#DIV/0!</v>
      </c>
      <c r="N20" s="94">
        <f t="shared" si="1"/>
        <v>0</v>
      </c>
      <c r="O20" s="6">
        <v>5</v>
      </c>
      <c r="P20" s="7" t="e">
        <f>+#REF!*O20</f>
        <v>#REF!</v>
      </c>
      <c r="AA20" s="97" t="e">
        <f t="shared" si="2"/>
        <v>#DIV/0!</v>
      </c>
      <c r="AB20" s="97" t="e">
        <f t="shared" si="3"/>
        <v>#DIV/0!</v>
      </c>
    </row>
    <row r="21" spans="1:28" x14ac:dyDescent="0.25">
      <c r="A21" s="94">
        <v>20</v>
      </c>
      <c r="L21" s="94" t="e">
        <f t="shared" si="0"/>
        <v>#DIV/0!</v>
      </c>
      <c r="N21" s="94">
        <f t="shared" si="1"/>
        <v>0</v>
      </c>
      <c r="O21" s="6">
        <v>5</v>
      </c>
      <c r="P21" s="7" t="e">
        <f>+#REF!*O21</f>
        <v>#REF!</v>
      </c>
      <c r="AA21" s="97" t="e">
        <f t="shared" si="2"/>
        <v>#DIV/0!</v>
      </c>
      <c r="AB21" s="97" t="e">
        <f t="shared" si="3"/>
        <v>#DIV/0!</v>
      </c>
    </row>
    <row r="22" spans="1:28" x14ac:dyDescent="0.25">
      <c r="A22" s="94">
        <v>21</v>
      </c>
      <c r="L22" s="94" t="e">
        <f t="shared" si="0"/>
        <v>#DIV/0!</v>
      </c>
      <c r="N22" s="94">
        <f t="shared" si="1"/>
        <v>0</v>
      </c>
      <c r="O22" s="6">
        <v>5</v>
      </c>
      <c r="P22" s="7" t="e">
        <f>+#REF!*O22</f>
        <v>#REF!</v>
      </c>
      <c r="AA22" s="97" t="e">
        <f t="shared" si="2"/>
        <v>#DIV/0!</v>
      </c>
      <c r="AB22" s="97" t="e">
        <f t="shared" si="3"/>
        <v>#DIV/0!</v>
      </c>
    </row>
    <row r="23" spans="1:28" x14ac:dyDescent="0.25">
      <c r="A23" s="94">
        <v>22</v>
      </c>
      <c r="L23" s="94" t="e">
        <f t="shared" si="0"/>
        <v>#DIV/0!</v>
      </c>
      <c r="N23" s="94">
        <f t="shared" si="1"/>
        <v>0</v>
      </c>
      <c r="O23" s="6">
        <v>5</v>
      </c>
      <c r="P23" s="7" t="e">
        <f>+#REF!*O23</f>
        <v>#REF!</v>
      </c>
      <c r="AA23" s="97" t="e">
        <f t="shared" si="2"/>
        <v>#DIV/0!</v>
      </c>
      <c r="AB23" s="97" t="e">
        <f t="shared" si="3"/>
        <v>#DIV/0!</v>
      </c>
    </row>
    <row r="24" spans="1:28" x14ac:dyDescent="0.25">
      <c r="A24" s="94">
        <v>23</v>
      </c>
      <c r="L24" s="94" t="e">
        <f t="shared" si="0"/>
        <v>#DIV/0!</v>
      </c>
      <c r="N24" s="94">
        <f t="shared" si="1"/>
        <v>0</v>
      </c>
      <c r="O24" s="6">
        <v>5</v>
      </c>
      <c r="P24" s="7" t="e">
        <f>+#REF!*O24</f>
        <v>#REF!</v>
      </c>
      <c r="AA24" s="97" t="e">
        <f t="shared" si="2"/>
        <v>#DIV/0!</v>
      </c>
      <c r="AB24" s="97" t="e">
        <f t="shared" si="3"/>
        <v>#DIV/0!</v>
      </c>
    </row>
    <row r="25" spans="1:28" ht="15.75" thickBot="1" x14ac:dyDescent="0.3">
      <c r="A25" s="94">
        <v>24</v>
      </c>
      <c r="L25" s="94" t="e">
        <f t="shared" si="0"/>
        <v>#DIV/0!</v>
      </c>
      <c r="N25" s="94">
        <f t="shared" si="1"/>
        <v>0</v>
      </c>
      <c r="O25" s="12">
        <v>5</v>
      </c>
      <c r="P25" s="8" t="e">
        <f>+#REF!*O25</f>
        <v>#REF!</v>
      </c>
      <c r="AA25" s="97" t="e">
        <f t="shared" si="2"/>
        <v>#DIV/0!</v>
      </c>
      <c r="AB25" s="97" t="e">
        <f t="shared" si="3"/>
        <v>#DIV/0!</v>
      </c>
    </row>
    <row r="26" spans="1:28" x14ac:dyDescent="0.25">
      <c r="A26" s="94">
        <v>25</v>
      </c>
      <c r="L26" s="94" t="e">
        <f t="shared" si="0"/>
        <v>#DIV/0!</v>
      </c>
      <c r="N26" s="94">
        <f t="shared" si="1"/>
        <v>0</v>
      </c>
      <c r="O26" s="11">
        <v>5</v>
      </c>
      <c r="P26" s="3" t="e">
        <f>+#REF!*O26</f>
        <v>#REF!</v>
      </c>
      <c r="AA26" s="97" t="e">
        <f t="shared" si="2"/>
        <v>#DIV/0!</v>
      </c>
      <c r="AB26" s="97" t="e">
        <f t="shared" si="3"/>
        <v>#DIV/0!</v>
      </c>
    </row>
    <row r="27" spans="1:28" x14ac:dyDescent="0.25">
      <c r="A27" s="94">
        <v>26</v>
      </c>
      <c r="L27" s="94" t="e">
        <f t="shared" si="0"/>
        <v>#DIV/0!</v>
      </c>
      <c r="N27" s="94">
        <f t="shared" si="1"/>
        <v>0</v>
      </c>
      <c r="O27" s="2">
        <v>5</v>
      </c>
      <c r="P27" s="3" t="e">
        <f>+#REF!*O27</f>
        <v>#REF!</v>
      </c>
      <c r="AA27" s="97" t="e">
        <f t="shared" si="2"/>
        <v>#DIV/0!</v>
      </c>
      <c r="AB27" s="97" t="e">
        <f t="shared" si="3"/>
        <v>#DIV/0!</v>
      </c>
    </row>
    <row r="28" spans="1:28" x14ac:dyDescent="0.25">
      <c r="A28" s="94">
        <v>27</v>
      </c>
      <c r="L28" s="94" t="e">
        <f t="shared" si="0"/>
        <v>#DIV/0!</v>
      </c>
      <c r="N28" s="94">
        <f t="shared" si="1"/>
        <v>0</v>
      </c>
      <c r="O28" s="2">
        <v>5</v>
      </c>
      <c r="P28" s="3" t="e">
        <f>+#REF!*O28</f>
        <v>#REF!</v>
      </c>
      <c r="AA28" s="97" t="e">
        <f t="shared" si="2"/>
        <v>#DIV/0!</v>
      </c>
      <c r="AB28" s="97" t="e">
        <f t="shared" si="3"/>
        <v>#DIV/0!</v>
      </c>
    </row>
    <row r="29" spans="1:28" x14ac:dyDescent="0.25">
      <c r="A29" s="94">
        <v>28</v>
      </c>
      <c r="L29" s="94" t="e">
        <f t="shared" si="0"/>
        <v>#DIV/0!</v>
      </c>
      <c r="N29" s="94">
        <f t="shared" si="1"/>
        <v>0</v>
      </c>
      <c r="O29" s="2">
        <v>5</v>
      </c>
      <c r="P29" s="3" t="e">
        <f>+#REF!*O29</f>
        <v>#REF!</v>
      </c>
      <c r="AA29" s="97" t="e">
        <f t="shared" si="2"/>
        <v>#DIV/0!</v>
      </c>
      <c r="AB29" s="97" t="e">
        <f t="shared" si="3"/>
        <v>#DIV/0!</v>
      </c>
    </row>
    <row r="30" spans="1:28" x14ac:dyDescent="0.25">
      <c r="A30" s="94">
        <v>29</v>
      </c>
      <c r="L30" s="94" t="e">
        <f t="shared" si="0"/>
        <v>#DIV/0!</v>
      </c>
      <c r="N30" s="94">
        <f t="shared" si="1"/>
        <v>0</v>
      </c>
      <c r="O30" s="2">
        <v>5</v>
      </c>
      <c r="P30" s="3" t="e">
        <f>+#REF!*O30</f>
        <v>#REF!</v>
      </c>
      <c r="AA30" s="97" t="e">
        <f t="shared" si="2"/>
        <v>#DIV/0!</v>
      </c>
      <c r="AB30" s="97" t="e">
        <f t="shared" si="3"/>
        <v>#DIV/0!</v>
      </c>
    </row>
    <row r="31" spans="1:28" x14ac:dyDescent="0.25">
      <c r="A31" s="94">
        <v>30</v>
      </c>
      <c r="L31" s="94" t="e">
        <f t="shared" si="0"/>
        <v>#DIV/0!</v>
      </c>
      <c r="N31" s="94">
        <f t="shared" si="1"/>
        <v>0</v>
      </c>
      <c r="O31" s="2">
        <v>5</v>
      </c>
      <c r="P31" s="3" t="e">
        <f>+#REF!*O31</f>
        <v>#REF!</v>
      </c>
      <c r="AA31" s="97" t="e">
        <f t="shared" si="2"/>
        <v>#DIV/0!</v>
      </c>
      <c r="AB31" s="97" t="e">
        <f t="shared" si="3"/>
        <v>#DIV/0!</v>
      </c>
    </row>
    <row r="32" spans="1:28" x14ac:dyDescent="0.25">
      <c r="A32" s="94">
        <v>31</v>
      </c>
      <c r="L32" s="94" t="e">
        <f t="shared" si="0"/>
        <v>#DIV/0!</v>
      </c>
      <c r="N32" s="94">
        <f t="shared" si="1"/>
        <v>0</v>
      </c>
      <c r="O32" s="2">
        <v>5</v>
      </c>
      <c r="P32" s="3" t="e">
        <f>+#REF!*O32</f>
        <v>#REF!</v>
      </c>
      <c r="AA32" s="97" t="e">
        <f t="shared" si="2"/>
        <v>#DIV/0!</v>
      </c>
      <c r="AB32" s="97" t="e">
        <f t="shared" si="3"/>
        <v>#DIV/0!</v>
      </c>
    </row>
    <row r="33" spans="1:28" x14ac:dyDescent="0.25">
      <c r="A33" s="94">
        <v>32</v>
      </c>
      <c r="L33" s="94" t="e">
        <f t="shared" si="0"/>
        <v>#DIV/0!</v>
      </c>
      <c r="N33" s="94">
        <f t="shared" si="1"/>
        <v>0</v>
      </c>
      <c r="O33" s="2">
        <v>5</v>
      </c>
      <c r="P33" s="3" t="e">
        <f>+#REF!*O33</f>
        <v>#REF!</v>
      </c>
      <c r="AA33" s="97" t="e">
        <f t="shared" si="2"/>
        <v>#DIV/0!</v>
      </c>
      <c r="AB33" s="97" t="e">
        <f t="shared" si="3"/>
        <v>#DIV/0!</v>
      </c>
    </row>
    <row r="34" spans="1:28" x14ac:dyDescent="0.25">
      <c r="A34" s="94">
        <v>33</v>
      </c>
      <c r="L34" s="94" t="e">
        <f t="shared" si="0"/>
        <v>#DIV/0!</v>
      </c>
      <c r="N34" s="94">
        <f t="shared" si="1"/>
        <v>0</v>
      </c>
      <c r="O34" s="2">
        <v>5</v>
      </c>
      <c r="P34" s="3" t="e">
        <f>+#REF!*O34</f>
        <v>#REF!</v>
      </c>
      <c r="AA34" s="97" t="e">
        <f t="shared" si="2"/>
        <v>#DIV/0!</v>
      </c>
      <c r="AB34" s="97" t="e">
        <f t="shared" si="3"/>
        <v>#DIV/0!</v>
      </c>
    </row>
    <row r="35" spans="1:28" x14ac:dyDescent="0.25">
      <c r="A35" s="94">
        <v>34</v>
      </c>
      <c r="L35" s="94" t="e">
        <f t="shared" si="0"/>
        <v>#DIV/0!</v>
      </c>
      <c r="N35" s="94">
        <f t="shared" si="1"/>
        <v>0</v>
      </c>
      <c r="O35" s="2">
        <v>5</v>
      </c>
      <c r="P35" s="3" t="e">
        <f>+#REF!*O35</f>
        <v>#REF!</v>
      </c>
      <c r="AA35" s="97" t="e">
        <f t="shared" si="2"/>
        <v>#DIV/0!</v>
      </c>
      <c r="AB35" s="97" t="e">
        <f t="shared" si="3"/>
        <v>#DIV/0!</v>
      </c>
    </row>
    <row r="36" spans="1:28" x14ac:dyDescent="0.25">
      <c r="A36" s="94">
        <v>35</v>
      </c>
      <c r="L36" s="94" t="e">
        <f t="shared" si="0"/>
        <v>#DIV/0!</v>
      </c>
      <c r="N36" s="94">
        <f t="shared" si="1"/>
        <v>0</v>
      </c>
      <c r="O36" s="2">
        <v>5</v>
      </c>
      <c r="P36" s="3" t="e">
        <f>+#REF!*O36</f>
        <v>#REF!</v>
      </c>
      <c r="AA36" s="97" t="e">
        <f t="shared" si="2"/>
        <v>#DIV/0!</v>
      </c>
      <c r="AB36" s="97" t="e">
        <f t="shared" si="3"/>
        <v>#DIV/0!</v>
      </c>
    </row>
    <row r="37" spans="1:28" x14ac:dyDescent="0.25">
      <c r="A37" s="94">
        <v>36</v>
      </c>
      <c r="L37" s="94" t="e">
        <f t="shared" si="0"/>
        <v>#DIV/0!</v>
      </c>
      <c r="N37" s="94">
        <f t="shared" si="1"/>
        <v>0</v>
      </c>
      <c r="O37" s="2">
        <v>5</v>
      </c>
      <c r="P37" s="3" t="e">
        <f>+#REF!*O37</f>
        <v>#REF!</v>
      </c>
      <c r="AA37" s="97" t="e">
        <f t="shared" si="2"/>
        <v>#DIV/0!</v>
      </c>
      <c r="AB37" s="97" t="e">
        <f t="shared" si="3"/>
        <v>#DIV/0!</v>
      </c>
    </row>
    <row r="38" spans="1:28" x14ac:dyDescent="0.25">
      <c r="A38" s="94">
        <v>37</v>
      </c>
      <c r="L38" s="94" t="e">
        <f t="shared" si="0"/>
        <v>#DIV/0!</v>
      </c>
      <c r="N38" s="94">
        <f t="shared" si="1"/>
        <v>0</v>
      </c>
      <c r="O38" s="6">
        <v>5</v>
      </c>
      <c r="P38" s="7" t="e">
        <f>+#REF!*O38</f>
        <v>#REF!</v>
      </c>
      <c r="AA38" s="97" t="e">
        <f t="shared" si="2"/>
        <v>#DIV/0!</v>
      </c>
      <c r="AB38" s="97" t="e">
        <f t="shared" si="3"/>
        <v>#DIV/0!</v>
      </c>
    </row>
    <row r="39" spans="1:28" x14ac:dyDescent="0.25">
      <c r="A39" s="94">
        <v>38</v>
      </c>
      <c r="L39" s="94" t="e">
        <f t="shared" si="0"/>
        <v>#DIV/0!</v>
      </c>
      <c r="N39" s="94">
        <f t="shared" si="1"/>
        <v>0</v>
      </c>
      <c r="O39" s="6">
        <v>5</v>
      </c>
      <c r="P39" s="7" t="e">
        <f>+#REF!*O39</f>
        <v>#REF!</v>
      </c>
      <c r="AA39" s="97" t="e">
        <f t="shared" si="2"/>
        <v>#DIV/0!</v>
      </c>
      <c r="AB39" s="97" t="e">
        <f t="shared" si="3"/>
        <v>#DIV/0!</v>
      </c>
    </row>
    <row r="40" spans="1:28" x14ac:dyDescent="0.25">
      <c r="A40" s="94">
        <v>39</v>
      </c>
      <c r="L40" s="94" t="e">
        <f t="shared" si="0"/>
        <v>#DIV/0!</v>
      </c>
      <c r="N40" s="94">
        <f t="shared" si="1"/>
        <v>0</v>
      </c>
      <c r="O40" s="6">
        <v>5</v>
      </c>
      <c r="P40" s="7" t="e">
        <f>+#REF!*O40</f>
        <v>#REF!</v>
      </c>
      <c r="AA40" s="97" t="e">
        <f t="shared" si="2"/>
        <v>#DIV/0!</v>
      </c>
      <c r="AB40" s="97" t="e">
        <f t="shared" si="3"/>
        <v>#DIV/0!</v>
      </c>
    </row>
    <row r="41" spans="1:28" x14ac:dyDescent="0.25">
      <c r="A41" s="94">
        <v>40</v>
      </c>
      <c r="L41" s="94" t="e">
        <f t="shared" si="0"/>
        <v>#DIV/0!</v>
      </c>
      <c r="N41" s="94">
        <f t="shared" si="1"/>
        <v>0</v>
      </c>
      <c r="O41" s="6">
        <v>5</v>
      </c>
      <c r="P41" s="7" t="e">
        <f>+#REF!*O41</f>
        <v>#REF!</v>
      </c>
      <c r="AA41" s="97" t="e">
        <f t="shared" si="2"/>
        <v>#DIV/0!</v>
      </c>
      <c r="AB41" s="97" t="e">
        <f t="shared" si="3"/>
        <v>#DIV/0!</v>
      </c>
    </row>
    <row r="42" spans="1:28" x14ac:dyDescent="0.25">
      <c r="A42" s="94">
        <v>41</v>
      </c>
      <c r="L42" s="94" t="e">
        <f t="shared" si="0"/>
        <v>#DIV/0!</v>
      </c>
      <c r="N42" s="94">
        <f t="shared" si="1"/>
        <v>0</v>
      </c>
      <c r="O42" s="6">
        <v>5</v>
      </c>
      <c r="P42" s="7" t="e">
        <f>+#REF!*O42</f>
        <v>#REF!</v>
      </c>
      <c r="AA42" s="97" t="e">
        <f t="shared" si="2"/>
        <v>#DIV/0!</v>
      </c>
      <c r="AB42" s="97" t="e">
        <f t="shared" si="3"/>
        <v>#DIV/0!</v>
      </c>
    </row>
    <row r="43" spans="1:28" x14ac:dyDescent="0.25">
      <c r="A43" s="94">
        <v>42</v>
      </c>
      <c r="L43" s="94" t="e">
        <f t="shared" si="0"/>
        <v>#DIV/0!</v>
      </c>
      <c r="N43" s="94">
        <f t="shared" si="1"/>
        <v>0</v>
      </c>
      <c r="O43" s="6">
        <v>5</v>
      </c>
      <c r="P43" s="7" t="e">
        <f>+#REF!*O43</f>
        <v>#REF!</v>
      </c>
      <c r="AA43" s="97" t="e">
        <f t="shared" si="2"/>
        <v>#DIV/0!</v>
      </c>
      <c r="AB43" s="97" t="e">
        <f t="shared" si="3"/>
        <v>#DIV/0!</v>
      </c>
    </row>
    <row r="44" spans="1:28" x14ac:dyDescent="0.25">
      <c r="A44" s="94">
        <v>43</v>
      </c>
      <c r="L44" s="94" t="e">
        <f t="shared" si="0"/>
        <v>#DIV/0!</v>
      </c>
      <c r="N44" s="94">
        <f t="shared" si="1"/>
        <v>0</v>
      </c>
      <c r="O44" s="6">
        <v>5</v>
      </c>
      <c r="P44" s="7" t="e">
        <f>+#REF!*O44</f>
        <v>#REF!</v>
      </c>
      <c r="AA44" s="97" t="e">
        <f t="shared" si="2"/>
        <v>#DIV/0!</v>
      </c>
      <c r="AB44" s="97" t="e">
        <f t="shared" si="3"/>
        <v>#DIV/0!</v>
      </c>
    </row>
    <row r="45" spans="1:28" x14ac:dyDescent="0.25">
      <c r="A45" s="94">
        <v>44</v>
      </c>
      <c r="L45" s="94" t="e">
        <f t="shared" si="0"/>
        <v>#DIV/0!</v>
      </c>
      <c r="N45" s="94">
        <f t="shared" si="1"/>
        <v>0</v>
      </c>
      <c r="O45" s="6">
        <v>5</v>
      </c>
      <c r="P45" s="7" t="e">
        <f>+#REF!*O45</f>
        <v>#REF!</v>
      </c>
      <c r="AA45" s="97" t="e">
        <f t="shared" si="2"/>
        <v>#DIV/0!</v>
      </c>
      <c r="AB45" s="97" t="e">
        <f t="shared" si="3"/>
        <v>#DIV/0!</v>
      </c>
    </row>
    <row r="46" spans="1:28" x14ac:dyDescent="0.25">
      <c r="A46" s="94">
        <v>45</v>
      </c>
      <c r="L46" s="94" t="e">
        <f t="shared" si="0"/>
        <v>#DIV/0!</v>
      </c>
      <c r="N46" s="94">
        <f t="shared" si="1"/>
        <v>0</v>
      </c>
      <c r="O46" s="6">
        <v>5</v>
      </c>
      <c r="P46" s="7" t="e">
        <f>+#REF!*O46</f>
        <v>#REF!</v>
      </c>
      <c r="AA46" s="97" t="e">
        <f t="shared" si="2"/>
        <v>#DIV/0!</v>
      </c>
      <c r="AB46" s="97" t="e">
        <f t="shared" si="3"/>
        <v>#DIV/0!</v>
      </c>
    </row>
    <row r="47" spans="1:28" x14ac:dyDescent="0.25">
      <c r="A47" s="94">
        <v>46</v>
      </c>
      <c r="L47" s="94" t="e">
        <f t="shared" si="0"/>
        <v>#DIV/0!</v>
      </c>
      <c r="N47" s="94">
        <f t="shared" si="1"/>
        <v>0</v>
      </c>
      <c r="O47" s="6">
        <v>5</v>
      </c>
      <c r="P47" s="7" t="e">
        <f>+#REF!*O47</f>
        <v>#REF!</v>
      </c>
      <c r="AA47" s="97" t="e">
        <f t="shared" si="2"/>
        <v>#DIV/0!</v>
      </c>
      <c r="AB47" s="97" t="e">
        <f t="shared" si="3"/>
        <v>#DIV/0!</v>
      </c>
    </row>
    <row r="48" spans="1:28" x14ac:dyDescent="0.25">
      <c r="A48" s="94">
        <v>47</v>
      </c>
      <c r="L48" s="94" t="e">
        <f t="shared" si="0"/>
        <v>#DIV/0!</v>
      </c>
      <c r="N48" s="94">
        <f t="shared" si="1"/>
        <v>0</v>
      </c>
      <c r="O48" s="6">
        <v>5</v>
      </c>
      <c r="P48" s="7" t="e">
        <f>+#REF!*O48</f>
        <v>#REF!</v>
      </c>
      <c r="AA48" s="97" t="e">
        <f t="shared" si="2"/>
        <v>#DIV/0!</v>
      </c>
      <c r="AB48" s="97" t="e">
        <f t="shared" si="3"/>
        <v>#DIV/0!</v>
      </c>
    </row>
    <row r="49" spans="1:28" ht="15.75" thickBot="1" x14ac:dyDescent="0.3">
      <c r="A49" s="94">
        <v>48</v>
      </c>
      <c r="L49" s="94" t="e">
        <f t="shared" si="0"/>
        <v>#DIV/0!</v>
      </c>
      <c r="N49" s="94">
        <f t="shared" si="1"/>
        <v>0</v>
      </c>
      <c r="O49" s="12">
        <v>5</v>
      </c>
      <c r="P49" s="8" t="e">
        <f>+#REF!*O49</f>
        <v>#REF!</v>
      </c>
      <c r="AA49" s="97" t="e">
        <f t="shared" si="2"/>
        <v>#DIV/0!</v>
      </c>
      <c r="AB49" s="97" t="e">
        <f t="shared" si="3"/>
        <v>#DIV/0!</v>
      </c>
    </row>
    <row r="50" spans="1:28" x14ac:dyDescent="0.25">
      <c r="A50" s="94">
        <v>49</v>
      </c>
      <c r="L50" s="94" t="e">
        <f t="shared" si="0"/>
        <v>#DIV/0!</v>
      </c>
      <c r="N50" s="94">
        <f t="shared" si="1"/>
        <v>0</v>
      </c>
      <c r="O50" s="11">
        <v>5</v>
      </c>
      <c r="P50" s="3" t="e">
        <f>+#REF!*O50</f>
        <v>#REF!</v>
      </c>
      <c r="AA50" s="97" t="e">
        <f t="shared" si="2"/>
        <v>#DIV/0!</v>
      </c>
      <c r="AB50" s="97" t="e">
        <f t="shared" si="3"/>
        <v>#DIV/0!</v>
      </c>
    </row>
    <row r="51" spans="1:28" x14ac:dyDescent="0.25">
      <c r="A51" s="94">
        <v>50</v>
      </c>
      <c r="L51" s="94" t="e">
        <f t="shared" si="0"/>
        <v>#DIV/0!</v>
      </c>
      <c r="N51" s="94">
        <f t="shared" si="1"/>
        <v>0</v>
      </c>
      <c r="O51" s="2">
        <v>5</v>
      </c>
      <c r="P51" s="3" t="e">
        <f>+#REF!*O51</f>
        <v>#REF!</v>
      </c>
      <c r="AA51" s="97" t="e">
        <f t="shared" si="2"/>
        <v>#DIV/0!</v>
      </c>
      <c r="AB51" s="97" t="e">
        <f t="shared" si="3"/>
        <v>#DIV/0!</v>
      </c>
    </row>
    <row r="52" spans="1:28" x14ac:dyDescent="0.25">
      <c r="A52" s="94">
        <v>51</v>
      </c>
      <c r="L52" s="94" t="e">
        <f t="shared" si="0"/>
        <v>#DIV/0!</v>
      </c>
      <c r="N52" s="94">
        <f t="shared" si="1"/>
        <v>0</v>
      </c>
      <c r="O52" s="2">
        <v>5</v>
      </c>
      <c r="P52" s="3" t="e">
        <f>+#REF!*O52</f>
        <v>#REF!</v>
      </c>
      <c r="AA52" s="97" t="e">
        <f t="shared" si="2"/>
        <v>#DIV/0!</v>
      </c>
      <c r="AB52" s="97" t="e">
        <f t="shared" si="3"/>
        <v>#DIV/0!</v>
      </c>
    </row>
    <row r="53" spans="1:28" x14ac:dyDescent="0.25">
      <c r="A53" s="94">
        <v>52</v>
      </c>
      <c r="L53" s="94" t="e">
        <f t="shared" si="0"/>
        <v>#DIV/0!</v>
      </c>
      <c r="N53" s="94">
        <f t="shared" si="1"/>
        <v>0</v>
      </c>
      <c r="O53" s="2">
        <v>5</v>
      </c>
      <c r="P53" s="3" t="e">
        <f>+#REF!*O53</f>
        <v>#REF!</v>
      </c>
      <c r="AA53" s="97" t="e">
        <f t="shared" si="2"/>
        <v>#DIV/0!</v>
      </c>
      <c r="AB53" s="97" t="e">
        <f t="shared" si="3"/>
        <v>#DIV/0!</v>
      </c>
    </row>
    <row r="54" spans="1:28" x14ac:dyDescent="0.25">
      <c r="A54" s="94">
        <v>53</v>
      </c>
      <c r="L54" s="94" t="e">
        <f t="shared" si="0"/>
        <v>#DIV/0!</v>
      </c>
      <c r="N54" s="94">
        <f t="shared" si="1"/>
        <v>0</v>
      </c>
      <c r="O54" s="2">
        <v>5</v>
      </c>
      <c r="P54" s="3" t="e">
        <f>+#REF!*O54</f>
        <v>#REF!</v>
      </c>
      <c r="AA54" s="97" t="e">
        <f t="shared" si="2"/>
        <v>#DIV/0!</v>
      </c>
      <c r="AB54" s="97" t="e">
        <f t="shared" si="3"/>
        <v>#DIV/0!</v>
      </c>
    </row>
    <row r="55" spans="1:28" x14ac:dyDescent="0.25">
      <c r="A55" s="94">
        <v>54</v>
      </c>
      <c r="L55" s="94" t="e">
        <f t="shared" si="0"/>
        <v>#DIV/0!</v>
      </c>
      <c r="N55" s="94">
        <f t="shared" si="1"/>
        <v>0</v>
      </c>
      <c r="O55" s="2">
        <v>5</v>
      </c>
      <c r="P55" s="3" t="e">
        <f>+#REF!*O55</f>
        <v>#REF!</v>
      </c>
      <c r="AA55" s="97" t="e">
        <f t="shared" si="2"/>
        <v>#DIV/0!</v>
      </c>
      <c r="AB55" s="97" t="e">
        <f t="shared" si="3"/>
        <v>#DIV/0!</v>
      </c>
    </row>
    <row r="56" spans="1:28" x14ac:dyDescent="0.25">
      <c r="A56" s="94">
        <v>55</v>
      </c>
      <c r="L56" s="94" t="e">
        <f t="shared" si="0"/>
        <v>#DIV/0!</v>
      </c>
      <c r="N56" s="94">
        <f t="shared" si="1"/>
        <v>0</v>
      </c>
      <c r="O56" s="2">
        <v>5</v>
      </c>
      <c r="P56" s="3" t="e">
        <f>+#REF!*O56</f>
        <v>#REF!</v>
      </c>
      <c r="AA56" s="97" t="e">
        <f t="shared" si="2"/>
        <v>#DIV/0!</v>
      </c>
      <c r="AB56" s="97" t="e">
        <f t="shared" si="3"/>
        <v>#DIV/0!</v>
      </c>
    </row>
    <row r="57" spans="1:28" x14ac:dyDescent="0.25">
      <c r="A57" s="94">
        <v>56</v>
      </c>
      <c r="L57" s="94" t="e">
        <f t="shared" si="0"/>
        <v>#DIV/0!</v>
      </c>
      <c r="N57" s="94">
        <f t="shared" si="1"/>
        <v>0</v>
      </c>
      <c r="O57" s="2">
        <v>5</v>
      </c>
      <c r="P57" s="3" t="e">
        <f>+#REF!*O57</f>
        <v>#REF!</v>
      </c>
      <c r="AA57" s="97" t="e">
        <f t="shared" si="2"/>
        <v>#DIV/0!</v>
      </c>
      <c r="AB57" s="97" t="e">
        <f t="shared" si="3"/>
        <v>#DIV/0!</v>
      </c>
    </row>
    <row r="58" spans="1:28" x14ac:dyDescent="0.25">
      <c r="A58" s="94">
        <v>57</v>
      </c>
      <c r="L58" s="94" t="e">
        <f t="shared" si="0"/>
        <v>#DIV/0!</v>
      </c>
      <c r="N58" s="94">
        <f t="shared" si="1"/>
        <v>0</v>
      </c>
      <c r="O58" s="2">
        <v>5</v>
      </c>
      <c r="P58" s="3" t="e">
        <f>+#REF!*O58</f>
        <v>#REF!</v>
      </c>
      <c r="AA58" s="97" t="e">
        <f t="shared" si="2"/>
        <v>#DIV/0!</v>
      </c>
      <c r="AB58" s="97" t="e">
        <f t="shared" si="3"/>
        <v>#DIV/0!</v>
      </c>
    </row>
    <row r="59" spans="1:28" x14ac:dyDescent="0.25">
      <c r="A59" s="94">
        <v>58</v>
      </c>
      <c r="L59" s="94" t="e">
        <f t="shared" si="0"/>
        <v>#DIV/0!</v>
      </c>
      <c r="N59" s="94">
        <f t="shared" si="1"/>
        <v>0</v>
      </c>
      <c r="O59" s="2">
        <v>5</v>
      </c>
      <c r="P59" s="3" t="e">
        <f>+#REF!*O59</f>
        <v>#REF!</v>
      </c>
      <c r="AA59" s="97" t="e">
        <f t="shared" si="2"/>
        <v>#DIV/0!</v>
      </c>
      <c r="AB59" s="97" t="e">
        <f t="shared" si="3"/>
        <v>#DIV/0!</v>
      </c>
    </row>
    <row r="60" spans="1:28" x14ac:dyDescent="0.25">
      <c r="A60" s="94">
        <v>59</v>
      </c>
      <c r="L60" s="94" t="e">
        <f t="shared" si="0"/>
        <v>#DIV/0!</v>
      </c>
      <c r="N60" s="94">
        <f t="shared" si="1"/>
        <v>0</v>
      </c>
      <c r="O60" s="2">
        <v>5</v>
      </c>
      <c r="P60" s="3" t="e">
        <f>+#REF!*O60</f>
        <v>#REF!</v>
      </c>
      <c r="AA60" s="97" t="e">
        <f t="shared" si="2"/>
        <v>#DIV/0!</v>
      </c>
      <c r="AB60" s="97" t="e">
        <f t="shared" si="3"/>
        <v>#DIV/0!</v>
      </c>
    </row>
    <row r="61" spans="1:28" ht="15.75" thickBot="1" x14ac:dyDescent="0.3">
      <c r="A61" s="94">
        <v>60</v>
      </c>
      <c r="L61" s="94" t="e">
        <f t="shared" si="0"/>
        <v>#DIV/0!</v>
      </c>
      <c r="N61" s="94">
        <f t="shared" si="1"/>
        <v>0</v>
      </c>
      <c r="O61" s="10">
        <v>5</v>
      </c>
      <c r="P61" s="5" t="e">
        <f>+#REF!*O61</f>
        <v>#REF!</v>
      </c>
      <c r="AA61" s="97" t="e">
        <f t="shared" si="2"/>
        <v>#DIV/0!</v>
      </c>
      <c r="AB61" s="97" t="e">
        <f t="shared" si="3"/>
        <v>#DIV/0!</v>
      </c>
    </row>
    <row r="62" spans="1:28" x14ac:dyDescent="0.25">
      <c r="A62" s="94">
        <v>61</v>
      </c>
      <c r="L62" s="94" t="e">
        <f t="shared" si="0"/>
        <v>#DIV/0!</v>
      </c>
      <c r="N62" s="94">
        <f t="shared" si="1"/>
        <v>0</v>
      </c>
      <c r="O62" s="9">
        <v>5</v>
      </c>
      <c r="P62" s="7" t="e">
        <f>+#REF!*O62</f>
        <v>#REF!</v>
      </c>
      <c r="AA62" s="97" t="e">
        <f t="shared" si="2"/>
        <v>#DIV/0!</v>
      </c>
      <c r="AB62" s="97" t="e">
        <f t="shared" si="3"/>
        <v>#DIV/0!</v>
      </c>
    </row>
    <row r="63" spans="1:28" x14ac:dyDescent="0.25">
      <c r="A63" s="94">
        <v>62</v>
      </c>
      <c r="L63" s="94" t="e">
        <f t="shared" si="0"/>
        <v>#DIV/0!</v>
      </c>
      <c r="N63" s="94">
        <f t="shared" si="1"/>
        <v>0</v>
      </c>
      <c r="O63" s="6">
        <v>5</v>
      </c>
      <c r="P63" s="7" t="e">
        <f>+#REF!*O63</f>
        <v>#REF!</v>
      </c>
      <c r="AA63" s="97" t="e">
        <f t="shared" si="2"/>
        <v>#DIV/0!</v>
      </c>
      <c r="AB63" s="97" t="e">
        <f t="shared" si="3"/>
        <v>#DIV/0!</v>
      </c>
    </row>
    <row r="64" spans="1:28" x14ac:dyDescent="0.25">
      <c r="A64" s="94">
        <v>63</v>
      </c>
      <c r="L64" s="94" t="e">
        <f t="shared" si="0"/>
        <v>#DIV/0!</v>
      </c>
      <c r="N64" s="94">
        <f t="shared" si="1"/>
        <v>0</v>
      </c>
      <c r="O64" s="6">
        <v>5</v>
      </c>
      <c r="P64" s="7" t="e">
        <f>+#REF!*O64</f>
        <v>#REF!</v>
      </c>
      <c r="AA64" s="97" t="e">
        <f t="shared" si="2"/>
        <v>#DIV/0!</v>
      </c>
      <c r="AB64" s="97" t="e">
        <f t="shared" si="3"/>
        <v>#DIV/0!</v>
      </c>
    </row>
    <row r="65" spans="1:28" x14ac:dyDescent="0.25">
      <c r="A65" s="94">
        <v>64</v>
      </c>
      <c r="L65" s="94" t="e">
        <f t="shared" si="0"/>
        <v>#DIV/0!</v>
      </c>
      <c r="N65" s="94">
        <f t="shared" si="1"/>
        <v>0</v>
      </c>
      <c r="O65" s="6">
        <v>5</v>
      </c>
      <c r="P65" s="7" t="e">
        <f>+#REF!*O65</f>
        <v>#REF!</v>
      </c>
      <c r="AA65" s="97" t="e">
        <f t="shared" si="2"/>
        <v>#DIV/0!</v>
      </c>
      <c r="AB65" s="97" t="e">
        <f t="shared" si="3"/>
        <v>#DIV/0!</v>
      </c>
    </row>
    <row r="66" spans="1:28" x14ac:dyDescent="0.25">
      <c r="A66" s="94">
        <v>65</v>
      </c>
      <c r="L66" s="94" t="e">
        <f t="shared" si="0"/>
        <v>#DIV/0!</v>
      </c>
      <c r="N66" s="94">
        <f t="shared" si="1"/>
        <v>0</v>
      </c>
      <c r="O66" s="6">
        <v>5</v>
      </c>
      <c r="P66" s="7" t="e">
        <f>+#REF!*O66</f>
        <v>#REF!</v>
      </c>
      <c r="AA66" s="97" t="e">
        <f t="shared" si="2"/>
        <v>#DIV/0!</v>
      </c>
      <c r="AB66" s="97" t="e">
        <f t="shared" si="3"/>
        <v>#DIV/0!</v>
      </c>
    </row>
    <row r="67" spans="1:28" x14ac:dyDescent="0.25">
      <c r="A67" s="94">
        <v>66</v>
      </c>
      <c r="L67" s="94" t="e">
        <f t="shared" ref="L67:L97" si="4">I67/J67</f>
        <v>#DIV/0!</v>
      </c>
      <c r="N67" s="94">
        <f t="shared" ref="N67:N97" si="5">5-O67</f>
        <v>0</v>
      </c>
      <c r="O67" s="6">
        <v>5</v>
      </c>
      <c r="P67" s="7" t="e">
        <f>+#REF!*O67</f>
        <v>#REF!</v>
      </c>
      <c r="AA67" s="97" t="e">
        <f t="shared" ref="AA67:AA97" si="6">+MAX($Y$2:$Y$97)/Y67</f>
        <v>#DIV/0!</v>
      </c>
      <c r="AB67" s="97" t="e">
        <f t="shared" ref="AB67:AB97" si="7">AA67</f>
        <v>#DIV/0!</v>
      </c>
    </row>
    <row r="68" spans="1:28" x14ac:dyDescent="0.25">
      <c r="A68" s="94">
        <v>67</v>
      </c>
      <c r="L68" s="94" t="e">
        <f t="shared" si="4"/>
        <v>#DIV/0!</v>
      </c>
      <c r="N68" s="94">
        <f t="shared" si="5"/>
        <v>0</v>
      </c>
      <c r="O68" s="6">
        <v>5</v>
      </c>
      <c r="P68" s="7" t="e">
        <f>+#REF!*O68</f>
        <v>#REF!</v>
      </c>
      <c r="AA68" s="97" t="e">
        <f t="shared" si="6"/>
        <v>#DIV/0!</v>
      </c>
      <c r="AB68" s="97" t="e">
        <f t="shared" si="7"/>
        <v>#DIV/0!</v>
      </c>
    </row>
    <row r="69" spans="1:28" x14ac:dyDescent="0.25">
      <c r="A69" s="94">
        <v>68</v>
      </c>
      <c r="L69" s="94" t="e">
        <f t="shared" si="4"/>
        <v>#DIV/0!</v>
      </c>
      <c r="N69" s="94">
        <f t="shared" si="5"/>
        <v>0</v>
      </c>
      <c r="O69" s="6">
        <v>5</v>
      </c>
      <c r="P69" s="7" t="e">
        <f>+#REF!*O69</f>
        <v>#REF!</v>
      </c>
      <c r="AA69" s="97" t="e">
        <f t="shared" si="6"/>
        <v>#DIV/0!</v>
      </c>
      <c r="AB69" s="97" t="e">
        <f t="shared" si="7"/>
        <v>#DIV/0!</v>
      </c>
    </row>
    <row r="70" spans="1:28" x14ac:dyDescent="0.25">
      <c r="A70" s="94">
        <v>69</v>
      </c>
      <c r="L70" s="94" t="e">
        <f t="shared" si="4"/>
        <v>#DIV/0!</v>
      </c>
      <c r="N70" s="94">
        <f t="shared" si="5"/>
        <v>0</v>
      </c>
      <c r="O70" s="6">
        <v>5</v>
      </c>
      <c r="P70" s="7" t="e">
        <f>+#REF!*O70</f>
        <v>#REF!</v>
      </c>
      <c r="AA70" s="97" t="e">
        <f t="shared" si="6"/>
        <v>#DIV/0!</v>
      </c>
      <c r="AB70" s="97" t="e">
        <f t="shared" si="7"/>
        <v>#DIV/0!</v>
      </c>
    </row>
    <row r="71" spans="1:28" x14ac:dyDescent="0.25">
      <c r="A71" s="94">
        <v>70</v>
      </c>
      <c r="L71" s="94" t="e">
        <f t="shared" si="4"/>
        <v>#DIV/0!</v>
      </c>
      <c r="N71" s="94">
        <f t="shared" si="5"/>
        <v>0</v>
      </c>
      <c r="O71" s="6">
        <v>5</v>
      </c>
      <c r="P71" s="7" t="e">
        <f>+#REF!*O71</f>
        <v>#REF!</v>
      </c>
      <c r="AA71" s="97" t="e">
        <f t="shared" si="6"/>
        <v>#DIV/0!</v>
      </c>
      <c r="AB71" s="97" t="e">
        <f t="shared" si="7"/>
        <v>#DIV/0!</v>
      </c>
    </row>
    <row r="72" spans="1:28" x14ac:dyDescent="0.25">
      <c r="A72" s="94">
        <v>71</v>
      </c>
      <c r="L72" s="94" t="e">
        <f t="shared" si="4"/>
        <v>#DIV/0!</v>
      </c>
      <c r="N72" s="94">
        <f t="shared" si="5"/>
        <v>0</v>
      </c>
      <c r="O72" s="6">
        <v>5</v>
      </c>
      <c r="P72" s="7" t="e">
        <f>+#REF!*O72</f>
        <v>#REF!</v>
      </c>
      <c r="AA72" s="97" t="e">
        <f t="shared" si="6"/>
        <v>#DIV/0!</v>
      </c>
      <c r="AB72" s="97" t="e">
        <f t="shared" si="7"/>
        <v>#DIV/0!</v>
      </c>
    </row>
    <row r="73" spans="1:28" x14ac:dyDescent="0.25">
      <c r="A73" s="94">
        <v>72</v>
      </c>
      <c r="L73" s="94" t="e">
        <f t="shared" si="4"/>
        <v>#DIV/0!</v>
      </c>
      <c r="N73" s="94">
        <f t="shared" si="5"/>
        <v>0</v>
      </c>
      <c r="O73" s="6">
        <v>5</v>
      </c>
      <c r="P73" s="7" t="e">
        <f>+#REF!*O73</f>
        <v>#REF!</v>
      </c>
      <c r="AA73" s="97" t="e">
        <f t="shared" si="6"/>
        <v>#DIV/0!</v>
      </c>
      <c r="AB73" s="97" t="e">
        <f t="shared" si="7"/>
        <v>#DIV/0!</v>
      </c>
    </row>
    <row r="74" spans="1:28" x14ac:dyDescent="0.25">
      <c r="A74" s="94">
        <v>73</v>
      </c>
      <c r="L74" s="94" t="e">
        <f t="shared" si="4"/>
        <v>#DIV/0!</v>
      </c>
      <c r="N74" s="94">
        <f t="shared" si="5"/>
        <v>0</v>
      </c>
      <c r="O74" s="2">
        <v>5</v>
      </c>
      <c r="P74" s="3" t="e">
        <f>+#REF!*O74</f>
        <v>#REF!</v>
      </c>
      <c r="AA74" s="97" t="e">
        <f t="shared" si="6"/>
        <v>#DIV/0!</v>
      </c>
      <c r="AB74" s="97" t="e">
        <f t="shared" si="7"/>
        <v>#DIV/0!</v>
      </c>
    </row>
    <row r="75" spans="1:28" x14ac:dyDescent="0.25">
      <c r="A75" s="94">
        <v>74</v>
      </c>
      <c r="L75" s="94" t="e">
        <f t="shared" si="4"/>
        <v>#DIV/0!</v>
      </c>
      <c r="N75" s="94">
        <f t="shared" si="5"/>
        <v>0</v>
      </c>
      <c r="O75" s="2">
        <v>5</v>
      </c>
      <c r="P75" s="3" t="e">
        <f>+#REF!*O75</f>
        <v>#REF!</v>
      </c>
      <c r="AA75" s="97" t="e">
        <f t="shared" si="6"/>
        <v>#DIV/0!</v>
      </c>
      <c r="AB75" s="97" t="e">
        <f t="shared" si="7"/>
        <v>#DIV/0!</v>
      </c>
    </row>
    <row r="76" spans="1:28" x14ac:dyDescent="0.25">
      <c r="A76" s="94">
        <v>75</v>
      </c>
      <c r="L76" s="94" t="e">
        <f t="shared" si="4"/>
        <v>#DIV/0!</v>
      </c>
      <c r="N76" s="94">
        <f t="shared" si="5"/>
        <v>0</v>
      </c>
      <c r="O76" s="2">
        <v>5</v>
      </c>
      <c r="P76" s="3" t="e">
        <f>+#REF!*O76</f>
        <v>#REF!</v>
      </c>
      <c r="AA76" s="97" t="e">
        <f t="shared" si="6"/>
        <v>#DIV/0!</v>
      </c>
      <c r="AB76" s="97" t="e">
        <f t="shared" si="7"/>
        <v>#DIV/0!</v>
      </c>
    </row>
    <row r="77" spans="1:28" x14ac:dyDescent="0.25">
      <c r="A77" s="94">
        <v>76</v>
      </c>
      <c r="L77" s="94" t="e">
        <f t="shared" si="4"/>
        <v>#DIV/0!</v>
      </c>
      <c r="N77" s="94">
        <f t="shared" si="5"/>
        <v>0</v>
      </c>
      <c r="O77" s="2">
        <v>5</v>
      </c>
      <c r="P77" s="3" t="e">
        <f>+#REF!*O77</f>
        <v>#REF!</v>
      </c>
      <c r="AA77" s="97" t="e">
        <f t="shared" si="6"/>
        <v>#DIV/0!</v>
      </c>
      <c r="AB77" s="97" t="e">
        <f t="shared" si="7"/>
        <v>#DIV/0!</v>
      </c>
    </row>
    <row r="78" spans="1:28" x14ac:dyDescent="0.25">
      <c r="A78" s="94">
        <v>77</v>
      </c>
      <c r="L78" s="94" t="e">
        <f t="shared" si="4"/>
        <v>#DIV/0!</v>
      </c>
      <c r="N78" s="94">
        <f t="shared" si="5"/>
        <v>0</v>
      </c>
      <c r="O78" s="2">
        <v>5</v>
      </c>
      <c r="P78" s="3" t="e">
        <f>+#REF!*O78</f>
        <v>#REF!</v>
      </c>
      <c r="AA78" s="97" t="e">
        <f t="shared" si="6"/>
        <v>#DIV/0!</v>
      </c>
      <c r="AB78" s="97" t="e">
        <f t="shared" si="7"/>
        <v>#DIV/0!</v>
      </c>
    </row>
    <row r="79" spans="1:28" x14ac:dyDescent="0.25">
      <c r="A79" s="94">
        <v>78</v>
      </c>
      <c r="L79" s="94" t="e">
        <f t="shared" si="4"/>
        <v>#DIV/0!</v>
      </c>
      <c r="N79" s="94">
        <f t="shared" si="5"/>
        <v>0</v>
      </c>
      <c r="O79" s="2">
        <v>5</v>
      </c>
      <c r="P79" s="3" t="e">
        <f>+#REF!*O79</f>
        <v>#REF!</v>
      </c>
      <c r="AA79" s="97" t="e">
        <f t="shared" si="6"/>
        <v>#DIV/0!</v>
      </c>
      <c r="AB79" s="97" t="e">
        <f t="shared" si="7"/>
        <v>#DIV/0!</v>
      </c>
    </row>
    <row r="80" spans="1:28" x14ac:dyDescent="0.25">
      <c r="A80" s="94">
        <v>79</v>
      </c>
      <c r="L80" s="94" t="e">
        <f t="shared" si="4"/>
        <v>#DIV/0!</v>
      </c>
      <c r="N80" s="94">
        <f t="shared" si="5"/>
        <v>0</v>
      </c>
      <c r="O80" s="2">
        <v>5</v>
      </c>
      <c r="P80" s="3" t="e">
        <f>+#REF!*O80</f>
        <v>#REF!</v>
      </c>
      <c r="AA80" s="97" t="e">
        <f t="shared" si="6"/>
        <v>#DIV/0!</v>
      </c>
      <c r="AB80" s="97" t="e">
        <f t="shared" si="7"/>
        <v>#DIV/0!</v>
      </c>
    </row>
    <row r="81" spans="1:28" x14ac:dyDescent="0.25">
      <c r="A81" s="94">
        <v>80</v>
      </c>
      <c r="L81" s="94" t="e">
        <f t="shared" si="4"/>
        <v>#DIV/0!</v>
      </c>
      <c r="N81" s="94">
        <f t="shared" si="5"/>
        <v>0</v>
      </c>
      <c r="O81" s="2">
        <v>5</v>
      </c>
      <c r="P81" s="3" t="e">
        <f>+#REF!*O81</f>
        <v>#REF!</v>
      </c>
      <c r="AA81" s="97" t="e">
        <f t="shared" si="6"/>
        <v>#DIV/0!</v>
      </c>
      <c r="AB81" s="97" t="e">
        <f t="shared" si="7"/>
        <v>#DIV/0!</v>
      </c>
    </row>
    <row r="82" spans="1:28" x14ac:dyDescent="0.25">
      <c r="A82" s="94">
        <v>81</v>
      </c>
      <c r="L82" s="94" t="e">
        <f t="shared" si="4"/>
        <v>#DIV/0!</v>
      </c>
      <c r="N82" s="94">
        <f t="shared" si="5"/>
        <v>0</v>
      </c>
      <c r="O82" s="2">
        <v>5</v>
      </c>
      <c r="P82" s="3" t="e">
        <f>+#REF!*O82</f>
        <v>#REF!</v>
      </c>
      <c r="AA82" s="97" t="e">
        <f t="shared" si="6"/>
        <v>#DIV/0!</v>
      </c>
      <c r="AB82" s="97" t="e">
        <f t="shared" si="7"/>
        <v>#DIV/0!</v>
      </c>
    </row>
    <row r="83" spans="1:28" x14ac:dyDescent="0.25">
      <c r="A83" s="94">
        <v>82</v>
      </c>
      <c r="L83" s="94" t="e">
        <f t="shared" si="4"/>
        <v>#DIV/0!</v>
      </c>
      <c r="N83" s="94">
        <f t="shared" si="5"/>
        <v>0</v>
      </c>
      <c r="O83" s="2">
        <v>5</v>
      </c>
      <c r="P83" s="3" t="e">
        <f>+#REF!*O83</f>
        <v>#REF!</v>
      </c>
      <c r="AA83" s="97" t="e">
        <f t="shared" si="6"/>
        <v>#DIV/0!</v>
      </c>
      <c r="AB83" s="97" t="e">
        <f t="shared" si="7"/>
        <v>#DIV/0!</v>
      </c>
    </row>
    <row r="84" spans="1:28" x14ac:dyDescent="0.25">
      <c r="A84" s="94">
        <v>83</v>
      </c>
      <c r="L84" s="94" t="e">
        <f t="shared" si="4"/>
        <v>#DIV/0!</v>
      </c>
      <c r="N84" s="94">
        <f t="shared" si="5"/>
        <v>0</v>
      </c>
      <c r="O84" s="2">
        <v>5</v>
      </c>
      <c r="P84" s="3" t="e">
        <f>+#REF!*O84</f>
        <v>#REF!</v>
      </c>
      <c r="AA84" s="97" t="e">
        <f t="shared" si="6"/>
        <v>#DIV/0!</v>
      </c>
      <c r="AB84" s="97" t="e">
        <f t="shared" si="7"/>
        <v>#DIV/0!</v>
      </c>
    </row>
    <row r="85" spans="1:28" ht="15.75" thickBot="1" x14ac:dyDescent="0.3">
      <c r="A85" s="94">
        <v>84</v>
      </c>
      <c r="L85" s="94" t="e">
        <f t="shared" si="4"/>
        <v>#DIV/0!</v>
      </c>
      <c r="N85" s="94">
        <f t="shared" si="5"/>
        <v>0</v>
      </c>
      <c r="O85" s="2">
        <v>5</v>
      </c>
      <c r="P85" s="5" t="e">
        <f>+#REF!*O85</f>
        <v>#REF!</v>
      </c>
      <c r="AA85" s="97" t="e">
        <f t="shared" si="6"/>
        <v>#DIV/0!</v>
      </c>
      <c r="AB85" s="97" t="e">
        <f t="shared" si="7"/>
        <v>#DIV/0!</v>
      </c>
    </row>
    <row r="86" spans="1:28" x14ac:dyDescent="0.25">
      <c r="A86" s="94">
        <v>85</v>
      </c>
      <c r="L86" s="94" t="e">
        <f t="shared" si="4"/>
        <v>#DIV/0!</v>
      </c>
      <c r="N86" s="94">
        <f t="shared" si="5"/>
        <v>0</v>
      </c>
      <c r="O86" s="2">
        <v>5</v>
      </c>
      <c r="P86" s="7" t="e">
        <f>+#REF!*O86</f>
        <v>#REF!</v>
      </c>
      <c r="AA86" s="97" t="e">
        <f t="shared" si="6"/>
        <v>#DIV/0!</v>
      </c>
      <c r="AB86" s="97" t="e">
        <f t="shared" si="7"/>
        <v>#DIV/0!</v>
      </c>
    </row>
    <row r="87" spans="1:28" x14ac:dyDescent="0.25">
      <c r="A87" s="94">
        <v>86</v>
      </c>
      <c r="L87" s="94" t="e">
        <f t="shared" si="4"/>
        <v>#DIV/0!</v>
      </c>
      <c r="N87" s="94">
        <f t="shared" si="5"/>
        <v>0</v>
      </c>
      <c r="O87" s="2">
        <v>5</v>
      </c>
      <c r="P87" s="7" t="e">
        <f>+#REF!*O87</f>
        <v>#REF!</v>
      </c>
      <c r="AA87" s="97" t="e">
        <f t="shared" si="6"/>
        <v>#DIV/0!</v>
      </c>
      <c r="AB87" s="97" t="e">
        <f t="shared" si="7"/>
        <v>#DIV/0!</v>
      </c>
    </row>
    <row r="88" spans="1:28" x14ac:dyDescent="0.25">
      <c r="A88" s="94">
        <v>87</v>
      </c>
      <c r="L88" s="94" t="e">
        <f t="shared" si="4"/>
        <v>#DIV/0!</v>
      </c>
      <c r="N88" s="94">
        <f t="shared" si="5"/>
        <v>0</v>
      </c>
      <c r="O88" s="2">
        <v>5</v>
      </c>
      <c r="P88" s="7" t="e">
        <f>+#REF!*O88</f>
        <v>#REF!</v>
      </c>
      <c r="AA88" s="97" t="e">
        <f t="shared" si="6"/>
        <v>#DIV/0!</v>
      </c>
      <c r="AB88" s="97" t="e">
        <f t="shared" si="7"/>
        <v>#DIV/0!</v>
      </c>
    </row>
    <row r="89" spans="1:28" x14ac:dyDescent="0.25">
      <c r="A89" s="94">
        <v>88</v>
      </c>
      <c r="L89" s="94" t="e">
        <f t="shared" si="4"/>
        <v>#DIV/0!</v>
      </c>
      <c r="N89" s="94">
        <f t="shared" si="5"/>
        <v>0</v>
      </c>
      <c r="O89" s="2">
        <v>5</v>
      </c>
      <c r="P89" s="7" t="e">
        <f>+#REF!*O89</f>
        <v>#REF!</v>
      </c>
      <c r="AA89" s="97" t="e">
        <f t="shared" si="6"/>
        <v>#DIV/0!</v>
      </c>
      <c r="AB89" s="97" t="e">
        <f t="shared" si="7"/>
        <v>#DIV/0!</v>
      </c>
    </row>
    <row r="90" spans="1:28" x14ac:dyDescent="0.25">
      <c r="A90" s="94">
        <v>89</v>
      </c>
      <c r="L90" s="94" t="e">
        <f t="shared" si="4"/>
        <v>#DIV/0!</v>
      </c>
      <c r="N90" s="94">
        <f t="shared" si="5"/>
        <v>0</v>
      </c>
      <c r="O90" s="2">
        <v>5</v>
      </c>
      <c r="P90" s="7" t="e">
        <f>+#REF!*O90</f>
        <v>#REF!</v>
      </c>
      <c r="AA90" s="97" t="e">
        <f t="shared" si="6"/>
        <v>#DIV/0!</v>
      </c>
      <c r="AB90" s="97" t="e">
        <f t="shared" si="7"/>
        <v>#DIV/0!</v>
      </c>
    </row>
    <row r="91" spans="1:28" x14ac:dyDescent="0.25">
      <c r="A91" s="94">
        <v>90</v>
      </c>
      <c r="L91" s="94" t="e">
        <f t="shared" si="4"/>
        <v>#DIV/0!</v>
      </c>
      <c r="N91" s="94">
        <f t="shared" si="5"/>
        <v>0</v>
      </c>
      <c r="O91" s="2">
        <v>5</v>
      </c>
      <c r="P91" s="7" t="e">
        <f>+#REF!*O91</f>
        <v>#REF!</v>
      </c>
      <c r="AA91" s="97" t="e">
        <f t="shared" si="6"/>
        <v>#DIV/0!</v>
      </c>
      <c r="AB91" s="97" t="e">
        <f t="shared" si="7"/>
        <v>#DIV/0!</v>
      </c>
    </row>
    <row r="92" spans="1:28" x14ac:dyDescent="0.25">
      <c r="A92" s="94">
        <v>91</v>
      </c>
      <c r="L92" s="94" t="e">
        <f t="shared" si="4"/>
        <v>#DIV/0!</v>
      </c>
      <c r="N92" s="94">
        <f t="shared" si="5"/>
        <v>0</v>
      </c>
      <c r="O92" s="2">
        <v>5</v>
      </c>
      <c r="P92" s="7" t="e">
        <f>+#REF!*O92</f>
        <v>#REF!</v>
      </c>
      <c r="AA92" s="97" t="e">
        <f t="shared" si="6"/>
        <v>#DIV/0!</v>
      </c>
      <c r="AB92" s="97" t="e">
        <f t="shared" si="7"/>
        <v>#DIV/0!</v>
      </c>
    </row>
    <row r="93" spans="1:28" x14ac:dyDescent="0.25">
      <c r="A93" s="94">
        <v>92</v>
      </c>
      <c r="L93" s="94" t="e">
        <f t="shared" si="4"/>
        <v>#DIV/0!</v>
      </c>
      <c r="N93" s="94">
        <f t="shared" si="5"/>
        <v>0</v>
      </c>
      <c r="O93" s="2">
        <v>5</v>
      </c>
      <c r="P93" s="7" t="e">
        <f>+#REF!*O93</f>
        <v>#REF!</v>
      </c>
      <c r="AA93" s="97" t="e">
        <f t="shared" si="6"/>
        <v>#DIV/0!</v>
      </c>
      <c r="AB93" s="97" t="e">
        <f t="shared" si="7"/>
        <v>#DIV/0!</v>
      </c>
    </row>
    <row r="94" spans="1:28" x14ac:dyDescent="0.25">
      <c r="A94" s="94">
        <v>93</v>
      </c>
      <c r="L94" s="94" t="e">
        <f t="shared" si="4"/>
        <v>#DIV/0!</v>
      </c>
      <c r="N94" s="94">
        <f t="shared" si="5"/>
        <v>0</v>
      </c>
      <c r="O94" s="2">
        <v>5</v>
      </c>
      <c r="P94" s="7" t="e">
        <f>+#REF!*O94</f>
        <v>#REF!</v>
      </c>
      <c r="AA94" s="97" t="e">
        <f t="shared" si="6"/>
        <v>#DIV/0!</v>
      </c>
      <c r="AB94" s="97" t="e">
        <f t="shared" si="7"/>
        <v>#DIV/0!</v>
      </c>
    </row>
    <row r="95" spans="1:28" x14ac:dyDescent="0.25">
      <c r="A95" s="94">
        <v>94</v>
      </c>
      <c r="L95" s="94" t="e">
        <f t="shared" si="4"/>
        <v>#DIV/0!</v>
      </c>
      <c r="N95" s="94">
        <f t="shared" si="5"/>
        <v>0</v>
      </c>
      <c r="O95" s="2">
        <v>5</v>
      </c>
      <c r="P95" s="7" t="e">
        <f>+#REF!*O95</f>
        <v>#REF!</v>
      </c>
      <c r="AA95" s="97" t="e">
        <f t="shared" si="6"/>
        <v>#DIV/0!</v>
      </c>
      <c r="AB95" s="97" t="e">
        <f t="shared" si="7"/>
        <v>#DIV/0!</v>
      </c>
    </row>
    <row r="96" spans="1:28" x14ac:dyDescent="0.25">
      <c r="A96" s="94">
        <v>95</v>
      </c>
      <c r="L96" s="94" t="e">
        <f t="shared" si="4"/>
        <v>#DIV/0!</v>
      </c>
      <c r="N96" s="94">
        <f t="shared" si="5"/>
        <v>0</v>
      </c>
      <c r="O96" s="2">
        <v>5</v>
      </c>
      <c r="P96" s="7" t="e">
        <f>+#REF!*O96</f>
        <v>#REF!</v>
      </c>
      <c r="AA96" s="97" t="e">
        <f t="shared" si="6"/>
        <v>#DIV/0!</v>
      </c>
      <c r="AB96" s="97" t="e">
        <f t="shared" si="7"/>
        <v>#DIV/0!</v>
      </c>
    </row>
    <row r="97" spans="1:28" x14ac:dyDescent="0.25">
      <c r="A97" s="94">
        <v>96</v>
      </c>
      <c r="L97" s="94" t="e">
        <f t="shared" si="4"/>
        <v>#DIV/0!</v>
      </c>
      <c r="N97" s="94">
        <f t="shared" si="5"/>
        <v>0</v>
      </c>
      <c r="O97" s="2">
        <v>5</v>
      </c>
      <c r="P97" s="7" t="e">
        <f>+#REF!*O97</f>
        <v>#REF!</v>
      </c>
      <c r="AA97" s="97" t="e">
        <f t="shared" si="6"/>
        <v>#DIV/0!</v>
      </c>
      <c r="AB97" s="97" t="e">
        <f t="shared" si="7"/>
        <v>#DIV/0!</v>
      </c>
    </row>
    <row r="98" spans="1:28" x14ac:dyDescent="0.25">
      <c r="AB98" s="97"/>
    </row>
  </sheetData>
  <conditionalFormatting sqref="O2:O97">
    <cfRule type="cellIs" dxfId="34" priority="1" operator="equal">
      <formula>4.5</formula>
    </cfRule>
    <cfRule type="cellIs" dxfId="33" priority="2" operator="equal">
      <formula>3.5</formula>
    </cfRule>
    <cfRule type="cellIs" dxfId="32" priority="3" operator="equal">
      <formula>2.5</formula>
    </cfRule>
    <cfRule type="cellIs" dxfId="31" priority="4" operator="equal">
      <formula>1.5</formula>
    </cfRule>
    <cfRule type="cellIs" dxfId="30" priority="5" operator="equal">
      <formula>5</formula>
    </cfRule>
    <cfRule type="cellIs" dxfId="29" priority="6" operator="equal">
      <formula>4</formula>
    </cfRule>
    <cfRule type="cellIs" dxfId="28" priority="7" operator="equal">
      <formula>3</formula>
    </cfRule>
    <cfRule type="cellIs" dxfId="27" priority="8" operator="equal">
      <formula>2</formula>
    </cfRule>
    <cfRule type="cellIs" dxfId="26" priority="9" operator="equal">
      <formula>1</formula>
    </cfRule>
  </conditionalFormatting>
  <conditionalFormatting sqref="P2:P97">
    <cfRule type="top10" dxfId="25" priority="12" bottom="1" rank="10"/>
  </conditionalFormatting>
  <conditionalFormatting sqref="AA98:AA1048576">
    <cfRule type="cellIs" dxfId="24" priority="11" operator="greaterThan">
      <formula>10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95A9B-1F34-4976-B120-D3EE7AF75A58}">
  <dimension ref="A1:AK141"/>
  <sheetViews>
    <sheetView zoomScale="85" zoomScaleNormal="85" workbookViewId="0">
      <selection activeCell="E13" sqref="E13"/>
    </sheetView>
  </sheetViews>
  <sheetFormatPr defaultColWidth="8.85546875" defaultRowHeight="26.25" customHeight="1" x14ac:dyDescent="0.25"/>
  <cols>
    <col min="1" max="1" width="4.42578125" style="14" customWidth="1"/>
    <col min="2" max="2" width="5.140625" style="14" customWidth="1"/>
    <col min="3" max="3" width="7.85546875" style="14" customWidth="1"/>
    <col min="4" max="4" width="9.5703125" style="14" customWidth="1"/>
    <col min="5" max="5" width="12.42578125" style="14" customWidth="1"/>
    <col min="6" max="6" width="8.42578125" style="14" customWidth="1"/>
    <col min="7" max="7" width="9.85546875" style="14" customWidth="1"/>
    <col min="8" max="8" width="9" style="14" customWidth="1"/>
    <col min="9" max="10" width="8.42578125" style="14" customWidth="1"/>
    <col min="11" max="11" width="9" style="14" customWidth="1"/>
    <col min="12" max="12" width="10.42578125" style="14" customWidth="1"/>
    <col min="13" max="14" width="8.5703125" style="14" customWidth="1"/>
    <col min="15" max="15" width="8.85546875" style="14"/>
    <col min="16" max="16" width="8.140625" style="14" customWidth="1"/>
    <col min="17" max="17" width="5.5703125" style="14" customWidth="1"/>
    <col min="18" max="18" width="5.85546875" style="14" customWidth="1"/>
    <col min="19" max="19" width="5.42578125" style="14" customWidth="1"/>
    <col min="20" max="20" width="6.42578125" style="14" customWidth="1"/>
    <col min="21" max="22" width="5.42578125" style="14" customWidth="1"/>
    <col min="23" max="23" width="6.140625" style="14" customWidth="1"/>
    <col min="24" max="25" width="5.85546875" style="14" customWidth="1"/>
    <col min="26" max="27" width="6.42578125" style="14" customWidth="1"/>
    <col min="28" max="28" width="6.140625" style="14" customWidth="1"/>
    <col min="29" max="29" width="5.85546875" style="14" customWidth="1"/>
    <col min="30" max="31" width="8.85546875" style="14"/>
    <col min="32" max="32" width="9.42578125" style="14" customWidth="1"/>
    <col min="33" max="16384" width="8.85546875" style="14"/>
  </cols>
  <sheetData>
    <row r="1" spans="1:37" ht="26.25" customHeight="1" x14ac:dyDescent="0.25">
      <c r="B1" s="15"/>
      <c r="C1" s="99" t="s">
        <v>160</v>
      </c>
      <c r="D1" s="99"/>
      <c r="E1" s="99"/>
      <c r="F1" s="99"/>
      <c r="G1" s="99"/>
      <c r="H1" s="99"/>
      <c r="I1" s="99"/>
      <c r="J1" s="99"/>
      <c r="Q1" s="15"/>
    </row>
    <row r="2" spans="1:37" ht="26.25" customHeight="1" x14ac:dyDescent="0.25">
      <c r="A2" s="100" t="s">
        <v>81</v>
      </c>
      <c r="B2" s="101"/>
      <c r="C2" s="101"/>
      <c r="D2" s="101"/>
      <c r="E2" s="101"/>
      <c r="F2" s="101"/>
      <c r="G2" s="102"/>
      <c r="H2" s="102"/>
      <c r="I2" s="102"/>
      <c r="K2"/>
      <c r="L2"/>
      <c r="M2"/>
      <c r="N2"/>
      <c r="O2" s="126" t="s">
        <v>107</v>
      </c>
      <c r="P2" s="126"/>
      <c r="Q2" s="126"/>
      <c r="R2" s="126"/>
    </row>
    <row r="3" spans="1:37" ht="26.25" customHeight="1" x14ac:dyDescent="0.25">
      <c r="A3" s="105" t="s">
        <v>42</v>
      </c>
      <c r="B3" s="106"/>
      <c r="C3" s="106"/>
      <c r="D3" s="106"/>
      <c r="E3" s="106"/>
      <c r="F3" s="106"/>
      <c r="G3" s="102"/>
      <c r="H3" s="102"/>
      <c r="I3" s="102"/>
      <c r="K3"/>
      <c r="L3"/>
      <c r="M3"/>
      <c r="N3"/>
      <c r="O3" s="126"/>
      <c r="P3" s="126"/>
      <c r="Q3" s="126"/>
      <c r="R3" s="126"/>
    </row>
    <row r="4" spans="1:37" ht="38.450000000000003" customHeight="1" x14ac:dyDescent="0.25">
      <c r="A4" s="103" t="s">
        <v>108</v>
      </c>
      <c r="B4" s="104"/>
      <c r="C4" s="104"/>
      <c r="D4" s="104"/>
      <c r="E4" s="104"/>
      <c r="F4" s="104"/>
      <c r="G4" s="102"/>
      <c r="H4" s="102"/>
      <c r="I4" s="102"/>
      <c r="O4" s="126"/>
      <c r="P4" s="126"/>
      <c r="Q4" s="126"/>
      <c r="R4" s="126"/>
    </row>
    <row r="5" spans="1:37" ht="23.25" customHeight="1" x14ac:dyDescent="0.25">
      <c r="A5" s="103" t="s">
        <v>109</v>
      </c>
      <c r="B5" s="104"/>
      <c r="C5" s="104"/>
      <c r="D5" s="104"/>
      <c r="E5" s="104"/>
      <c r="F5" s="104"/>
      <c r="G5" s="102"/>
      <c r="H5" s="102"/>
      <c r="I5" s="102"/>
      <c r="O5" s="126"/>
      <c r="P5" s="126"/>
      <c r="Q5" s="126"/>
      <c r="R5" s="126"/>
      <c r="AK5" s="18"/>
    </row>
    <row r="6" spans="1:37" ht="26.1" customHeight="1" x14ac:dyDescent="0.25">
      <c r="A6" s="103" t="s">
        <v>110</v>
      </c>
      <c r="B6" s="104"/>
      <c r="C6" s="104"/>
      <c r="D6" s="104"/>
      <c r="E6" s="104"/>
      <c r="F6" s="104"/>
      <c r="G6" s="102"/>
      <c r="H6" s="102"/>
      <c r="I6" s="102"/>
      <c r="K6" s="16" t="s">
        <v>45</v>
      </c>
      <c r="L6" s="17"/>
      <c r="O6" s="126"/>
      <c r="P6" s="126"/>
      <c r="Q6" s="126"/>
      <c r="R6" s="126"/>
      <c r="AK6" s="18"/>
    </row>
    <row r="7" spans="1:37" ht="33" customHeight="1" thickBot="1" x14ac:dyDescent="0.3">
      <c r="A7" s="103" t="s">
        <v>111</v>
      </c>
      <c r="B7" s="104"/>
      <c r="C7" s="104"/>
      <c r="D7" s="104"/>
      <c r="E7" s="104"/>
      <c r="F7" s="104"/>
      <c r="G7" s="102"/>
      <c r="H7" s="102"/>
      <c r="I7" s="102"/>
      <c r="J7" s="127" t="s">
        <v>65</v>
      </c>
      <c r="K7" s="128"/>
      <c r="L7" s="17"/>
      <c r="O7" s="126"/>
      <c r="P7" s="126"/>
      <c r="Q7" s="126"/>
      <c r="R7" s="126"/>
      <c r="AK7" s="18"/>
    </row>
    <row r="8" spans="1:37" ht="33" customHeight="1" thickBot="1" x14ac:dyDescent="0.3">
      <c r="A8" s="103" t="s">
        <v>112</v>
      </c>
      <c r="B8" s="104"/>
      <c r="C8" s="104"/>
      <c r="D8" s="104"/>
      <c r="E8" s="104"/>
      <c r="F8" s="104"/>
      <c r="G8" s="102"/>
      <c r="H8" s="102"/>
      <c r="I8" s="102"/>
      <c r="K8" s="57"/>
      <c r="L8" s="58" t="s">
        <v>113</v>
      </c>
      <c r="M8" s="59" t="s">
        <v>114</v>
      </c>
      <c r="O8" s="126"/>
      <c r="P8" s="126"/>
      <c r="Q8" s="126"/>
      <c r="R8" s="126"/>
      <c r="AK8" s="18"/>
    </row>
    <row r="9" spans="1:37" ht="29.25" customHeight="1" thickBot="1" x14ac:dyDescent="0.3">
      <c r="A9" s="110" t="s">
        <v>34</v>
      </c>
      <c r="B9" s="111"/>
      <c r="C9" s="111"/>
      <c r="D9" s="111"/>
      <c r="E9" s="111"/>
      <c r="F9" s="111"/>
      <c r="G9" s="112"/>
      <c r="H9" s="112"/>
      <c r="I9" s="112"/>
      <c r="K9" s="60"/>
      <c r="L9" s="61" t="s">
        <v>115</v>
      </c>
      <c r="M9" s="62" t="s">
        <v>114</v>
      </c>
      <c r="O9" s="126"/>
      <c r="P9" s="126"/>
      <c r="Q9" s="126"/>
      <c r="R9" s="126"/>
    </row>
    <row r="10" spans="1:37" ht="26.25" customHeight="1" thickBot="1" x14ac:dyDescent="0.3">
      <c r="A10" s="110" t="s">
        <v>35</v>
      </c>
      <c r="B10" s="111"/>
      <c r="C10" s="111"/>
      <c r="D10" s="111"/>
      <c r="E10" s="111"/>
      <c r="F10" s="111"/>
      <c r="G10" s="102"/>
      <c r="H10" s="102"/>
      <c r="I10" s="102"/>
      <c r="K10" s="60"/>
      <c r="L10" s="58" t="s">
        <v>116</v>
      </c>
      <c r="M10" s="59" t="s">
        <v>114</v>
      </c>
      <c r="O10" s="126"/>
      <c r="P10" s="126"/>
      <c r="Q10" s="126"/>
      <c r="R10" s="126"/>
    </row>
    <row r="11" spans="1:37" ht="26.25" customHeight="1" thickBot="1" x14ac:dyDescent="0.3">
      <c r="A11" s="113" t="s">
        <v>80</v>
      </c>
      <c r="B11" s="114"/>
      <c r="C11" s="114"/>
      <c r="D11" s="114"/>
      <c r="E11" s="114"/>
      <c r="F11" s="114"/>
      <c r="G11" s="115"/>
      <c r="H11" s="115"/>
      <c r="I11" s="115"/>
      <c r="K11" s="60"/>
      <c r="L11" s="63" t="s">
        <v>117</v>
      </c>
      <c r="M11" s="64" t="s">
        <v>114</v>
      </c>
    </row>
    <row r="12" spans="1:37" ht="20.45" customHeight="1" x14ac:dyDescent="0.25">
      <c r="A12" s="110" t="s">
        <v>118</v>
      </c>
      <c r="B12" s="116"/>
      <c r="C12" s="116"/>
      <c r="D12" s="117"/>
      <c r="E12" s="65"/>
      <c r="F12" s="19" t="b">
        <f>MOD(E12,8)=0</f>
        <v>1</v>
      </c>
      <c r="G12" s="19">
        <f>ROUNDDOWN((E12/8),0)</f>
        <v>0</v>
      </c>
      <c r="H12" s="19">
        <f>E12-G12*8</f>
        <v>0</v>
      </c>
      <c r="I12" s="19"/>
    </row>
    <row r="13" spans="1:37" ht="20.45" customHeight="1" thickBot="1" x14ac:dyDescent="0.3">
      <c r="A13" s="110" t="s">
        <v>84</v>
      </c>
      <c r="B13" s="116"/>
      <c r="C13" s="116"/>
      <c r="D13" s="117"/>
      <c r="E13" s="66"/>
      <c r="F13" s="19" t="b">
        <f>MOD(E13,12)=0</f>
        <v>1</v>
      </c>
      <c r="G13" s="19">
        <f>ROUNDDOWN((E13/12),0)</f>
        <v>0</v>
      </c>
      <c r="H13" s="19">
        <f>E13-G13*12</f>
        <v>0</v>
      </c>
      <c r="I13" s="19"/>
    </row>
    <row r="14" spans="1:37" ht="26.25" customHeight="1" thickBot="1" x14ac:dyDescent="0.3">
      <c r="B14" s="118" t="s">
        <v>44</v>
      </c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20"/>
    </row>
    <row r="15" spans="1:37" ht="26.25" customHeight="1" thickBot="1" x14ac:dyDescent="0.3">
      <c r="A15" s="21"/>
      <c r="B15" s="13" t="s">
        <v>46</v>
      </c>
    </row>
    <row r="16" spans="1:37" s="23" customFormat="1" ht="17.45" customHeight="1" x14ac:dyDescent="0.25">
      <c r="A16" s="22"/>
      <c r="C16" s="24">
        <v>1</v>
      </c>
      <c r="D16" s="24">
        <v>2</v>
      </c>
      <c r="E16" s="24">
        <v>3</v>
      </c>
      <c r="F16" s="24">
        <v>4</v>
      </c>
      <c r="G16" s="24">
        <v>5</v>
      </c>
      <c r="H16" s="24">
        <v>6</v>
      </c>
      <c r="I16" s="24">
        <v>7</v>
      </c>
      <c r="J16" s="24">
        <v>8</v>
      </c>
      <c r="K16" s="24">
        <v>9</v>
      </c>
      <c r="L16" s="24">
        <v>10</v>
      </c>
      <c r="M16" s="24">
        <v>11</v>
      </c>
      <c r="N16" s="24">
        <v>12</v>
      </c>
      <c r="P16" s="14"/>
    </row>
    <row r="17" spans="1:29" ht="23.45" customHeight="1" x14ac:dyDescent="0.25">
      <c r="A17" s="22"/>
      <c r="B17" s="25" t="s">
        <v>1</v>
      </c>
      <c r="C17" s="26">
        <f>IF(ISNUMBER($E$13),prep_table!$C$2,prep_table!$C$2)</f>
        <v>0</v>
      </c>
      <c r="D17" s="27">
        <f>IF(ISNUMBER($E$13),prep_table!$C$3,prep_table!$C$10)</f>
        <v>0</v>
      </c>
      <c r="E17" s="26">
        <f>IF(ISNUMBER($E$13),prep_table!$C$4,prep_table!$C$18)</f>
        <v>0</v>
      </c>
      <c r="F17" s="27">
        <f>IF(ISNUMBER($E$13),prep_table!$C$5,prep_table!$C$26)</f>
        <v>0</v>
      </c>
      <c r="G17" s="26">
        <f>IF(ISNUMBER($E$13),prep_table!$C$6,prep_table!$C$34)</f>
        <v>0</v>
      </c>
      <c r="H17" s="27">
        <f>IF(ISNUMBER($E$13),prep_table!$C$7,prep_table!$C$42)</f>
        <v>0</v>
      </c>
      <c r="I17" s="26">
        <f>IF(ISNUMBER($E$13),prep_table!$C$8,prep_table!$C$50)</f>
        <v>0</v>
      </c>
      <c r="J17" s="27">
        <f>IF(ISNUMBER($E$13),prep_table!$C$9,prep_table!$C$58)</f>
        <v>0</v>
      </c>
      <c r="K17" s="26">
        <f>IF(ISNUMBER($E$13),prep_table!$C$10,prep_table!$C$66)</f>
        <v>0</v>
      </c>
      <c r="L17" s="27">
        <f>IF(ISNUMBER($E$13),prep_table!$C$11,prep_table!$C$74)</f>
        <v>0</v>
      </c>
      <c r="M17" s="26">
        <f>IF(ISNUMBER($E$13),prep_table!$C$12,prep_table!$C$82)</f>
        <v>0</v>
      </c>
      <c r="N17" s="27">
        <f>IF(ISNUMBER($E$13),prep_table!$C$13,prep_table!$C$90)</f>
        <v>0</v>
      </c>
      <c r="O17" s="28"/>
    </row>
    <row r="18" spans="1:29" ht="23.45" customHeight="1" x14ac:dyDescent="0.25">
      <c r="A18" s="22"/>
      <c r="B18" s="25" t="s">
        <v>2</v>
      </c>
      <c r="C18" s="26">
        <f>IF(ISNUMBER($E$13),prep_table!$C$14,prep_table!$C$3)</f>
        <v>0</v>
      </c>
      <c r="D18" s="27">
        <f>IF(ISNUMBER($E$13),prep_table!$C$15,prep_table!$C$11)</f>
        <v>0</v>
      </c>
      <c r="E18" s="26">
        <f>IF(ISNUMBER($E$13),prep_table!$C$16,prep_table!$C$19)</f>
        <v>0</v>
      </c>
      <c r="F18" s="27">
        <f>IF(ISNUMBER($E$13),prep_table!$C$17,prep_table!$C$27)</f>
        <v>0</v>
      </c>
      <c r="G18" s="26">
        <f>IF(ISNUMBER($E$13),prep_table!$C$18,prep_table!$C$35)</f>
        <v>0</v>
      </c>
      <c r="H18" s="27">
        <f>IF(ISNUMBER($E$13),prep_table!$C$19,prep_table!$C$43)</f>
        <v>0</v>
      </c>
      <c r="I18" s="26">
        <f>IF(ISNUMBER($E$13),prep_table!$C$20,prep_table!$C$51)</f>
        <v>0</v>
      </c>
      <c r="J18" s="27">
        <f>IF(ISNUMBER($E$13),prep_table!$C$21,prep_table!$C$59)</f>
        <v>0</v>
      </c>
      <c r="K18" s="26">
        <f>IF(ISNUMBER($E$13),prep_table!$C$22,prep_table!$C$67)</f>
        <v>0</v>
      </c>
      <c r="L18" s="27">
        <f>IF(ISNUMBER($E$13),prep_table!$C$23,prep_table!$C$75)</f>
        <v>0</v>
      </c>
      <c r="M18" s="26">
        <f>IF(ISNUMBER($E$13),prep_table!$C$24,prep_table!$C$83)</f>
        <v>0</v>
      </c>
      <c r="N18" s="27">
        <f>IF(ISNUMBER($E$13),prep_table!$C$25,prep_table!$C$91)</f>
        <v>0</v>
      </c>
      <c r="O18" s="28"/>
    </row>
    <row r="19" spans="1:29" ht="23.45" customHeight="1" x14ac:dyDescent="0.25">
      <c r="A19" s="22"/>
      <c r="B19" s="25" t="s">
        <v>3</v>
      </c>
      <c r="C19" s="26">
        <f>IF(ISNUMBER($E$13),prep_table!$C$26,prep_table!$C$4)</f>
        <v>0</v>
      </c>
      <c r="D19" s="27">
        <f>IF(ISNUMBER($E$13),prep_table!$C$27,prep_table!$C$12)</f>
        <v>0</v>
      </c>
      <c r="E19" s="26">
        <f>IF(ISNUMBER($E$13),prep_table!$C$28,prep_table!$C$20)</f>
        <v>0</v>
      </c>
      <c r="F19" s="27">
        <f>IF(ISNUMBER($E$13),prep_table!$C$29,prep_table!$C$28)</f>
        <v>0</v>
      </c>
      <c r="G19" s="26">
        <f>IF(ISNUMBER($E$13),prep_table!$C$30,prep_table!$C$36)</f>
        <v>0</v>
      </c>
      <c r="H19" s="27">
        <f>IF(ISNUMBER($E$13),prep_table!$C$31,prep_table!$C$44)</f>
        <v>0</v>
      </c>
      <c r="I19" s="26">
        <f>IF(ISNUMBER($E$13),prep_table!$C$32,prep_table!$C$52)</f>
        <v>0</v>
      </c>
      <c r="J19" s="27">
        <f>IF(ISNUMBER($E$13),prep_table!$C$33,prep_table!$C$60)</f>
        <v>0</v>
      </c>
      <c r="K19" s="26">
        <f>IF(ISNUMBER($E$13),prep_table!$C$34,prep_table!$C$68)</f>
        <v>0</v>
      </c>
      <c r="L19" s="27">
        <f>IF(ISNUMBER($E$13),prep_table!$C$35,prep_table!$C$76)</f>
        <v>0</v>
      </c>
      <c r="M19" s="26">
        <f>IF(ISNUMBER($E$13),prep_table!$C$36,prep_table!$C$84)</f>
        <v>0</v>
      </c>
      <c r="N19" s="27">
        <f>IF(ISNUMBER($E$13),prep_table!$C$37,prep_table!$C$92)</f>
        <v>0</v>
      </c>
      <c r="O19" s="28"/>
    </row>
    <row r="20" spans="1:29" ht="23.45" customHeight="1" x14ac:dyDescent="0.25">
      <c r="A20" s="22"/>
      <c r="B20" s="25" t="s">
        <v>4</v>
      </c>
      <c r="C20" s="26">
        <f>IF(ISNUMBER($E$13),prep_table!$C$38,prep_table!$C$5)</f>
        <v>0</v>
      </c>
      <c r="D20" s="27">
        <f>IF(ISNUMBER($E$13),prep_table!$C$39,prep_table!$C$13)</f>
        <v>0</v>
      </c>
      <c r="E20" s="26">
        <f>IF(ISNUMBER($E$13),prep_table!$C$40,prep_table!$C$21)</f>
        <v>0</v>
      </c>
      <c r="F20" s="27">
        <f>IF(ISNUMBER($E$13),prep_table!$C$41,prep_table!$C$29)</f>
        <v>0</v>
      </c>
      <c r="G20" s="26">
        <f>IF(ISNUMBER($E$13),prep_table!$C$42,prep_table!$C$37)</f>
        <v>0</v>
      </c>
      <c r="H20" s="27">
        <f>IF(ISNUMBER($E$13),prep_table!$C$43,prep_table!$C$45)</f>
        <v>0</v>
      </c>
      <c r="I20" s="26">
        <f>IF(ISNUMBER($E$13),prep_table!$C$44,prep_table!$C$53)</f>
        <v>0</v>
      </c>
      <c r="J20" s="27">
        <f>IF(ISNUMBER($E$13),prep_table!$C$45,prep_table!$C$61)</f>
        <v>0</v>
      </c>
      <c r="K20" s="26">
        <f>IF(ISNUMBER($E$13),prep_table!$C$46,prep_table!$C$69)</f>
        <v>0</v>
      </c>
      <c r="L20" s="27">
        <f>IF(ISNUMBER($E$13),prep_table!$C$47,prep_table!$C$77)</f>
        <v>0</v>
      </c>
      <c r="M20" s="26">
        <f>IF(ISNUMBER($E$13),prep_table!$C$48,prep_table!$C$85)</f>
        <v>0</v>
      </c>
      <c r="N20" s="27">
        <f>IF(ISNUMBER($E$13),prep_table!$C$49,prep_table!$C$93)</f>
        <v>0</v>
      </c>
      <c r="O20" s="28"/>
    </row>
    <row r="21" spans="1:29" ht="23.45" customHeight="1" x14ac:dyDescent="0.25">
      <c r="A21" s="22"/>
      <c r="B21" s="25" t="s">
        <v>5</v>
      </c>
      <c r="C21" s="26">
        <f>IF(ISNUMBER($E$13),prep_table!$C$50,prep_table!$C$6)</f>
        <v>0</v>
      </c>
      <c r="D21" s="27">
        <f>IF(ISNUMBER($E$13),prep_table!$C$51,prep_table!$C$14)</f>
        <v>0</v>
      </c>
      <c r="E21" s="26">
        <f>IF(ISNUMBER($E$13),prep_table!$C$52,prep_table!$C$22)</f>
        <v>0</v>
      </c>
      <c r="F21" s="27">
        <f>IF(ISNUMBER($E$13),prep_table!$C$53,prep_table!$C$30)</f>
        <v>0</v>
      </c>
      <c r="G21" s="26">
        <f>IF(ISNUMBER($E$13),prep_table!$C$54,prep_table!$C$38)</f>
        <v>0</v>
      </c>
      <c r="H21" s="27">
        <f>IF(ISNUMBER($E$13),prep_table!$C$55,prep_table!$C$46)</f>
        <v>0</v>
      </c>
      <c r="I21" s="26">
        <f>IF(ISNUMBER($E$13),prep_table!$C$56,prep_table!$C$54)</f>
        <v>0</v>
      </c>
      <c r="J21" s="27">
        <f>IF(ISNUMBER($E$13),prep_table!$C$57,prep_table!$C$62)</f>
        <v>0</v>
      </c>
      <c r="K21" s="26">
        <f>IF(ISNUMBER($E$13),prep_table!$C$58,prep_table!$C$70)</f>
        <v>0</v>
      </c>
      <c r="L21" s="27">
        <f>IF(ISNUMBER($E$13),prep_table!$C$59,prep_table!$C$78)</f>
        <v>0</v>
      </c>
      <c r="M21" s="26">
        <f>IF(ISNUMBER($E$13),prep_table!$C$60,prep_table!$C$86)</f>
        <v>0</v>
      </c>
      <c r="N21" s="27">
        <f>IF(ISNUMBER($E$13),prep_table!$C$61,prep_table!$C$94)</f>
        <v>0</v>
      </c>
      <c r="O21" s="28"/>
    </row>
    <row r="22" spans="1:29" ht="23.45" customHeight="1" x14ac:dyDescent="0.25">
      <c r="A22" s="22"/>
      <c r="B22" s="25" t="s">
        <v>6</v>
      </c>
      <c r="C22" s="26">
        <f>IF(ISNUMBER($E$13),prep_table!$C$62,prep_table!$C$7)</f>
        <v>0</v>
      </c>
      <c r="D22" s="27">
        <f>IF(ISNUMBER($E$13),prep_table!$C$63,prep_table!$C$15)</f>
        <v>0</v>
      </c>
      <c r="E22" s="26">
        <f>IF(ISNUMBER($E$13),prep_table!$C$64,prep_table!$C$23)</f>
        <v>0</v>
      </c>
      <c r="F22" s="27">
        <f>IF(ISNUMBER($E$13),prep_table!$C$65,prep_table!$C$31)</f>
        <v>0</v>
      </c>
      <c r="G22" s="26">
        <f>IF(ISNUMBER($E$13),prep_table!$C$66,prep_table!$C$39)</f>
        <v>0</v>
      </c>
      <c r="H22" s="27">
        <f>IF(ISNUMBER($E$13),prep_table!$C$67,prep_table!$C$47)</f>
        <v>0</v>
      </c>
      <c r="I22" s="26">
        <f>IF(ISNUMBER($E$13),prep_table!$C$68,prep_table!$C$55)</f>
        <v>0</v>
      </c>
      <c r="J22" s="27">
        <f>IF(ISNUMBER($E$13),prep_table!$C$69,prep_table!$C$63)</f>
        <v>0</v>
      </c>
      <c r="K22" s="26">
        <f>IF(ISNUMBER($E$13),prep_table!$C$70,prep_table!$C$71)</f>
        <v>0</v>
      </c>
      <c r="L22" s="27">
        <f>IF(ISNUMBER($E$13),prep_table!$C$71,prep_table!$C$79)</f>
        <v>0</v>
      </c>
      <c r="M22" s="26">
        <f>IF(ISNUMBER($E$13),prep_table!$C$72,prep_table!$C$87)</f>
        <v>0</v>
      </c>
      <c r="N22" s="27">
        <f>IF(ISNUMBER($E$13),prep_table!$C$73,prep_table!$C$95)</f>
        <v>0</v>
      </c>
      <c r="O22" s="28"/>
    </row>
    <row r="23" spans="1:29" ht="23.45" customHeight="1" x14ac:dyDescent="0.25">
      <c r="A23" s="22"/>
      <c r="B23" s="25" t="s">
        <v>7</v>
      </c>
      <c r="C23" s="26">
        <f>IF(ISNUMBER($E$13),prep_table!$C$74,prep_table!$C$8)</f>
        <v>0</v>
      </c>
      <c r="D23" s="27">
        <f>IF(ISNUMBER($E$13),prep_table!$C$75,prep_table!$C$16)</f>
        <v>0</v>
      </c>
      <c r="E23" s="26">
        <f>IF(ISNUMBER($E$13),prep_table!$C$76,prep_table!$C$24)</f>
        <v>0</v>
      </c>
      <c r="F23" s="27">
        <f>IF(ISNUMBER($E$13),prep_table!$C$77,prep_table!$C$32)</f>
        <v>0</v>
      </c>
      <c r="G23" s="26">
        <f>IF(ISNUMBER($E$13),prep_table!$C$78,prep_table!$C$40)</f>
        <v>0</v>
      </c>
      <c r="H23" s="27">
        <f>IF(ISNUMBER($E$13),prep_table!$C$79,prep_table!$C$48)</f>
        <v>0</v>
      </c>
      <c r="I23" s="26">
        <f>IF(ISNUMBER($E$13),prep_table!$C$80,prep_table!$C$56)</f>
        <v>0</v>
      </c>
      <c r="J23" s="27">
        <f>IF(ISNUMBER($E$13),prep_table!$C$81,prep_table!$C$64)</f>
        <v>0</v>
      </c>
      <c r="K23" s="26">
        <f>IF(ISNUMBER($E$13),prep_table!$C$82,prep_table!$C$72)</f>
        <v>0</v>
      </c>
      <c r="L23" s="27">
        <f>IF(ISNUMBER($E$13),prep_table!$C$83,prep_table!$C$80)</f>
        <v>0</v>
      </c>
      <c r="M23" s="26">
        <f>IF(ISNUMBER($E$13),prep_table!$C$84,prep_table!$C$88)</f>
        <v>0</v>
      </c>
      <c r="N23" s="27">
        <f>IF(ISNUMBER($E$13),prep_table!$C$85,prep_table!$C$96)</f>
        <v>0</v>
      </c>
      <c r="O23" s="28"/>
    </row>
    <row r="24" spans="1:29" ht="23.45" customHeight="1" x14ac:dyDescent="0.25">
      <c r="A24" s="22"/>
      <c r="B24" s="25" t="s">
        <v>8</v>
      </c>
      <c r="C24" s="26">
        <f>IF(ISNUMBER($E$13),prep_table!$C$86,prep_table!$C$9)</f>
        <v>0</v>
      </c>
      <c r="D24" s="27">
        <f>IF(ISNUMBER($E$13),prep_table!$C$87,prep_table!$C$17)</f>
        <v>0</v>
      </c>
      <c r="E24" s="26">
        <f>IF(ISNUMBER($E$13),prep_table!$C$88,prep_table!$C$25)</f>
        <v>0</v>
      </c>
      <c r="F24" s="27">
        <f>IF(ISNUMBER($E$13),prep_table!$C$89,prep_table!$C$33)</f>
        <v>0</v>
      </c>
      <c r="G24" s="26">
        <f>IF(ISNUMBER($E$13),prep_table!$C$90,prep_table!$C$41)</f>
        <v>0</v>
      </c>
      <c r="H24" s="27">
        <f>IF(ISNUMBER($E$13),prep_table!$C$91,prep_table!$C$49)</f>
        <v>0</v>
      </c>
      <c r="I24" s="26">
        <f>IF(ISNUMBER($E$13),prep_table!$C$92,prep_table!$C$57)</f>
        <v>0</v>
      </c>
      <c r="J24" s="27">
        <f>IF(ISNUMBER($E$13),prep_table!$C$93,prep_table!$C$65)</f>
        <v>0</v>
      </c>
      <c r="K24" s="26">
        <f>IF(ISNUMBER($E$13),prep_table!$C$94,prep_table!$C$73)</f>
        <v>0</v>
      </c>
      <c r="L24" s="27">
        <f>IF(ISNUMBER($E$13),prep_table!$C$95,prep_table!$C$81)</f>
        <v>0</v>
      </c>
      <c r="M24" s="26">
        <f>IF(ISNUMBER($E$13),prep_table!$C$96,prep_table!$C$89)</f>
        <v>0</v>
      </c>
      <c r="N24" s="27">
        <f>IF(ISNUMBER($E$13),prep_table!$C$97,prep_table!$C$97)</f>
        <v>0</v>
      </c>
      <c r="O24" s="28"/>
    </row>
    <row r="25" spans="1:29" ht="15" customHeight="1" x14ac:dyDescent="0.25">
      <c r="A25" s="14" t="s">
        <v>61</v>
      </c>
      <c r="B25" s="23"/>
      <c r="C25" s="24">
        <v>1</v>
      </c>
      <c r="D25" s="24">
        <v>2</v>
      </c>
      <c r="E25" s="24">
        <v>3</v>
      </c>
      <c r="F25" s="24">
        <v>4</v>
      </c>
      <c r="G25" s="24">
        <v>5</v>
      </c>
      <c r="H25" s="24">
        <v>6</v>
      </c>
      <c r="I25" s="24">
        <v>7</v>
      </c>
      <c r="J25" s="24">
        <v>8</v>
      </c>
      <c r="K25" s="24">
        <v>9</v>
      </c>
      <c r="L25" s="24">
        <v>10</v>
      </c>
      <c r="M25" s="24">
        <v>11</v>
      </c>
      <c r="N25" s="24">
        <v>12</v>
      </c>
      <c r="O25" s="28"/>
      <c r="Q25" s="25"/>
      <c r="R25" s="54"/>
      <c r="S25" s="28"/>
      <c r="T25" s="54"/>
      <c r="U25" s="28"/>
      <c r="V25" s="54"/>
      <c r="W25" s="28"/>
      <c r="X25" s="54"/>
      <c r="Y25" s="28"/>
      <c r="Z25" s="54"/>
      <c r="AA25" s="28"/>
      <c r="AB25" s="54"/>
      <c r="AC25" s="28"/>
    </row>
    <row r="26" spans="1:29" ht="23.45" customHeight="1" x14ac:dyDescent="0.25">
      <c r="B26" s="25" t="s">
        <v>1</v>
      </c>
      <c r="C26" s="98">
        <f>IF(ISNUMBER($E$13),prep_table!$O$2,prep_table!$O$2)</f>
        <v>5</v>
      </c>
      <c r="D26" s="98">
        <f>IF(ISNUMBER($E$13),prep_table!$O$3,prep_table!$O$10)</f>
        <v>5</v>
      </c>
      <c r="E26" s="98">
        <f>IF(ISNUMBER($E$13),prep_table!$O$4,prep_table!$O$18)</f>
        <v>5</v>
      </c>
      <c r="F26" s="98">
        <f>IF(ISNUMBER($E$13),prep_table!$O$5,prep_table!$O$26)</f>
        <v>5</v>
      </c>
      <c r="G26" s="98">
        <f>IF(ISNUMBER($E$13),prep_table!$O$6,prep_table!$O$34)</f>
        <v>5</v>
      </c>
      <c r="H26" s="98">
        <f>IF(ISNUMBER($E$13),prep_table!$O$7,prep_table!$O$42)</f>
        <v>5</v>
      </c>
      <c r="I26" s="98">
        <f>IF(ISNUMBER($E$13),prep_table!$O$8,prep_table!$O$50)</f>
        <v>5</v>
      </c>
      <c r="J26" s="98">
        <f>IF(ISNUMBER($E$13),prep_table!$O$9,prep_table!$O$58)</f>
        <v>5</v>
      </c>
      <c r="K26" s="98">
        <f>IF(ISNUMBER($E$13),prep_table!$O$10,prep_table!$O$66)</f>
        <v>5</v>
      </c>
      <c r="L26" s="98">
        <f>IF(ISNUMBER($E$13),prep_table!$O$11,prep_table!$O$74)</f>
        <v>5</v>
      </c>
      <c r="M26" s="98">
        <f>IF(ISNUMBER($E$13),prep_table!$O$12,prep_table!$O$82)</f>
        <v>5</v>
      </c>
      <c r="N26" s="98">
        <f>IF(ISNUMBER($E$13),prep_table!$O$13,prep_table!$O$90)</f>
        <v>5</v>
      </c>
      <c r="O26" s="28"/>
      <c r="Q26" s="25"/>
      <c r="R26" s="54"/>
      <c r="S26" s="28"/>
      <c r="T26" s="54"/>
      <c r="U26" s="28"/>
      <c r="V26" s="54"/>
      <c r="W26" s="28"/>
      <c r="X26" s="54"/>
      <c r="Y26" s="28"/>
      <c r="Z26" s="54"/>
      <c r="AA26" s="28"/>
      <c r="AB26" s="54"/>
      <c r="AC26" s="28"/>
    </row>
    <row r="27" spans="1:29" ht="23.45" customHeight="1" x14ac:dyDescent="0.25">
      <c r="B27" s="25" t="s">
        <v>2</v>
      </c>
      <c r="C27" s="98">
        <f>IF(ISNUMBER($E$13),prep_table!$O$14,prep_table!$O$3)</f>
        <v>5</v>
      </c>
      <c r="D27" s="98">
        <f>IF(ISNUMBER($E$13),prep_table!$O$15,prep_table!$O$11)</f>
        <v>5</v>
      </c>
      <c r="E27" s="98">
        <f>IF(ISNUMBER($E$13),prep_table!$O$16,prep_table!$O$19)</f>
        <v>5</v>
      </c>
      <c r="F27" s="98">
        <f>IF(ISNUMBER($E$13),prep_table!$O$17,prep_table!$O$27)</f>
        <v>5</v>
      </c>
      <c r="G27" s="98">
        <f>IF(ISNUMBER($E$13),prep_table!$O$18,prep_table!$O$35)</f>
        <v>5</v>
      </c>
      <c r="H27" s="98">
        <f>IF(ISNUMBER($E$13),prep_table!$O$19,prep_table!$O$43)</f>
        <v>5</v>
      </c>
      <c r="I27" s="98">
        <f>IF(ISNUMBER($E$13),prep_table!$O$20,prep_table!$O$51)</f>
        <v>5</v>
      </c>
      <c r="J27" s="98">
        <f>IF(ISNUMBER($E$13),prep_table!$O$21,prep_table!$O$59)</f>
        <v>5</v>
      </c>
      <c r="K27" s="98">
        <f>IF(ISNUMBER($E$13),prep_table!$O$22,prep_table!$O$67)</f>
        <v>5</v>
      </c>
      <c r="L27" s="98">
        <f>IF(ISNUMBER($E$13),prep_table!$O$23,prep_table!$O$75)</f>
        <v>5</v>
      </c>
      <c r="M27" s="98">
        <f>IF(ISNUMBER($E$13),prep_table!$O$24,prep_table!$O$83)</f>
        <v>5</v>
      </c>
      <c r="N27" s="98">
        <f>IF(ISNUMBER($E$13),prep_table!$O$25,prep_table!$O$91)</f>
        <v>5</v>
      </c>
      <c r="O27" s="28"/>
      <c r="Q27" s="25"/>
      <c r="R27" s="54"/>
      <c r="S27" s="28"/>
      <c r="T27" s="54"/>
      <c r="U27" s="28"/>
      <c r="V27" s="54"/>
      <c r="W27" s="28"/>
      <c r="X27" s="54"/>
      <c r="Y27" s="28"/>
      <c r="Z27" s="54"/>
      <c r="AA27" s="28"/>
      <c r="AB27" s="54"/>
      <c r="AC27" s="28"/>
    </row>
    <row r="28" spans="1:29" ht="23.45" customHeight="1" x14ac:dyDescent="0.25">
      <c r="B28" s="25" t="s">
        <v>3</v>
      </c>
      <c r="C28" s="98">
        <f>IF(ISNUMBER($E$13),prep_table!$O$26,prep_table!$O$4)</f>
        <v>5</v>
      </c>
      <c r="D28" s="98">
        <f>IF(ISNUMBER($E$13),prep_table!$O$27,prep_table!$O$12)</f>
        <v>5</v>
      </c>
      <c r="E28" s="98">
        <f>IF(ISNUMBER($E$13),prep_table!$O$28,prep_table!$O$20)</f>
        <v>5</v>
      </c>
      <c r="F28" s="98">
        <f>IF(ISNUMBER($E$13),prep_table!$O$29,prep_table!$O$28)</f>
        <v>5</v>
      </c>
      <c r="G28" s="98">
        <f>IF(ISNUMBER($E$13),prep_table!$O$30,prep_table!$O$36)</f>
        <v>5</v>
      </c>
      <c r="H28" s="98">
        <f>IF(ISNUMBER($E$13),prep_table!$O$31,prep_table!$O$44)</f>
        <v>5</v>
      </c>
      <c r="I28" s="98">
        <f>IF(ISNUMBER($E$13),prep_table!$O$32,prep_table!$O$52)</f>
        <v>5</v>
      </c>
      <c r="J28" s="98">
        <f>IF(ISNUMBER($E$13),prep_table!$O$33,prep_table!$O$60)</f>
        <v>5</v>
      </c>
      <c r="K28" s="98">
        <f>IF(ISNUMBER($E$13),prep_table!$O$34,prep_table!$O$68)</f>
        <v>5</v>
      </c>
      <c r="L28" s="98">
        <f>IF(ISNUMBER($E$13),prep_table!$O$35,prep_table!$O$76)</f>
        <v>5</v>
      </c>
      <c r="M28" s="98">
        <f>IF(ISNUMBER($E$13),prep_table!$O$36,prep_table!$O$84)</f>
        <v>5</v>
      </c>
      <c r="N28" s="98">
        <f>IF(ISNUMBER($E$13),prep_table!$O$37,prep_table!$O$92)</f>
        <v>5</v>
      </c>
      <c r="O28" s="28"/>
      <c r="Q28" s="25"/>
      <c r="R28" s="54"/>
      <c r="S28" s="28"/>
      <c r="T28" s="54"/>
      <c r="U28" s="28"/>
      <c r="V28" s="54"/>
      <c r="W28" s="28"/>
      <c r="X28" s="54"/>
      <c r="Y28" s="28"/>
      <c r="Z28" s="54"/>
      <c r="AA28" s="28"/>
      <c r="AB28" s="54"/>
      <c r="AC28" s="28"/>
    </row>
    <row r="29" spans="1:29" ht="23.45" customHeight="1" x14ac:dyDescent="0.25">
      <c r="B29" s="25" t="s">
        <v>4</v>
      </c>
      <c r="C29" s="98">
        <f>IF(ISNUMBER($E$13),prep_table!$O$38,prep_table!$O$5)</f>
        <v>5</v>
      </c>
      <c r="D29" s="98">
        <f>IF(ISNUMBER($E$13),prep_table!$O$39,prep_table!$O$13)</f>
        <v>5</v>
      </c>
      <c r="E29" s="98">
        <f>IF(ISNUMBER($E$13),prep_table!$O$40,prep_table!$O$21)</f>
        <v>5</v>
      </c>
      <c r="F29" s="98">
        <f>IF(ISNUMBER($E$13),prep_table!$O$41,prep_table!$O$29)</f>
        <v>5</v>
      </c>
      <c r="G29" s="98">
        <f>IF(ISNUMBER($E$13),prep_table!$O$42,prep_table!$O$37)</f>
        <v>5</v>
      </c>
      <c r="H29" s="98">
        <f>IF(ISNUMBER($E$13),prep_table!$O$43,prep_table!$O$45)</f>
        <v>5</v>
      </c>
      <c r="I29" s="98">
        <f>IF(ISNUMBER($E$13),prep_table!$O$44,prep_table!$O$53)</f>
        <v>5</v>
      </c>
      <c r="J29" s="98">
        <f>IF(ISNUMBER($E$13),prep_table!$O$45,prep_table!$O$61)</f>
        <v>5</v>
      </c>
      <c r="K29" s="98">
        <f>IF(ISNUMBER($E$13),prep_table!$O$46,prep_table!$O$69)</f>
        <v>5</v>
      </c>
      <c r="L29" s="98">
        <f>IF(ISNUMBER($E$13),prep_table!$O$47,prep_table!$O$77)</f>
        <v>5</v>
      </c>
      <c r="M29" s="98">
        <f>IF(ISNUMBER($E$13),prep_table!$O$48,prep_table!$O$85)</f>
        <v>5</v>
      </c>
      <c r="N29" s="98">
        <f>IF(ISNUMBER($E$13),prep_table!$O$49,prep_table!$O$93)</f>
        <v>5</v>
      </c>
      <c r="O29" s="28"/>
      <c r="Q29" s="25"/>
      <c r="R29" s="54"/>
      <c r="S29" s="28"/>
      <c r="T29" s="54"/>
      <c r="U29" s="28"/>
      <c r="V29" s="54"/>
      <c r="W29" s="28"/>
      <c r="X29" s="54"/>
      <c r="Y29" s="28"/>
      <c r="Z29" s="54"/>
      <c r="AA29" s="28"/>
      <c r="AB29" s="54"/>
      <c r="AC29" s="28"/>
    </row>
    <row r="30" spans="1:29" ht="23.45" customHeight="1" x14ac:dyDescent="0.25">
      <c r="B30" s="25" t="s">
        <v>5</v>
      </c>
      <c r="C30" s="98">
        <f>IF(ISNUMBER($E$13),prep_table!$O$50,prep_table!$O$6)</f>
        <v>5</v>
      </c>
      <c r="D30" s="98">
        <f>IF(ISNUMBER($E$13),prep_table!$O$51,prep_table!$O$14)</f>
        <v>5</v>
      </c>
      <c r="E30" s="98">
        <f>IF(ISNUMBER($E$13),prep_table!$O$52,prep_table!$O$22)</f>
        <v>5</v>
      </c>
      <c r="F30" s="98">
        <f>IF(ISNUMBER($E$13),prep_table!$O$53,prep_table!$O$30)</f>
        <v>5</v>
      </c>
      <c r="G30" s="98">
        <f>IF(ISNUMBER($E$13),prep_table!$O$54,prep_table!$O$38)</f>
        <v>5</v>
      </c>
      <c r="H30" s="98">
        <f>IF(ISNUMBER($E$13),prep_table!$O$55,prep_table!$O$46)</f>
        <v>5</v>
      </c>
      <c r="I30" s="98">
        <f>IF(ISNUMBER($E$13),prep_table!$O$56,prep_table!$O$54)</f>
        <v>5</v>
      </c>
      <c r="J30" s="98">
        <f>IF(ISNUMBER($E$13),prep_table!$O$57,prep_table!$O$62)</f>
        <v>5</v>
      </c>
      <c r="K30" s="98">
        <f>IF(ISNUMBER($E$13),prep_table!$O$58,prep_table!$O$70)</f>
        <v>5</v>
      </c>
      <c r="L30" s="98">
        <f>IF(ISNUMBER($E$13),prep_table!$O$59,prep_table!$O$78)</f>
        <v>5</v>
      </c>
      <c r="M30" s="98">
        <f>IF(ISNUMBER($E$13),prep_table!$O$60,prep_table!$O$86)</f>
        <v>5</v>
      </c>
      <c r="N30" s="98">
        <f>IF(ISNUMBER($E$13),prep_table!$O$61,prep_table!$O$94)</f>
        <v>5</v>
      </c>
      <c r="O30" s="28"/>
      <c r="Q30" s="25"/>
      <c r="R30" s="54"/>
      <c r="S30" s="28"/>
      <c r="T30" s="54"/>
      <c r="U30" s="28"/>
      <c r="V30" s="54"/>
      <c r="W30" s="28"/>
      <c r="X30" s="54"/>
      <c r="Y30" s="28"/>
      <c r="Z30" s="54"/>
      <c r="AA30" s="28"/>
      <c r="AB30" s="54"/>
      <c r="AC30" s="28"/>
    </row>
    <row r="31" spans="1:29" ht="23.45" customHeight="1" x14ac:dyDescent="0.25">
      <c r="B31" s="25" t="s">
        <v>6</v>
      </c>
      <c r="C31" s="98">
        <f>IF(ISNUMBER($E$13),prep_table!$O$62,prep_table!$O$7)</f>
        <v>5</v>
      </c>
      <c r="D31" s="98">
        <f>IF(ISNUMBER($E$13),prep_table!$O$63,prep_table!$O$15)</f>
        <v>5</v>
      </c>
      <c r="E31" s="98">
        <f>IF(ISNUMBER($E$13),prep_table!$O$64,prep_table!$O$23)</f>
        <v>5</v>
      </c>
      <c r="F31" s="98">
        <f>IF(ISNUMBER($E$13),prep_table!$O$65,prep_table!$O$31)</f>
        <v>5</v>
      </c>
      <c r="G31" s="98">
        <f>IF(ISNUMBER($E$13),prep_table!$O$66,prep_table!$O$39)</f>
        <v>5</v>
      </c>
      <c r="H31" s="98">
        <f>IF(ISNUMBER($E$13),prep_table!$O$67,prep_table!$O$47)</f>
        <v>5</v>
      </c>
      <c r="I31" s="98">
        <f>IF(ISNUMBER($E$13),prep_table!$O$68,prep_table!$O$55)</f>
        <v>5</v>
      </c>
      <c r="J31" s="98">
        <f>IF(ISNUMBER($E$13),prep_table!$O$69,prep_table!$O$63)</f>
        <v>5</v>
      </c>
      <c r="K31" s="98">
        <f>IF(ISNUMBER($E$13),prep_table!$O$70,prep_table!$O$71)</f>
        <v>5</v>
      </c>
      <c r="L31" s="98">
        <f>IF(ISNUMBER($E$13),prep_table!$O$71,prep_table!$O$79)</f>
        <v>5</v>
      </c>
      <c r="M31" s="98">
        <f>IF(ISNUMBER($E$13),prep_table!$O$72,prep_table!$O$87)</f>
        <v>5</v>
      </c>
      <c r="N31" s="98">
        <f>IF(ISNUMBER($E$13),prep_table!$O$73,prep_table!$O$95)</f>
        <v>5</v>
      </c>
      <c r="O31" s="28"/>
      <c r="Q31" s="25"/>
      <c r="R31" s="54"/>
      <c r="S31" s="28"/>
      <c r="T31" s="54"/>
      <c r="U31" s="28"/>
      <c r="V31" s="54"/>
      <c r="W31" s="28"/>
      <c r="X31" s="54"/>
      <c r="Y31" s="28"/>
      <c r="Z31" s="54"/>
      <c r="AA31" s="28"/>
      <c r="AB31" s="54"/>
      <c r="AC31" s="28"/>
    </row>
    <row r="32" spans="1:29" ht="23.45" customHeight="1" x14ac:dyDescent="0.25">
      <c r="B32" s="25" t="s">
        <v>7</v>
      </c>
      <c r="C32" s="98">
        <f>IF(ISNUMBER($E$13),prep_table!$O$74,prep_table!$O$8)</f>
        <v>5</v>
      </c>
      <c r="D32" s="98">
        <f>IF(ISNUMBER($E$13),prep_table!$O$75,prep_table!$O$16)</f>
        <v>5</v>
      </c>
      <c r="E32" s="98">
        <f>IF(ISNUMBER($E$13),prep_table!$O$76,prep_table!$O$24)</f>
        <v>5</v>
      </c>
      <c r="F32" s="98">
        <f>IF(ISNUMBER($E$13),prep_table!$O$77,prep_table!$O$32)</f>
        <v>5</v>
      </c>
      <c r="G32" s="98">
        <f>IF(ISNUMBER($E$13),prep_table!$O$78,prep_table!$O$40)</f>
        <v>5</v>
      </c>
      <c r="H32" s="98">
        <f>IF(ISNUMBER($E$13),prep_table!$O$79,prep_table!$O$48)</f>
        <v>5</v>
      </c>
      <c r="I32" s="98">
        <f>IF(ISNUMBER($E$13),prep_table!$O$80,prep_table!$O$56)</f>
        <v>5</v>
      </c>
      <c r="J32" s="98">
        <f>IF(ISNUMBER($E$13),prep_table!$O$81,prep_table!$O$64)</f>
        <v>5</v>
      </c>
      <c r="K32" s="98">
        <f>IF(ISNUMBER($E$13),prep_table!$O$82,prep_table!$O$72)</f>
        <v>5</v>
      </c>
      <c r="L32" s="98">
        <f>IF(ISNUMBER($E$13),prep_table!$O$83,prep_table!$O$80)</f>
        <v>5</v>
      </c>
      <c r="M32" s="98">
        <f>IF(ISNUMBER($E$13),prep_table!$O$84,prep_table!$O$88)</f>
        <v>5</v>
      </c>
      <c r="N32" s="98">
        <f>IF(ISNUMBER($E$13),prep_table!$O$85,prep_table!$O$96)</f>
        <v>5</v>
      </c>
      <c r="O32" s="28"/>
      <c r="Q32" s="25"/>
      <c r="R32" s="54"/>
      <c r="S32" s="28"/>
      <c r="T32" s="54"/>
      <c r="U32" s="28"/>
      <c r="V32" s="54"/>
      <c r="W32" s="28"/>
      <c r="X32" s="54"/>
      <c r="Y32" s="28"/>
      <c r="Z32" s="54"/>
      <c r="AA32" s="28"/>
      <c r="AB32" s="54"/>
      <c r="AC32" s="28"/>
    </row>
    <row r="33" spans="1:29" ht="23.45" customHeight="1" x14ac:dyDescent="0.25">
      <c r="B33" s="25" t="s">
        <v>8</v>
      </c>
      <c r="C33" s="98">
        <f>IF(ISNUMBER($E$13),prep_table!$O$86,prep_table!$O$9)</f>
        <v>5</v>
      </c>
      <c r="D33" s="98">
        <f>IF(ISNUMBER($E$13),prep_table!$O$87,prep_table!$O$17)</f>
        <v>5</v>
      </c>
      <c r="E33" s="98">
        <f>IF(ISNUMBER($E$13),prep_table!$O$88,prep_table!$O$25)</f>
        <v>5</v>
      </c>
      <c r="F33" s="98">
        <f>IF(ISNUMBER($E$13),prep_table!$O$89,prep_table!$O$33)</f>
        <v>5</v>
      </c>
      <c r="G33" s="98">
        <f>IF(ISNUMBER($E$13),prep_table!$O$90,prep_table!$O$41)</f>
        <v>5</v>
      </c>
      <c r="H33" s="98">
        <f>IF(ISNUMBER($E$13),prep_table!$O$91,prep_table!$O$49)</f>
        <v>5</v>
      </c>
      <c r="I33" s="98">
        <f>IF(ISNUMBER($E$13),prep_table!$O$92,prep_table!$O$57)</f>
        <v>5</v>
      </c>
      <c r="J33" s="98">
        <f>IF(ISNUMBER($E$13),prep_table!$O$93,prep_table!$O$65)</f>
        <v>5</v>
      </c>
      <c r="K33" s="98">
        <f>IF(ISNUMBER($E$13),prep_table!$O$94,prep_table!$O$73)</f>
        <v>5</v>
      </c>
      <c r="L33" s="98">
        <f>IF(ISNUMBER($E$13),prep_table!$O$95,prep_table!$O$81)</f>
        <v>5</v>
      </c>
      <c r="M33" s="98">
        <f>IF(ISNUMBER($E$13),prep_table!$O$96,prep_table!$O$89)</f>
        <v>5</v>
      </c>
      <c r="N33" s="98">
        <f>IF(ISNUMBER($E$13),prep_table!$O$97,prep_table!$O$97)</f>
        <v>5</v>
      </c>
      <c r="O33" s="28"/>
      <c r="Q33" s="25"/>
      <c r="R33" s="54"/>
      <c r="S33" s="28"/>
      <c r="T33" s="54"/>
      <c r="U33" s="28"/>
      <c r="V33" s="54"/>
      <c r="W33" s="28"/>
      <c r="X33" s="54"/>
      <c r="Y33" s="28"/>
      <c r="Z33" s="54"/>
      <c r="AA33" s="28"/>
      <c r="AB33" s="54"/>
      <c r="AC33" s="28"/>
    </row>
    <row r="34" spans="1:29" ht="18.95" customHeight="1" x14ac:dyDescent="0.25">
      <c r="A34" s="14" t="s">
        <v>119</v>
      </c>
      <c r="B34"/>
      <c r="C34" s="24">
        <v>1</v>
      </c>
      <c r="D34" s="24">
        <v>2</v>
      </c>
      <c r="E34" s="24">
        <v>3</v>
      </c>
      <c r="F34" s="24">
        <v>4</v>
      </c>
      <c r="G34" s="24">
        <v>5</v>
      </c>
      <c r="H34" s="24">
        <v>6</v>
      </c>
      <c r="I34" s="24">
        <v>7</v>
      </c>
      <c r="J34" s="24">
        <v>8</v>
      </c>
      <c r="K34" s="24">
        <v>9</v>
      </c>
      <c r="L34" s="24">
        <v>10</v>
      </c>
      <c r="M34" s="24">
        <v>11</v>
      </c>
      <c r="N34" s="24">
        <v>12</v>
      </c>
      <c r="O34"/>
      <c r="Q34" s="25"/>
      <c r="R34" s="54"/>
      <c r="S34" s="28"/>
      <c r="T34" s="54"/>
      <c r="U34" s="28"/>
      <c r="V34" s="54"/>
      <c r="W34" s="28"/>
      <c r="X34" s="54"/>
      <c r="Y34" s="28"/>
      <c r="Z34" s="54"/>
      <c r="AA34" s="28"/>
      <c r="AB34" s="54"/>
      <c r="AC34" s="28"/>
    </row>
    <row r="35" spans="1:29" ht="23.45" customHeight="1" x14ac:dyDescent="0.25">
      <c r="B35" s="25" t="s">
        <v>1</v>
      </c>
      <c r="C35" s="52">
        <f>IF(ISNUMBER($E$13),prep_table!$N$2,prep_table!$N$2)</f>
        <v>0</v>
      </c>
      <c r="D35" s="52">
        <f>IF(ISNUMBER($E$13),prep_table!$N$3,prep_table!$N$10)</f>
        <v>0</v>
      </c>
      <c r="E35" s="52">
        <f>IF(ISNUMBER($E$13),prep_table!$N$4,prep_table!$N$18)</f>
        <v>0</v>
      </c>
      <c r="F35" s="52">
        <f>IF(ISNUMBER($E$13),prep_table!$N$5,prep_table!$N$26)</f>
        <v>0</v>
      </c>
      <c r="G35" s="52">
        <f>IF(ISNUMBER($E$13),prep_table!$N$6,prep_table!$N$34)</f>
        <v>0</v>
      </c>
      <c r="H35" s="52">
        <f>IF(ISNUMBER($E$13),prep_table!$N$7,prep_table!$N$42)</f>
        <v>0</v>
      </c>
      <c r="I35" s="52">
        <f>IF(ISNUMBER($E$13),prep_table!$N$8,prep_table!$N$50)</f>
        <v>0</v>
      </c>
      <c r="J35" s="52">
        <f>IF(ISNUMBER($E$13),prep_table!$N$9,prep_table!$N$58)</f>
        <v>0</v>
      </c>
      <c r="K35" s="52">
        <f>IF(ISNUMBER($E$13),prep_table!$N$10,prep_table!$N$66)</f>
        <v>0</v>
      </c>
      <c r="L35" s="52">
        <f>IF(ISNUMBER($E$13),prep_table!$N$11,prep_table!$N$74)</f>
        <v>0</v>
      </c>
      <c r="M35" s="52">
        <f>IF(ISNUMBER($E$13),prep_table!$N$12,prep_table!$N$82)</f>
        <v>0</v>
      </c>
      <c r="N35" s="52">
        <f>IF(ISNUMBER($E$13),prep_table!$N$13,prep_table!$N$90)</f>
        <v>0</v>
      </c>
      <c r="O35"/>
      <c r="Q35" s="25"/>
      <c r="R35" s="54"/>
      <c r="S35" s="28"/>
      <c r="T35" s="54"/>
      <c r="U35" s="28"/>
      <c r="V35" s="54"/>
      <c r="W35" s="28"/>
      <c r="X35" s="54"/>
      <c r="Y35" s="28"/>
      <c r="Z35" s="54"/>
      <c r="AA35" s="28"/>
      <c r="AB35" s="54"/>
      <c r="AC35" s="28"/>
    </row>
    <row r="36" spans="1:29" ht="23.45" customHeight="1" x14ac:dyDescent="0.25">
      <c r="B36" s="25" t="s">
        <v>2</v>
      </c>
      <c r="C36" s="52">
        <f>IF(ISNUMBER($E$13),prep_table!$N$14,prep_table!$N$3)</f>
        <v>0</v>
      </c>
      <c r="D36" s="52">
        <f>IF(ISNUMBER($E$13),prep_table!$N$15,prep_table!$N$11)</f>
        <v>0</v>
      </c>
      <c r="E36" s="52">
        <f>IF(ISNUMBER($E$13),prep_table!$N$16,prep_table!$N$19)</f>
        <v>0</v>
      </c>
      <c r="F36" s="52">
        <f>IF(ISNUMBER($E$13),prep_table!$N$17,prep_table!$N$27)</f>
        <v>0</v>
      </c>
      <c r="G36" s="52">
        <f>IF(ISNUMBER($E$13),prep_table!$N$18,prep_table!$N$35)</f>
        <v>0</v>
      </c>
      <c r="H36" s="52">
        <f>IF(ISNUMBER($E$13),prep_table!$N$19,prep_table!$N$43)</f>
        <v>0</v>
      </c>
      <c r="I36" s="52">
        <f>IF(ISNUMBER($E$13),prep_table!$N$20,prep_table!$N$51)</f>
        <v>0</v>
      </c>
      <c r="J36" s="52">
        <f>IF(ISNUMBER($E$13),prep_table!$N$21,prep_table!$N$59)</f>
        <v>0</v>
      </c>
      <c r="K36" s="52">
        <f>IF(ISNUMBER($E$13),prep_table!$N$22,prep_table!$N$67)</f>
        <v>0</v>
      </c>
      <c r="L36" s="52">
        <f>IF(ISNUMBER($E$13),prep_table!$N$23,prep_table!$N$75)</f>
        <v>0</v>
      </c>
      <c r="M36" s="52">
        <f>IF(ISNUMBER($E$13),prep_table!$N$24,prep_table!$N$83)</f>
        <v>0</v>
      </c>
      <c r="N36" s="52">
        <f>IF(ISNUMBER($E$13),prep_table!$N$25,prep_table!$N$91)</f>
        <v>0</v>
      </c>
      <c r="O36"/>
      <c r="Q36" s="25"/>
      <c r="R36" s="54"/>
      <c r="S36" s="28"/>
      <c r="T36" s="54"/>
      <c r="U36" s="28"/>
      <c r="V36" s="54"/>
      <c r="W36" s="28"/>
      <c r="X36" s="54"/>
      <c r="Y36" s="28"/>
      <c r="Z36" s="54"/>
      <c r="AA36" s="28"/>
      <c r="AB36" s="54"/>
      <c r="AC36" s="28"/>
    </row>
    <row r="37" spans="1:29" ht="23.45" customHeight="1" x14ac:dyDescent="0.25">
      <c r="B37" s="25" t="s">
        <v>3</v>
      </c>
      <c r="C37" s="52">
        <f>IF(ISNUMBER($E$13),prep_table!$N$26,prep_table!$N$4)</f>
        <v>0</v>
      </c>
      <c r="D37" s="52">
        <f>IF(ISNUMBER($E$13),prep_table!$N$27,prep_table!$N$12)</f>
        <v>0</v>
      </c>
      <c r="E37" s="52">
        <f>IF(ISNUMBER($E$13),prep_table!$N$28,prep_table!$N$20)</f>
        <v>0</v>
      </c>
      <c r="F37" s="52">
        <f>IF(ISNUMBER($E$13),prep_table!$N$29,prep_table!$N$28)</f>
        <v>0</v>
      </c>
      <c r="G37" s="52">
        <f>IF(ISNUMBER($E$13),prep_table!$N$30,prep_table!$N$36)</f>
        <v>0</v>
      </c>
      <c r="H37" s="52">
        <f>IF(ISNUMBER($E$13),prep_table!$N$31,prep_table!$N$44)</f>
        <v>0</v>
      </c>
      <c r="I37" s="52">
        <f>IF(ISNUMBER($E$13),prep_table!$N$32,prep_table!$N$52)</f>
        <v>0</v>
      </c>
      <c r="J37" s="52">
        <f>IF(ISNUMBER($E$13),prep_table!$N$33,prep_table!$N$60)</f>
        <v>0</v>
      </c>
      <c r="K37" s="52">
        <f>IF(ISNUMBER($E$13),prep_table!$N$34,prep_table!$N$68)</f>
        <v>0</v>
      </c>
      <c r="L37" s="52">
        <f>IF(ISNUMBER($E$13),prep_table!$N$35,prep_table!$N$76)</f>
        <v>0</v>
      </c>
      <c r="M37" s="52">
        <f>IF(ISNUMBER($E$13),prep_table!$N$36,prep_table!$N$84)</f>
        <v>0</v>
      </c>
      <c r="N37" s="52">
        <f>IF(ISNUMBER($E$13),prep_table!$N$37,prep_table!$N$92)</f>
        <v>0</v>
      </c>
      <c r="O37"/>
      <c r="Q37" s="25"/>
      <c r="R37" s="54"/>
      <c r="S37" s="28"/>
      <c r="T37" s="54"/>
      <c r="U37" s="28"/>
      <c r="V37" s="54"/>
      <c r="W37" s="28"/>
      <c r="X37" s="54"/>
      <c r="Y37" s="28"/>
      <c r="Z37" s="54"/>
      <c r="AA37" s="28"/>
      <c r="AB37" s="54"/>
      <c r="AC37" s="28"/>
    </row>
    <row r="38" spans="1:29" ht="23.45" customHeight="1" x14ac:dyDescent="0.25">
      <c r="B38" s="25" t="s">
        <v>4</v>
      </c>
      <c r="C38" s="52">
        <f>IF(ISNUMBER($E$13),prep_table!$N$38,prep_table!$N$5)</f>
        <v>0</v>
      </c>
      <c r="D38" s="52">
        <f>IF(ISNUMBER($E$13),prep_table!$N$39,prep_table!$N$13)</f>
        <v>0</v>
      </c>
      <c r="E38" s="52">
        <f>IF(ISNUMBER($E$13),prep_table!$N$40,prep_table!$N$21)</f>
        <v>0</v>
      </c>
      <c r="F38" s="52">
        <f>IF(ISNUMBER($E$13),prep_table!$N$41,prep_table!$N$29)</f>
        <v>0</v>
      </c>
      <c r="G38" s="52">
        <f>IF(ISNUMBER($E$13),prep_table!$N$42,prep_table!$N$37)</f>
        <v>0</v>
      </c>
      <c r="H38" s="52">
        <f>IF(ISNUMBER($E$13),prep_table!$N$43,prep_table!$N$45)</f>
        <v>0</v>
      </c>
      <c r="I38" s="52">
        <f>IF(ISNUMBER($E$13),prep_table!$N$44,prep_table!$N$53)</f>
        <v>0</v>
      </c>
      <c r="J38" s="52">
        <f>IF(ISNUMBER($E$13),prep_table!$N$45,prep_table!$N$61)</f>
        <v>0</v>
      </c>
      <c r="K38" s="52">
        <f>IF(ISNUMBER($E$13),prep_table!$N$46,prep_table!$N$69)</f>
        <v>0</v>
      </c>
      <c r="L38" s="52">
        <f>IF(ISNUMBER($E$13),prep_table!$N$47,prep_table!$N$77)</f>
        <v>0</v>
      </c>
      <c r="M38" s="52">
        <f>IF(ISNUMBER($E$13),prep_table!$N$48,prep_table!$N$85)</f>
        <v>0</v>
      </c>
      <c r="N38" s="52">
        <f>IF(ISNUMBER($E$13),prep_table!$N$49,prep_table!$N$93)</f>
        <v>0</v>
      </c>
      <c r="O38"/>
      <c r="Q38" s="25"/>
      <c r="R38" s="54"/>
      <c r="S38" s="28"/>
      <c r="T38" s="54"/>
      <c r="U38" s="28"/>
      <c r="V38" s="54"/>
      <c r="W38" s="28"/>
      <c r="X38" s="54"/>
      <c r="Y38" s="28"/>
      <c r="Z38" s="54"/>
      <c r="AA38" s="28"/>
      <c r="AB38" s="54"/>
      <c r="AC38" s="28"/>
    </row>
    <row r="39" spans="1:29" ht="23.45" customHeight="1" x14ac:dyDescent="0.25">
      <c r="B39" s="25" t="s">
        <v>5</v>
      </c>
      <c r="C39" s="52">
        <f>IF(ISNUMBER($E$13),prep_table!$N$50,prep_table!$N$6)</f>
        <v>0</v>
      </c>
      <c r="D39" s="52">
        <f>IF(ISNUMBER($E$13),prep_table!$N$51,prep_table!$N$14)</f>
        <v>0</v>
      </c>
      <c r="E39" s="52">
        <f>IF(ISNUMBER($E$13),prep_table!$N$52,prep_table!$N$22)</f>
        <v>0</v>
      </c>
      <c r="F39" s="52">
        <f>IF(ISNUMBER($E$13),prep_table!$N$53,prep_table!$N$30)</f>
        <v>0</v>
      </c>
      <c r="G39" s="52">
        <f>IF(ISNUMBER($E$13),prep_table!$N$54,prep_table!$N$38)</f>
        <v>0</v>
      </c>
      <c r="H39" s="52">
        <f>IF(ISNUMBER($E$13),prep_table!$N$55,prep_table!$N$46)</f>
        <v>0</v>
      </c>
      <c r="I39" s="52">
        <f>IF(ISNUMBER($E$13),prep_table!$N$56,prep_table!$N$54)</f>
        <v>0</v>
      </c>
      <c r="J39" s="52">
        <f>IF(ISNUMBER($E$13),prep_table!$N$57,prep_table!$N$62)</f>
        <v>0</v>
      </c>
      <c r="K39" s="52">
        <f>IF(ISNUMBER($E$13),prep_table!$N$58,prep_table!$N$70)</f>
        <v>0</v>
      </c>
      <c r="L39" s="52">
        <f>IF(ISNUMBER($E$13),prep_table!$N$59,prep_table!$N$78)</f>
        <v>0</v>
      </c>
      <c r="M39" s="52">
        <f>IF(ISNUMBER($E$13),prep_table!$N$60,prep_table!$N$86)</f>
        <v>0</v>
      </c>
      <c r="N39" s="52">
        <f>IF(ISNUMBER($E$13),prep_table!$N$61,prep_table!$N$94)</f>
        <v>0</v>
      </c>
      <c r="O39"/>
      <c r="Q39" s="25"/>
      <c r="R39" s="54"/>
      <c r="S39" s="28"/>
      <c r="T39" s="54"/>
      <c r="U39" s="28"/>
      <c r="V39" s="54"/>
      <c r="W39" s="28"/>
      <c r="X39" s="54"/>
      <c r="Y39" s="28"/>
      <c r="Z39" s="54"/>
      <c r="AA39" s="28"/>
      <c r="AB39" s="54"/>
      <c r="AC39" s="28"/>
    </row>
    <row r="40" spans="1:29" ht="23.45" customHeight="1" x14ac:dyDescent="0.25">
      <c r="B40" s="25" t="s">
        <v>6</v>
      </c>
      <c r="C40" s="52">
        <f>IF(ISNUMBER($E$13),prep_table!$N$62,prep_table!$N$7)</f>
        <v>0</v>
      </c>
      <c r="D40" s="52">
        <f>IF(ISNUMBER($E$13),prep_table!$N$63,prep_table!$N$15)</f>
        <v>0</v>
      </c>
      <c r="E40" s="52">
        <f>IF(ISNUMBER($E$13),prep_table!$N$64,prep_table!$N$23)</f>
        <v>0</v>
      </c>
      <c r="F40" s="52">
        <f>IF(ISNUMBER($E$13),prep_table!$N$65,prep_table!$N$31)</f>
        <v>0</v>
      </c>
      <c r="G40" s="52">
        <f>IF(ISNUMBER($E$13),prep_table!$N$66,prep_table!$N$39)</f>
        <v>0</v>
      </c>
      <c r="H40" s="52">
        <f>IF(ISNUMBER($E$13),prep_table!$N$67,prep_table!$N$47)</f>
        <v>0</v>
      </c>
      <c r="I40" s="52">
        <f>IF(ISNUMBER($E$13),prep_table!$N$68,prep_table!$N$55)</f>
        <v>0</v>
      </c>
      <c r="J40" s="52">
        <f>IF(ISNUMBER($E$13),prep_table!$N$69,prep_table!$N$63)</f>
        <v>0</v>
      </c>
      <c r="K40" s="52">
        <f>IF(ISNUMBER($E$13),prep_table!$N$70,prep_table!$N$71)</f>
        <v>0</v>
      </c>
      <c r="L40" s="52">
        <f>IF(ISNUMBER($E$13),prep_table!$N$71,prep_table!$N$79)</f>
        <v>0</v>
      </c>
      <c r="M40" s="52">
        <f>IF(ISNUMBER($E$13),prep_table!$N$72,prep_table!$N$87)</f>
        <v>0</v>
      </c>
      <c r="N40" s="52">
        <f>IF(ISNUMBER($E$13),prep_table!$N$73,prep_table!$N$95)</f>
        <v>0</v>
      </c>
      <c r="O40"/>
      <c r="Q40" s="25"/>
      <c r="R40" s="54"/>
      <c r="S40" s="28"/>
      <c r="T40" s="54"/>
      <c r="U40" s="28"/>
      <c r="V40" s="54"/>
      <c r="W40" s="28"/>
      <c r="X40" s="54"/>
      <c r="Y40" s="28"/>
      <c r="Z40" s="54"/>
      <c r="AA40" s="28"/>
      <c r="AB40" s="54"/>
      <c r="AC40" s="28"/>
    </row>
    <row r="41" spans="1:29" ht="23.45" customHeight="1" x14ac:dyDescent="0.25">
      <c r="B41" s="25" t="s">
        <v>7</v>
      </c>
      <c r="C41" s="52">
        <f>IF(ISNUMBER($E$13),prep_table!$N$74,prep_table!$N$8)</f>
        <v>0</v>
      </c>
      <c r="D41" s="52">
        <f>IF(ISNUMBER($E$13),prep_table!$N$75,prep_table!$N$16)</f>
        <v>0</v>
      </c>
      <c r="E41" s="52">
        <f>IF(ISNUMBER($E$13),prep_table!$N$76,prep_table!$N$24)</f>
        <v>0</v>
      </c>
      <c r="F41" s="52">
        <f>IF(ISNUMBER($E$13),prep_table!$N$77,prep_table!$N$32)</f>
        <v>0</v>
      </c>
      <c r="G41" s="52">
        <f>IF(ISNUMBER($E$13),prep_table!$N$78,prep_table!$N$40)</f>
        <v>0</v>
      </c>
      <c r="H41" s="52">
        <f>IF(ISNUMBER($E$13),prep_table!$N$79,prep_table!$N$48)</f>
        <v>0</v>
      </c>
      <c r="I41" s="52">
        <f>IF(ISNUMBER($E$13),prep_table!$N$80,prep_table!$N$56)</f>
        <v>0</v>
      </c>
      <c r="J41" s="52">
        <f>IF(ISNUMBER($E$13),prep_table!$N$81,prep_table!$N$64)</f>
        <v>0</v>
      </c>
      <c r="K41" s="52">
        <f>IF(ISNUMBER($E$13),prep_table!$N$82,prep_table!$N$72)</f>
        <v>0</v>
      </c>
      <c r="L41" s="52">
        <f>IF(ISNUMBER($E$13),prep_table!$N$83,prep_table!$N$80)</f>
        <v>0</v>
      </c>
      <c r="M41" s="52">
        <f>IF(ISNUMBER($E$13),prep_table!$N$84,prep_table!$N$88)</f>
        <v>0</v>
      </c>
      <c r="N41" s="52">
        <f>IF(ISNUMBER($E$13),prep_table!$N$85,prep_table!$N$96)</f>
        <v>0</v>
      </c>
      <c r="O41"/>
      <c r="Q41" s="25"/>
      <c r="R41" s="54"/>
      <c r="S41" s="28"/>
      <c r="T41" s="54"/>
      <c r="U41" s="28"/>
      <c r="V41" s="54"/>
      <c r="W41" s="28"/>
      <c r="X41" s="54"/>
      <c r="Y41" s="28"/>
      <c r="Z41" s="54"/>
      <c r="AA41" s="28"/>
      <c r="AB41" s="54"/>
      <c r="AC41" s="28"/>
    </row>
    <row r="42" spans="1:29" ht="23.45" customHeight="1" thickBot="1" x14ac:dyDescent="0.3">
      <c r="B42" s="25" t="s">
        <v>8</v>
      </c>
      <c r="C42" s="52">
        <f>IF(ISNUMBER($E$13),prep_table!$N$86,prep_table!$N$9)</f>
        <v>0</v>
      </c>
      <c r="D42" s="52">
        <f>IF(ISNUMBER($E$13),prep_table!$N$87,prep_table!$N$17)</f>
        <v>0</v>
      </c>
      <c r="E42" s="52">
        <f>IF(ISNUMBER($E$13),prep_table!$N$88,prep_table!$N$25)</f>
        <v>0</v>
      </c>
      <c r="F42" s="52">
        <f>IF(ISNUMBER($E$13),prep_table!$N$89,prep_table!$N$33)</f>
        <v>0</v>
      </c>
      <c r="G42" s="52">
        <f>IF(ISNUMBER($E$13),prep_table!$N$90,prep_table!$N$41)</f>
        <v>0</v>
      </c>
      <c r="H42" s="52">
        <f>IF(ISNUMBER($E$13),prep_table!$N$91,prep_table!$N$49)</f>
        <v>0</v>
      </c>
      <c r="I42" s="52">
        <f>IF(ISNUMBER($E$13),prep_table!$N$92,prep_table!$N$57)</f>
        <v>0</v>
      </c>
      <c r="J42" s="52">
        <f>IF(ISNUMBER($E$13),prep_table!$N$93,prep_table!$N$65)</f>
        <v>0</v>
      </c>
      <c r="K42" s="52">
        <f>IF(ISNUMBER($E$13),prep_table!$N$94,prep_table!$N$73)</f>
        <v>0</v>
      </c>
      <c r="L42" s="52">
        <f>IF(ISNUMBER($E$13),prep_table!$N$95,prep_table!$N$81)</f>
        <v>0</v>
      </c>
      <c r="M42" s="52">
        <f>IF(ISNUMBER($E$13),prep_table!$N$96,prep_table!$N$89)</f>
        <v>0</v>
      </c>
      <c r="N42" s="52">
        <f>IF(ISNUMBER($E$13),prep_table!$N$97,prep_table!$N$97)</f>
        <v>0</v>
      </c>
      <c r="O42"/>
      <c r="Q42" s="25"/>
      <c r="R42" s="54"/>
      <c r="S42" s="28"/>
      <c r="T42" s="54"/>
      <c r="U42" s="28"/>
      <c r="V42" s="54"/>
      <c r="W42" s="28"/>
      <c r="X42" s="54"/>
      <c r="Y42" s="28"/>
      <c r="Z42" s="54"/>
      <c r="AA42" s="28"/>
      <c r="AB42" s="54"/>
      <c r="AC42" s="28"/>
    </row>
    <row r="43" spans="1:29" ht="26.25" customHeight="1" thickBot="1" x14ac:dyDescent="0.3">
      <c r="A43" s="22"/>
      <c r="B43" s="121" t="s">
        <v>43</v>
      </c>
      <c r="C43" s="122"/>
      <c r="D43" s="122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3"/>
    </row>
    <row r="44" spans="1:29" ht="26.25" customHeight="1" thickBot="1" x14ac:dyDescent="0.3">
      <c r="A44" s="21"/>
      <c r="B44" s="13" t="str">
        <f>IF(ISNUMBER($E$12),IF($M$9="Yes",IF(F12=TRUE,CONCATENATE("Pipet ",FIXED(E13*D46/8*1.1)," µL of FS1 into each well of column 1 of MM plate"),CONCATENATE("Pipet ",FIXED((G12+1)*D46*1.1)," µL of FS1 into first ",H12," wells and ",FIXED((G12)*D46*1.1)," µL into the other wells of MM plate column 1")), "Skip" ), IF($F$13=TRUE,CONCATENATE("Pipet ",FIXED($E$13*D46/12*1.1)," µL of FS1 into each well of row A of MM plate"),CONCATENATE("Pipet ",FIXED(($G$13+1)*D46*1.1)," µL of FS1 into first ",$H$13," wells and ",FIXED(($G$13)*D46*1.1)," µL into the other wells of MM plate row A")))</f>
        <v>Pipet 0.00 µL of FS1 into each well of row A of MM plate</v>
      </c>
      <c r="C44" s="13"/>
      <c r="D44" s="13"/>
      <c r="E44" s="13"/>
      <c r="N44" s="124" t="str">
        <f>IF(M9="No","Skip this part",IF($M$9=$M$10,"Skip this only for low Input samples", " "))</f>
        <v>Skip this only for low Input samples</v>
      </c>
      <c r="O44" s="28"/>
    </row>
    <row r="45" spans="1:29" ht="26.25" customHeight="1" thickBot="1" x14ac:dyDescent="0.3">
      <c r="A45" s="21"/>
      <c r="B45" s="13" t="str">
        <f>IF($M$9="Yes", "Mix:", "Skip")</f>
        <v>Mix:</v>
      </c>
      <c r="C45" s="49" t="s">
        <v>11</v>
      </c>
      <c r="D45" s="30">
        <v>5</v>
      </c>
      <c r="E45" s="56" t="s">
        <v>49</v>
      </c>
      <c r="N45" s="125"/>
      <c r="O45" s="28"/>
      <c r="Q45" s="13"/>
    </row>
    <row r="46" spans="1:29" ht="15.95" customHeight="1" thickBot="1" x14ac:dyDescent="0.3">
      <c r="A46" s="22"/>
      <c r="B46" s="13"/>
      <c r="C46" s="32" t="s">
        <v>15</v>
      </c>
      <c r="D46" s="33">
        <v>5</v>
      </c>
      <c r="E46" s="67" t="s">
        <v>49</v>
      </c>
      <c r="N46" s="125"/>
      <c r="O46" s="28"/>
    </row>
    <row r="47" spans="1:29" ht="15.95" customHeight="1" thickBot="1" x14ac:dyDescent="0.3">
      <c r="A47" s="22"/>
      <c r="B47" s="13"/>
      <c r="C47" s="35"/>
      <c r="D47" s="36">
        <v>10</v>
      </c>
      <c r="E47" s="68" t="s">
        <v>49</v>
      </c>
      <c r="F47" s="14" t="s">
        <v>12</v>
      </c>
      <c r="N47" s="125"/>
      <c r="O47" s="28"/>
    </row>
    <row r="48" spans="1:29" ht="26.25" customHeight="1" thickBot="1" x14ac:dyDescent="0.3">
      <c r="A48" s="21"/>
      <c r="B48" s="13" t="str">
        <f>IF($M$9="Yes", "Incubate:", "Skip")</f>
        <v>Incubate:</v>
      </c>
      <c r="D48" s="38" t="s">
        <v>66</v>
      </c>
      <c r="E48" s="13"/>
      <c r="F48" s="39" t="s">
        <v>83</v>
      </c>
      <c r="N48" s="125"/>
      <c r="O48" s="28"/>
    </row>
    <row r="49" spans="1:15" ht="26.25" customHeight="1" thickBot="1" x14ac:dyDescent="0.3">
      <c r="A49" s="22"/>
      <c r="B49" s="13"/>
      <c r="D49" s="38" t="s">
        <v>13</v>
      </c>
      <c r="E49" s="13" t="s">
        <v>14</v>
      </c>
      <c r="F49" s="13"/>
      <c r="N49" s="125"/>
      <c r="O49" s="28"/>
    </row>
    <row r="50" spans="1:15" ht="30" customHeight="1" thickBot="1" x14ac:dyDescent="0.3">
      <c r="A50" s="21"/>
      <c r="B50" s="162" t="str">
        <f>IF(ISNUMBER($E$13),IF($F$13=TRUE,CONCATENATE("Prepare Mastermix (F) according to the following table and pipet ",FIXED($E$13*D54/12*1.1)," µL of F into each well of row B of MM plate"),CONCATENATE("Prepare Mastermix (F) according to the following table and pipet ",FIXED(($G$13+1)*D54*1.1)," µL of F into first ",$H$13," wells and ",FIXED(($G$13)*D54*1.1)," µL into the other wells of MM plate row B")),IF(F12=TRUE,CONCATENATE("Prepare Mastermix (F) according to the following table and pipet ",FIXED(E12*D54/8*1.1)," µL into each well of column 2 of MM plate"),CONCATENATE("Prepare Mastermix (F) according to the following table and pipet ",FIXED((G12+1)*D54*1.1)," µL into first ",H12," wells and ",FIXED((G12)*D54*1.1)," µL into the other wells of MM plate column 2")))</f>
        <v>Prepare Mastermix (F) according to the following table and pipet 0.00 µL into each well of column 2 of MM plate</v>
      </c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3"/>
      <c r="N50" s="163"/>
      <c r="O50" s="163"/>
    </row>
    <row r="51" spans="1:15" ht="33" customHeight="1" x14ac:dyDescent="0.25">
      <c r="A51" s="22"/>
      <c r="B51" s="13"/>
      <c r="C51" s="13"/>
      <c r="D51" s="69" t="s">
        <v>50</v>
      </c>
      <c r="E51" s="55" t="str">
        <f>IF(ISNUMBER($E$13),CONCATENATE(" Volume for ",$E$13," samples"),CONCATENATE(" Volume for ",$E$12," samples"))</f>
        <v xml:space="preserve"> Volume for  samples</v>
      </c>
      <c r="I51" s="107" t="s">
        <v>120</v>
      </c>
      <c r="J51" s="108"/>
      <c r="K51" s="70" t="s">
        <v>50</v>
      </c>
      <c r="L51" s="109" t="s">
        <v>149</v>
      </c>
      <c r="M51" s="109"/>
      <c r="N51" s="71"/>
    </row>
    <row r="52" spans="1:15" ht="26.25" customHeight="1" x14ac:dyDescent="0.25">
      <c r="A52" s="22"/>
      <c r="C52" s="29" t="s">
        <v>16</v>
      </c>
      <c r="D52" s="30">
        <v>9.5</v>
      </c>
      <c r="E52" s="30">
        <f>IF(ISNUMBER($E$13),D52*$E$13*1.1,D52*$E$12*1.1)</f>
        <v>0</v>
      </c>
      <c r="F52" s="56" t="s">
        <v>49</v>
      </c>
      <c r="J52" s="72" t="str">
        <f>IF(OR($M$10="Yes",$M$11="Yes"), "FS2","")</f>
        <v>FS2</v>
      </c>
      <c r="K52" s="73" t="str">
        <f>IF(OR($M$10="Yes",$M$11="Yes"), "5","")</f>
        <v>5</v>
      </c>
      <c r="L52" s="130">
        <f>IF(ISNUMBER($E$13),IF(OR($M$10="Yes",$M$11="Yes"),K52*$E$13*1.1,""),K52*$E$12*1.1)</f>
        <v>0</v>
      </c>
      <c r="M52" s="131"/>
      <c r="N52" s="74" t="s">
        <v>49</v>
      </c>
    </row>
    <row r="53" spans="1:15" ht="26.25" customHeight="1" thickBot="1" x14ac:dyDescent="0.3">
      <c r="A53" s="22"/>
      <c r="C53" s="32" t="s">
        <v>9</v>
      </c>
      <c r="D53" s="33">
        <v>0.5</v>
      </c>
      <c r="E53" s="33">
        <f>IF(ISNUMBER($E$13),D53*$E$13*1.1,D53*$E$12*1.1)</f>
        <v>0</v>
      </c>
      <c r="F53" s="67" t="s">
        <v>49</v>
      </c>
      <c r="J53" s="72" t="str">
        <f>IF(OR($M$10="Yes",$M$11="Yes"), "FS2","")</f>
        <v>FS2</v>
      </c>
      <c r="K53" s="73" t="str">
        <f>IF(OR($M$10="Yes",$M$11="Yes"), "9.5","")</f>
        <v>9.5</v>
      </c>
      <c r="L53" s="130">
        <f t="shared" ref="L53:L54" si="0">IF(ISNUMBER($E$13),IF(OR($M$10="Yes",$M$11="Yes"),K53*$E$13*1.1,""),K53*$E$12*1.1)</f>
        <v>0</v>
      </c>
      <c r="M53" s="131"/>
      <c r="N53" s="74" t="s">
        <v>49</v>
      </c>
    </row>
    <row r="54" spans="1:15" ht="26.25" customHeight="1" thickBot="1" x14ac:dyDescent="0.3">
      <c r="A54" s="22"/>
      <c r="C54" s="35"/>
      <c r="D54" s="36">
        <v>10</v>
      </c>
      <c r="E54" s="40">
        <f>E52+E53</f>
        <v>0</v>
      </c>
      <c r="F54" s="68" t="s">
        <v>49</v>
      </c>
      <c r="G54" s="14" t="s">
        <v>55</v>
      </c>
      <c r="J54" s="75" t="str">
        <f>IF(OR($M$10="Yes",$M$11="Yes"), "E1","")</f>
        <v>E1</v>
      </c>
      <c r="K54" s="76" t="str">
        <f>IF(OR($M$10="Yes",$M$11="Yes"), "0.5","")</f>
        <v>0.5</v>
      </c>
      <c r="L54" s="130">
        <f t="shared" si="0"/>
        <v>0</v>
      </c>
      <c r="M54" s="131"/>
      <c r="N54" s="77" t="s">
        <v>49</v>
      </c>
    </row>
    <row r="55" spans="1:15" ht="26.25" customHeight="1" thickBot="1" x14ac:dyDescent="0.3">
      <c r="A55" s="21"/>
      <c r="B55" s="13" t="s">
        <v>51</v>
      </c>
      <c r="F55" s="38" t="s">
        <v>17</v>
      </c>
      <c r="J55" s="78"/>
      <c r="K55" s="79">
        <f>SUM(K52:K54)</f>
        <v>0</v>
      </c>
      <c r="L55" s="132">
        <f>SUM(L52:L54)</f>
        <v>0</v>
      </c>
      <c r="M55" s="133"/>
      <c r="N55" s="80" t="s">
        <v>49</v>
      </c>
    </row>
    <row r="56" spans="1:15" ht="26.25" customHeight="1" thickBot="1" x14ac:dyDescent="0.3">
      <c r="A56" s="41"/>
      <c r="B56" s="13" t="s">
        <v>52</v>
      </c>
    </row>
    <row r="57" spans="1:15" ht="26.25" customHeight="1" thickBot="1" x14ac:dyDescent="0.3">
      <c r="A57" s="21"/>
      <c r="B57" s="42" t="s">
        <v>48</v>
      </c>
      <c r="D57" s="38" t="s">
        <v>18</v>
      </c>
      <c r="E57" s="13"/>
      <c r="G57" s="81" t="str">
        <f>IF(OR($M$10="Yes",$M$11="Yes"), "Incubate the low/ultralow input samples for 15 min or 1 hr at 42°C","")</f>
        <v>Incubate the low/ultralow input samples for 15 min or 1 hr at 42°C</v>
      </c>
    </row>
    <row r="58" spans="1:15" ht="26.25" customHeight="1" thickBot="1" x14ac:dyDescent="0.3">
      <c r="A58" s="22"/>
      <c r="D58" s="38" t="s">
        <v>22</v>
      </c>
      <c r="E58" s="13" t="s">
        <v>28</v>
      </c>
    </row>
    <row r="59" spans="1:15" ht="26.25" customHeight="1" thickBot="1" x14ac:dyDescent="0.3">
      <c r="A59" s="22"/>
      <c r="B59" s="134" t="s">
        <v>20</v>
      </c>
      <c r="C59" s="135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6"/>
    </row>
    <row r="60" spans="1:15" s="13" customFormat="1" ht="26.1" customHeight="1" thickBot="1" x14ac:dyDescent="0.3">
      <c r="A60" s="44"/>
      <c r="B60" s="13" t="str">
        <f>IF(ISNUMBER($E$13),IF(F13=TRUE,CONCATENATE("Pipet ",FIXED(E13*D62/8*1.1)," µL of RS into each well of row C of MM plate"),CONCATENATE("Pipet ",FIXED((G13+1)*D62*1.1)," µL of RS into first ",H13," wells and ",FIXED((G13)*D62*1.1)," µL into the other wells of MM plate row C")),IF($F$12=TRUE,CONCATENATE("Pipet ",FIXED($E$12*D62/8*1.1)," µL of RS into each well of column 3 of MM plate"),CONCATENATE("Pipet ",FIXED(($G$12+1)*D62*1.1)," µL of RS into first ",H12," wells and ",FIXED(($G$12)*D62*1.1)," µL into the other wells of MM plate column 3")))</f>
        <v>Pipet 0.00 µL of RS into each well of column 3 of MM plate</v>
      </c>
    </row>
    <row r="61" spans="1:15" ht="26.25" customHeight="1" thickBot="1" x14ac:dyDescent="0.3">
      <c r="A61" s="21"/>
      <c r="B61" s="13" t="s">
        <v>47</v>
      </c>
      <c r="C61" s="30" t="s">
        <v>54</v>
      </c>
      <c r="D61" s="45">
        <v>20</v>
      </c>
      <c r="E61" s="56" t="s">
        <v>49</v>
      </c>
      <c r="H61" s="20" t="str">
        <f>IF($M$8="Yes", "Thaw USS at 37°C","Thaw SS1 at 37°C")</f>
        <v>Thaw USS at 37°C</v>
      </c>
    </row>
    <row r="62" spans="1:15" ht="26.25" customHeight="1" thickBot="1" x14ac:dyDescent="0.3">
      <c r="A62" s="22"/>
      <c r="C62" s="32" t="s">
        <v>21</v>
      </c>
      <c r="D62" s="33">
        <v>5</v>
      </c>
      <c r="E62" s="82" t="s">
        <v>49</v>
      </c>
    </row>
    <row r="63" spans="1:15" ht="17.45" customHeight="1" thickBot="1" x14ac:dyDescent="0.3">
      <c r="A63" s="22"/>
      <c r="C63" s="35"/>
      <c r="D63" s="36">
        <v>25</v>
      </c>
      <c r="E63" s="83" t="s">
        <v>49</v>
      </c>
      <c r="F63" s="46" t="s">
        <v>12</v>
      </c>
    </row>
    <row r="64" spans="1:15" ht="26.25" customHeight="1" thickBot="1" x14ac:dyDescent="0.3">
      <c r="A64" s="21"/>
      <c r="B64" s="13" t="s">
        <v>53</v>
      </c>
      <c r="C64" s="13"/>
      <c r="D64" s="38" t="s">
        <v>67</v>
      </c>
      <c r="E64" s="13"/>
      <c r="G64" s="81" t="str">
        <f>IF($M$11="Yes","Incubate: 95°C/5min for ULTRALOW", "")</f>
        <v>Incubate: 95°C/5min for ULTRALOW</v>
      </c>
    </row>
    <row r="65" spans="1:21" ht="26.25" customHeight="1" thickBot="1" x14ac:dyDescent="0.3">
      <c r="A65" s="22"/>
      <c r="B65" s="13"/>
      <c r="C65" s="13"/>
      <c r="D65" s="38" t="s">
        <v>22</v>
      </c>
      <c r="E65" s="13" t="s">
        <v>29</v>
      </c>
    </row>
    <row r="66" spans="1:21" ht="26.25" customHeight="1" thickBot="1" x14ac:dyDescent="0.3">
      <c r="A66" s="22"/>
      <c r="B66" s="137" t="s">
        <v>23</v>
      </c>
      <c r="C66" s="138"/>
      <c r="D66" s="138"/>
      <c r="E66" s="138"/>
      <c r="F66" s="138"/>
      <c r="G66" s="138"/>
      <c r="H66" s="138"/>
      <c r="I66" s="138"/>
      <c r="J66" s="138"/>
      <c r="K66" s="138"/>
      <c r="L66" s="138"/>
      <c r="M66" s="138"/>
      <c r="N66" s="138"/>
      <c r="O66" s="139"/>
    </row>
    <row r="67" spans="1:21" ht="26.25" customHeight="1" thickBot="1" x14ac:dyDescent="0.3">
      <c r="A67" s="21"/>
      <c r="B67" s="53" t="str">
        <f>IF($M$8="Yes", "Thaw USS at 37°C","Thaw SS1 at 37°C")</f>
        <v>Thaw USS at 37°C</v>
      </c>
      <c r="G67"/>
      <c r="H67"/>
      <c r="I67"/>
      <c r="J67" s="84"/>
      <c r="K67" s="84"/>
    </row>
    <row r="68" spans="1:21" ht="26.25" customHeight="1" thickBot="1" x14ac:dyDescent="0.3">
      <c r="A68" s="21"/>
      <c r="B68" s="13" t="str">
        <f>IF(ISNUMBER($E$13),IF(M8="No",IF(F13=TRUE,CONCATENATE("Pipet ",FIXED(E13*D70/12*1.1)," µL of SS1 into each well of row D of MM plate"),CONCATENATE("Pipet ",FIXED((G13+1)*D70*1.1)," µL of SS1 into first ",H13," wells and ",FIXED((G13)*D70*1.1)," µL into the other wells of MM plate Row D")),IF(F13=TRUE,CONCATENATE("Pipet ",FIXED(E13*D70/12*1.1)," µL of USS into each well of row D of MM plate"),CONCATENATE("Pipet ",FIXED((G13+1)*D70*1.1)," µL of USS into first ",H13," wells and ",FIXED((G13)*D70*1.1)," µL into the other wells of MM plate row D"))),IF(M8="No",IF(F12=TRUE,CONCATENATE("Pipet ",FIXED(E12*D70/8*1.1)," µL of SS1 into each well of column 4 of MM plate"),CONCATENATE("Pipet ",FIXED((G12+1)*D70*1.1)," µL of SS1 into first ",H13," wells and ",FIXED((G12)*D70*1.1)," µL into the other wells of MM plate column 4")),IF(F12=TRUE,CONCATENATE("Pipet ",FIXED(E12*D70/8*1.1)," µL of USS into each well of column 4 of MM plate"),CONCATENATE("Pipet ",FIXED((G12+1)*D70*1.1)," µL of USS into first ",H13," wells and ",FIXED((G12)*D70*1.1)," µL into the other wells of MM plate column 4"))))</f>
        <v>Pipet 0.00 µL of USS into each well of column 4 of MM plate</v>
      </c>
    </row>
    <row r="69" spans="1:21" ht="21.95" customHeight="1" x14ac:dyDescent="0.25">
      <c r="C69" s="30" t="s">
        <v>54</v>
      </c>
      <c r="D69" s="45">
        <v>25</v>
      </c>
      <c r="E69" s="56" t="s">
        <v>49</v>
      </c>
    </row>
    <row r="70" spans="1:21" ht="14.25" customHeight="1" thickBot="1" x14ac:dyDescent="0.3">
      <c r="A70" s="22"/>
      <c r="C70" s="32" t="str">
        <f>IF($M$8="Yes", "USS","SS1")</f>
        <v>USS</v>
      </c>
      <c r="D70" s="33">
        <v>10</v>
      </c>
      <c r="E70" s="82" t="s">
        <v>49</v>
      </c>
    </row>
    <row r="71" spans="1:21" ht="16.5" customHeight="1" thickBot="1" x14ac:dyDescent="0.3">
      <c r="A71" s="22"/>
      <c r="C71" s="35"/>
      <c r="D71" s="36">
        <v>35</v>
      </c>
      <c r="E71" s="85" t="s">
        <v>49</v>
      </c>
      <c r="F71" s="13" t="s">
        <v>12</v>
      </c>
    </row>
    <row r="72" spans="1:21" ht="26.25" customHeight="1" thickBot="1" x14ac:dyDescent="0.3">
      <c r="A72" s="21"/>
      <c r="B72" s="13" t="s">
        <v>48</v>
      </c>
      <c r="D72" s="43" t="s">
        <v>68</v>
      </c>
    </row>
    <row r="73" spans="1:21" ht="26.25" customHeight="1" x14ac:dyDescent="0.25">
      <c r="A73" s="22"/>
      <c r="D73" s="43" t="s">
        <v>24</v>
      </c>
    </row>
    <row r="74" spans="1:21" ht="26.1" customHeight="1" thickBot="1" x14ac:dyDescent="0.3">
      <c r="A74" s="22"/>
      <c r="D74" s="43" t="s">
        <v>25</v>
      </c>
      <c r="E74" s="14" t="s">
        <v>26</v>
      </c>
    </row>
    <row r="75" spans="1:21" ht="27" customHeight="1" thickBot="1" x14ac:dyDescent="0.3">
      <c r="A75" s="21"/>
      <c r="B75" s="13" t="str">
        <f>IF(ISNUMBER($E$12),IF(F12=TRUE,CONCATENATE("Prepare Mastermix (S) according to the following table and pipet ",FIXED(E12*D78/8*1.1)," µL of S into each well of column 5 of MM plate"),CONCATENATE("Prepare Mastermix (S) according to the following table and pipet ",FIXED((G12+1)*D78*1.1)," µL of S into first ",H12," wells and ",FIXED((G12)*D78*1.1)," µL into the other wells of MM plate column 5")),IF(F13=TRUE,CONCATENATE("Prepare Mastermix (S) according to the following table and pipet ",FIXED(E13*D78/12*1.1)," µL of S into each well of row E of MM plate"),CONCATENATE("Prepare Mastermix (S) according to the following table and pipet ",FIXED((G13+1)*D78*1.1)," µL of S into first ",H13," wells and ",FIXED((G13)*D78*1.1)," µL into the other wells of MM plate row E")))</f>
        <v>Prepare Mastermix (S) according to the following table and pipet 0.00 µL of S into each well of row E of MM plate</v>
      </c>
    </row>
    <row r="76" spans="1:21" ht="24.95" customHeight="1" thickBot="1" x14ac:dyDescent="0.3">
      <c r="A76" s="21"/>
      <c r="B76" s="13" t="s">
        <v>47</v>
      </c>
      <c r="C76" s="29" t="s">
        <v>27</v>
      </c>
      <c r="D76" s="30">
        <v>4</v>
      </c>
      <c r="E76" s="31">
        <f>IF(ISNUMBER($E$13),D76*$E$13*1.1,D76*$E$12*1.1)</f>
        <v>0</v>
      </c>
      <c r="F76" s="56" t="s">
        <v>49</v>
      </c>
      <c r="I76" s="140" t="s">
        <v>19</v>
      </c>
      <c r="J76" s="140"/>
      <c r="K76" s="140"/>
    </row>
    <row r="77" spans="1:21" ht="17.45" customHeight="1" thickBot="1" x14ac:dyDescent="0.3">
      <c r="C77" s="32" t="s">
        <v>10</v>
      </c>
      <c r="D77" s="33">
        <v>1</v>
      </c>
      <c r="E77" s="34">
        <f>D77*$E$13*1.1</f>
        <v>0</v>
      </c>
      <c r="F77" s="82" t="s">
        <v>49</v>
      </c>
    </row>
    <row r="78" spans="1:21" ht="17.45" customHeight="1" thickBot="1" x14ac:dyDescent="0.3">
      <c r="A78" s="22"/>
      <c r="C78" s="35"/>
      <c r="D78" s="36">
        <v>5</v>
      </c>
      <c r="E78" s="37">
        <f>SUM(E76:E77)</f>
        <v>0</v>
      </c>
      <c r="F78" s="85" t="s">
        <v>49</v>
      </c>
      <c r="G78" s="14" t="s">
        <v>12</v>
      </c>
    </row>
    <row r="79" spans="1:21" ht="26.25" customHeight="1" thickBot="1" x14ac:dyDescent="0.3">
      <c r="A79" s="21"/>
      <c r="B79" s="13" t="s">
        <v>48</v>
      </c>
      <c r="D79" s="38" t="s">
        <v>121</v>
      </c>
      <c r="P79" s="141" t="s">
        <v>122</v>
      </c>
      <c r="Q79" s="141"/>
    </row>
    <row r="80" spans="1:21" ht="33.6" customHeight="1" thickBot="1" x14ac:dyDescent="0.3">
      <c r="A80"/>
      <c r="B80" s="142" t="s">
        <v>123</v>
      </c>
      <c r="C80" s="143"/>
      <c r="D80" s="143"/>
      <c r="E80" s="143"/>
      <c r="F80" s="143"/>
      <c r="G80" s="143"/>
      <c r="H80" s="143"/>
      <c r="I80" s="143"/>
      <c r="J80" s="143"/>
      <c r="K80" s="143"/>
      <c r="L80" s="143"/>
      <c r="M80" s="143"/>
      <c r="N80" s="143"/>
      <c r="O80" s="144"/>
      <c r="P80" s="129" t="s">
        <v>124</v>
      </c>
      <c r="Q80" s="129"/>
      <c r="R80" s="129" t="s">
        <v>125</v>
      </c>
      <c r="S80" s="129"/>
      <c r="T80" s="129" t="s">
        <v>126</v>
      </c>
      <c r="U80" s="129"/>
    </row>
    <row r="81" spans="1:28" ht="22.5" customHeight="1" thickBot="1" x14ac:dyDescent="0.3">
      <c r="A81" s="21"/>
      <c r="B81" s="13" t="s">
        <v>127</v>
      </c>
      <c r="P81" s="145" t="s">
        <v>37</v>
      </c>
      <c r="Q81" s="145"/>
      <c r="R81" s="145">
        <v>7</v>
      </c>
      <c r="S81" s="145"/>
      <c r="T81" s="129"/>
      <c r="U81" s="129"/>
    </row>
    <row r="82" spans="1:28" ht="24.95" customHeight="1" thickBot="1" x14ac:dyDescent="0.3">
      <c r="A82" s="21"/>
      <c r="B82" s="150" t="s">
        <v>56</v>
      </c>
      <c r="C82" s="151"/>
      <c r="D82" s="151"/>
      <c r="E82" s="151"/>
      <c r="F82" s="151"/>
      <c r="G82" s="151"/>
      <c r="H82" s="151"/>
      <c r="I82" s="151"/>
      <c r="J82" s="151"/>
      <c r="K82" s="151"/>
      <c r="L82" s="151"/>
      <c r="M82" s="151"/>
      <c r="N82" s="151"/>
      <c r="O82" s="152"/>
      <c r="P82" s="145" t="s">
        <v>38</v>
      </c>
      <c r="Q82" s="145"/>
      <c r="R82" s="145">
        <v>1</v>
      </c>
      <c r="S82" s="145"/>
      <c r="T82" s="129"/>
      <c r="U82" s="129"/>
    </row>
    <row r="83" spans="1:28" ht="18" customHeight="1" thickBot="1" x14ac:dyDescent="0.3">
      <c r="A83" s="22"/>
      <c r="B83" s="14" t="s">
        <v>128</v>
      </c>
      <c r="L83" s="47" t="s">
        <v>62</v>
      </c>
      <c r="M83" s="48"/>
      <c r="P83" s="145" t="s">
        <v>129</v>
      </c>
      <c r="Q83" s="145"/>
      <c r="R83" s="145">
        <v>5</v>
      </c>
      <c r="S83" s="145"/>
      <c r="T83" s="129"/>
      <c r="U83" s="129"/>
    </row>
    <row r="84" spans="1:28" ht="24.95" customHeight="1" thickBot="1" x14ac:dyDescent="0.3">
      <c r="A84" s="22"/>
      <c r="B84" s="146" t="s">
        <v>57</v>
      </c>
      <c r="C84" s="147"/>
      <c r="D84" s="147"/>
      <c r="E84" s="147"/>
      <c r="F84" s="147"/>
      <c r="G84" s="147"/>
      <c r="H84" s="147"/>
      <c r="I84" s="147"/>
      <c r="J84" s="147"/>
      <c r="K84" s="147"/>
      <c r="L84" s="147"/>
      <c r="M84" s="147"/>
      <c r="N84" s="147"/>
      <c r="O84" s="148"/>
      <c r="P84" s="149" t="s">
        <v>130</v>
      </c>
      <c r="Q84" s="145"/>
      <c r="R84" s="145">
        <v>5</v>
      </c>
      <c r="S84" s="145"/>
      <c r="T84" s="129"/>
      <c r="U84" s="129"/>
    </row>
    <row r="85" spans="1:28" ht="24.95" customHeight="1" thickBot="1" x14ac:dyDescent="0.3">
      <c r="A85" s="21"/>
      <c r="B85" s="166" t="str">
        <f>IF(ISNUMBER($E$12),IF(F12=TRUE,CONCATENATE("Prepare Mastermix (P) according to the following table and pipet ",FIXED(E12*(D89+D90)/8*1.1)," µL of P into each well of column 6 of MM plate"),CONCATENATE("Prepare Mastermix (P) according to the following table and pipet ",FIXED((G12+1)*(D89+D90)*1.1)," µL of P into first ",H12," wells and ",FIXED((G12)*(D89+D90)*1.1)," µL into the other wells of MM plate column 6")),IF(F13=TRUE,CONCATENATE("Prepare Mastermix (P) according to the following table and pipet ",FIXED(E13*(D89+D90)/8*1.1)," µL of P into each well of row F of MM plate"),CONCATENATE("Prepare Mastermix (P) according to the following table and pipet ",FIXED((G13+1)*(D89+D90)*1.1)," µL of P into first ",H13," wells and ",FIXED((G13)*(D89+D90)*1.1)," µL into the other wells of MM plate row F")) )</f>
        <v>Prepare Mastermix (P) according to the following table and pipet 0.00 µL of P into each well of row F of MM plate</v>
      </c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  <c r="O85" s="168"/>
      <c r="P85" s="154" t="s">
        <v>131</v>
      </c>
      <c r="Q85" s="154"/>
      <c r="R85" s="145">
        <v>0.03</v>
      </c>
      <c r="S85" s="145"/>
      <c r="T85" s="129"/>
      <c r="U85" s="129"/>
    </row>
    <row r="86" spans="1:28" ht="21.95" customHeight="1" thickBot="1" x14ac:dyDescent="0.3">
      <c r="A86" s="21"/>
      <c r="B86" s="164" t="s">
        <v>154</v>
      </c>
      <c r="C86" s="165"/>
      <c r="D86" s="165"/>
      <c r="E86" s="165"/>
      <c r="F86" s="165"/>
      <c r="G86" s="165"/>
      <c r="H86" s="165"/>
      <c r="I86" s="165"/>
      <c r="J86" s="165"/>
      <c r="K86" s="165"/>
      <c r="L86" s="165"/>
      <c r="M86" s="165"/>
      <c r="N86" s="165"/>
      <c r="O86" s="165"/>
      <c r="P86" s="154" t="s">
        <v>132</v>
      </c>
      <c r="Q86" s="154"/>
      <c r="R86" s="145">
        <v>15.27</v>
      </c>
      <c r="S86" s="145"/>
      <c r="T86" s="129"/>
      <c r="U86" s="129"/>
    </row>
    <row r="87" spans="1:28" ht="14.45" customHeight="1" x14ac:dyDescent="0.25">
      <c r="A87" s="22"/>
      <c r="B87" s="86"/>
      <c r="E87" s="14" t="s">
        <v>31</v>
      </c>
      <c r="P87" s="145" t="s">
        <v>30</v>
      </c>
      <c r="Q87" s="145"/>
      <c r="R87" s="145">
        <v>1.7</v>
      </c>
      <c r="S87" s="145"/>
      <c r="T87" s="129" t="s">
        <v>133</v>
      </c>
      <c r="U87" s="129"/>
    </row>
    <row r="88" spans="1:28" ht="17.45" customHeight="1" x14ac:dyDescent="0.25">
      <c r="A88" s="22"/>
      <c r="C88" s="49" t="s">
        <v>30</v>
      </c>
      <c r="D88" s="50">
        <v>8.5</v>
      </c>
      <c r="E88" s="50"/>
      <c r="F88" s="56" t="s">
        <v>49</v>
      </c>
      <c r="P88" s="145" t="s">
        <v>134</v>
      </c>
      <c r="Q88" s="145"/>
      <c r="R88" s="145">
        <v>33.299999999999997</v>
      </c>
      <c r="S88" s="145"/>
      <c r="T88" s="129"/>
      <c r="U88" s="129"/>
    </row>
    <row r="89" spans="1:28" ht="15.95" customHeight="1" x14ac:dyDescent="0.25">
      <c r="A89" s="22"/>
      <c r="C89" s="29" t="s">
        <v>37</v>
      </c>
      <c r="D89" s="50">
        <v>3.5</v>
      </c>
      <c r="E89" s="50">
        <f>D89*E13*1.1</f>
        <v>0</v>
      </c>
      <c r="F89" s="56" t="s">
        <v>49</v>
      </c>
    </row>
    <row r="90" spans="1:28" ht="15.75" customHeight="1" x14ac:dyDescent="0.25">
      <c r="A90" s="22"/>
      <c r="C90" s="29" t="s">
        <v>38</v>
      </c>
      <c r="D90" s="30">
        <v>0.5</v>
      </c>
      <c r="E90" s="30">
        <f>D90*E13*1.1</f>
        <v>0</v>
      </c>
      <c r="F90" s="56" t="s">
        <v>49</v>
      </c>
    </row>
    <row r="91" spans="1:28" ht="18.95" customHeight="1" thickBot="1" x14ac:dyDescent="0.3">
      <c r="A91" s="22"/>
      <c r="C91" s="32" t="s">
        <v>39</v>
      </c>
      <c r="D91" s="33">
        <v>5</v>
      </c>
      <c r="E91" s="33"/>
      <c r="F91" s="82" t="s">
        <v>49</v>
      </c>
    </row>
    <row r="92" spans="1:28" ht="26.25" customHeight="1" thickBot="1" x14ac:dyDescent="0.3">
      <c r="A92" s="22"/>
      <c r="C92" s="35"/>
      <c r="D92" s="36">
        <f>SUM(D88:D91)</f>
        <v>17.5</v>
      </c>
      <c r="E92" s="40">
        <f>SUM(E89:E90)</f>
        <v>0</v>
      </c>
      <c r="F92" s="85" t="s">
        <v>49</v>
      </c>
    </row>
    <row r="93" spans="1:28" ht="26.25" customHeight="1" thickBot="1" x14ac:dyDescent="0.3">
      <c r="A93" s="51"/>
      <c r="B93" s="42" t="s">
        <v>60</v>
      </c>
      <c r="G93" s="14" t="s">
        <v>59</v>
      </c>
      <c r="H93" s="48"/>
      <c r="O93"/>
      <c r="P93"/>
      <c r="Q93"/>
      <c r="R93"/>
      <c r="S93"/>
      <c r="T93"/>
      <c r="U93"/>
      <c r="V93"/>
      <c r="W93"/>
      <c r="X93"/>
      <c r="Y93"/>
      <c r="Z93"/>
      <c r="AA93"/>
      <c r="AB93"/>
    </row>
    <row r="94" spans="1:28" ht="17.45" customHeight="1" x14ac:dyDescent="0.25">
      <c r="A94" s="22"/>
      <c r="B94" s="23"/>
      <c r="C94" s="24">
        <v>1</v>
      </c>
      <c r="D94" s="24">
        <v>2</v>
      </c>
      <c r="E94" s="24">
        <v>3</v>
      </c>
      <c r="F94" s="24">
        <v>4</v>
      </c>
      <c r="G94" s="24">
        <v>5</v>
      </c>
      <c r="H94" s="24">
        <v>6</v>
      </c>
      <c r="I94" s="24">
        <v>7</v>
      </c>
      <c r="J94" s="24">
        <v>8</v>
      </c>
      <c r="K94" s="24">
        <v>9</v>
      </c>
      <c r="L94" s="24">
        <v>10</v>
      </c>
      <c r="M94" s="24">
        <v>11</v>
      </c>
      <c r="N94" s="24">
        <v>12</v>
      </c>
      <c r="O94"/>
      <c r="P94"/>
      <c r="Q94"/>
      <c r="R94"/>
      <c r="S94"/>
      <c r="T94"/>
      <c r="U94"/>
      <c r="V94"/>
      <c r="W94"/>
      <c r="X94"/>
      <c r="Y94"/>
      <c r="Z94"/>
      <c r="AA94"/>
      <c r="AB94"/>
    </row>
    <row r="95" spans="1:28" ht="20.25" customHeight="1" x14ac:dyDescent="0.25">
      <c r="A95" s="22"/>
      <c r="B95" s="25" t="s">
        <v>1</v>
      </c>
      <c r="C95" s="26" t="str">
        <f>IF(ISBLANK($H$93),"",IF(AND(ISNUMBER($E$13),ISNUMBER($H$93)),prep_table!$C$2,prep_table!$C$2))</f>
        <v/>
      </c>
      <c r="D95" s="27" t="str">
        <f>IF(ISBLANK($H$93),"",IF(AND(ISNUMBER($E$13),ISNUMBER($H$93)),prep_table!$C$3,prep_table!$C$10))</f>
        <v/>
      </c>
      <c r="E95" s="26" t="str">
        <f>IF(ISBLANK($H$93),"",IF(AND(ISNUMBER($E$13),ISNUMBER($H$93)),prep_table!$C$4,prep_table!$C$18))</f>
        <v/>
      </c>
      <c r="F95" s="27" t="str">
        <f>IF(ISBLANK($H$93),"",IF(AND(ISNUMBER($E$13),ISNUMBER($H$93)),prep_table!$C$5,prep_table!$C$26))</f>
        <v/>
      </c>
      <c r="G95" s="26" t="str">
        <f>IF(ISBLANK($H$93),"",IF(AND(ISNUMBER($E$13),ISNUMBER($H$93)),prep_table!$C$6,prep_table!$C$34))</f>
        <v/>
      </c>
      <c r="H95" s="27" t="str">
        <f>IF(ISBLANK($H$93),"",IF(AND(ISNUMBER($E$13),ISNUMBER($H$93)),prep_table!$C$7,prep_table!$C$42))</f>
        <v/>
      </c>
      <c r="I95" s="26" t="str">
        <f>IF(ISBLANK($H$93),"",IF(AND(ISNUMBER($E$13),ISNUMBER($H$93)),prep_table!$C$8,prep_table!$C$50))</f>
        <v/>
      </c>
      <c r="J95" s="27" t="str">
        <f>IF(ISBLANK($H$93),"",IF(AND(ISNUMBER($E$13),ISNUMBER($H$93)),prep_table!$C$9,prep_table!$C$58))</f>
        <v/>
      </c>
      <c r="K95" s="26" t="str">
        <f>IF(ISBLANK($H$93),"",IF(AND(ISNUMBER($E$13),ISNUMBER($H$93)),prep_table!$C$10,prep_table!$C$66))</f>
        <v/>
      </c>
      <c r="L95" s="27" t="str">
        <f>IF(ISBLANK($H$93),"",IF(AND(ISNUMBER($E$13),ISNUMBER($H$93)),prep_table!$C$11,prep_table!$C$74))</f>
        <v/>
      </c>
      <c r="M95" s="26" t="str">
        <f>IF(ISBLANK($H$93),"",IF(AND(ISNUMBER($E$13),ISNUMBER($H$93)),prep_table!$C$12,prep_table!$C$82))</f>
        <v/>
      </c>
      <c r="N95" s="27" t="str">
        <f>IF(ISBLANK($H$93),"",IF(AND(ISNUMBER($E$13),ISNUMBER($H$93)),prep_table!$C$13,prep_table!$C$90))</f>
        <v/>
      </c>
      <c r="O95"/>
      <c r="P95"/>
      <c r="Q95"/>
      <c r="R95"/>
      <c r="S95"/>
      <c r="T95"/>
      <c r="U95"/>
      <c r="V95"/>
      <c r="W95"/>
      <c r="X95"/>
      <c r="Y95"/>
      <c r="Z95"/>
      <c r="AA95"/>
      <c r="AB95"/>
    </row>
    <row r="96" spans="1:28" ht="20.25" customHeight="1" x14ac:dyDescent="0.25">
      <c r="B96" s="25" t="s">
        <v>2</v>
      </c>
      <c r="C96" s="26" t="str">
        <f>IF(ISBLANK($H$93),"",IF(AND(ISNUMBER($E$13),ISNUMBER($H$93)),prep_table!$C$14,prep_table!$C$3))</f>
        <v/>
      </c>
      <c r="D96" s="27" t="str">
        <f>IF(ISBLANK($H$93),"",IF(AND(ISNUMBER($E$13),ISNUMBER($H$93)),prep_table!$C$15,prep_table!$C$11))</f>
        <v/>
      </c>
      <c r="E96" s="26" t="str">
        <f>IF(ISBLANK($H$93),"",IF(AND(ISNUMBER($E$13),ISNUMBER($H$93)),prep_table!$C$16,prep_table!$C$19))</f>
        <v/>
      </c>
      <c r="F96" s="27" t="str">
        <f>IF(ISBLANK($H$93),"",IF(AND(ISNUMBER($E$13),ISNUMBER($H$93)),prep_table!$C$17,prep_table!$C$27))</f>
        <v/>
      </c>
      <c r="G96" s="26" t="str">
        <f>IF(ISBLANK($H$93),"",IF(AND(ISNUMBER($E$13),ISNUMBER($H$93)),prep_table!$C$18,prep_table!$C$35))</f>
        <v/>
      </c>
      <c r="H96" s="27" t="str">
        <f>IF(ISBLANK($H$93),"",IF(AND(ISNUMBER($E$13),ISNUMBER($H$93)),prep_table!$C$19,prep_table!$C$43))</f>
        <v/>
      </c>
      <c r="I96" s="26" t="str">
        <f>IF(ISBLANK($H$93),"",IF(AND(ISNUMBER($E$13),ISNUMBER($H$93)),prep_table!$C$20,prep_table!$C$51))</f>
        <v/>
      </c>
      <c r="J96" s="27" t="str">
        <f>IF(ISBLANK($H$93),"",IF(AND(ISNUMBER($E$13),ISNUMBER($H$93)),prep_table!$C$21,prep_table!$C$59))</f>
        <v/>
      </c>
      <c r="K96" s="26" t="str">
        <f>IF(ISBLANK($H$93),"",IF(AND(ISNUMBER($E$13),ISNUMBER($H$93)),prep_table!$C$22,prep_table!$C$67))</f>
        <v/>
      </c>
      <c r="L96" s="27" t="str">
        <f>IF(ISBLANK($H$93),"",IF(AND(ISNUMBER($E$13),ISNUMBER($H$93)),prep_table!$C$23,prep_table!$C$75))</f>
        <v/>
      </c>
      <c r="M96" s="26" t="str">
        <f>IF(ISBLANK($H$93),"",IF(AND(ISNUMBER($E$13),ISNUMBER($H$93)),prep_table!$C$24,prep_table!$C$83))</f>
        <v/>
      </c>
      <c r="N96" s="27" t="str">
        <f>IF(ISBLANK($H$93),"",IF(AND(ISNUMBER($E$13),ISNUMBER($H$93)),prep_table!$C$25,prep_table!$C$91))</f>
        <v/>
      </c>
      <c r="O96"/>
      <c r="P96"/>
      <c r="Q96"/>
      <c r="R96"/>
      <c r="S96"/>
      <c r="T96"/>
      <c r="U96"/>
      <c r="V96"/>
      <c r="W96"/>
      <c r="X96"/>
      <c r="Y96"/>
      <c r="Z96"/>
      <c r="AA96"/>
      <c r="AB96"/>
    </row>
    <row r="97" spans="1:28" ht="20.25" customHeight="1" x14ac:dyDescent="0.25">
      <c r="B97" s="25" t="s">
        <v>3</v>
      </c>
      <c r="C97" s="26" t="str">
        <f>IF(ISBLANK($H$93),"",IF(AND(ISNUMBER($E$13),ISNUMBER($H$93)),prep_table!$C$26,prep_table!$C$4))</f>
        <v/>
      </c>
      <c r="D97" s="27" t="str">
        <f>IF(ISBLANK($H$93),"",IF(AND(ISNUMBER($E$13),ISNUMBER($H$93)),prep_table!$C$27,prep_table!$C$12))</f>
        <v/>
      </c>
      <c r="E97" s="26" t="str">
        <f>IF(ISBLANK($H$93),"",IF(AND(ISNUMBER($E$13),ISNUMBER($H$93)),prep_table!$C$28,prep_table!$C$20))</f>
        <v/>
      </c>
      <c r="F97" s="27" t="str">
        <f>IF(ISBLANK($H$93),"",IF(AND(ISNUMBER($E$13),ISNUMBER($H$93)),prep_table!$C$29,prep_table!$C$28))</f>
        <v/>
      </c>
      <c r="G97" s="26" t="str">
        <f>IF(ISBLANK($H$93),"",IF(AND(ISNUMBER($E$13),ISNUMBER($H$93)),prep_table!$C$30,prep_table!$C$36))</f>
        <v/>
      </c>
      <c r="H97" s="27" t="str">
        <f>IF(ISBLANK($H$93),"",IF(AND(ISNUMBER($E$13),ISNUMBER($H$93)),prep_table!$C$31,prep_table!$C$44))</f>
        <v/>
      </c>
      <c r="I97" s="26" t="str">
        <f>IF(ISBLANK($H$93),"",IF(AND(ISNUMBER($E$13),ISNUMBER($H$93)),prep_table!$C$32,prep_table!$C$52))</f>
        <v/>
      </c>
      <c r="J97" s="27" t="str">
        <f>IF(ISBLANK($H$93),"",IF(AND(ISNUMBER($E$13),ISNUMBER($H$93)),prep_table!$C$33,prep_table!$C$60))</f>
        <v/>
      </c>
      <c r="K97" s="26" t="str">
        <f>IF(ISBLANK($H$93),"",IF(AND(ISNUMBER($E$13),ISNUMBER($H$93)),prep_table!$C$34,prep_table!$C$68))</f>
        <v/>
      </c>
      <c r="L97" s="27" t="str">
        <f>IF(ISBLANK($H$93),"",IF(AND(ISNUMBER($E$13),ISNUMBER($H$93)),prep_table!$C$35,prep_table!$C$76))</f>
        <v/>
      </c>
      <c r="M97" s="26" t="str">
        <f>IF(ISBLANK($H$93),"",IF(AND(ISNUMBER($E$13),ISNUMBER($H$93)),prep_table!$C$36,prep_table!$C$84))</f>
        <v/>
      </c>
      <c r="N97" s="27" t="str">
        <f>IF(ISBLANK($H$93),"",IF(AND(ISNUMBER($E$13),ISNUMBER($H$93)),prep_table!$C$37,prep_table!$C$92))</f>
        <v/>
      </c>
      <c r="O97"/>
      <c r="P97"/>
      <c r="Q97"/>
      <c r="R97"/>
      <c r="S97"/>
      <c r="T97"/>
      <c r="U97"/>
      <c r="V97"/>
      <c r="W97"/>
      <c r="X97"/>
      <c r="Y97"/>
      <c r="Z97"/>
      <c r="AA97"/>
      <c r="AB97"/>
    </row>
    <row r="98" spans="1:28" ht="20.25" customHeight="1" x14ac:dyDescent="0.25">
      <c r="B98" s="25" t="s">
        <v>4</v>
      </c>
      <c r="C98" s="26" t="str">
        <f>IF(ISBLANK($H$93),"",IF(AND(ISNUMBER($E$13),ISNUMBER($H$93)),prep_table!$C$38,prep_table!$C$5))</f>
        <v/>
      </c>
      <c r="D98" s="27" t="str">
        <f>IF(ISBLANK($H$93),"",IF(AND(ISNUMBER($E$13),ISNUMBER($H$93)),prep_table!$C$39,prep_table!$C$13))</f>
        <v/>
      </c>
      <c r="E98" s="26" t="str">
        <f>IF(ISBLANK($H$93),"",IF(AND(ISNUMBER($E$13),ISNUMBER($H$93)),prep_table!$C$40,prep_table!$C$21))</f>
        <v/>
      </c>
      <c r="F98" s="27" t="str">
        <f>IF(ISBLANK($H$93),"",IF(AND(ISNUMBER($E$13),ISNUMBER($H$93)),prep_table!$C$41,prep_table!$C$29))</f>
        <v/>
      </c>
      <c r="G98" s="26" t="str">
        <f>IF(ISBLANK($H$93),"",IF(AND(ISNUMBER($E$13),ISNUMBER($H$93)),prep_table!$C$42,prep_table!$C$37))</f>
        <v/>
      </c>
      <c r="H98" s="27" t="str">
        <f>IF(ISBLANK($H$93),"",IF(AND(ISNUMBER($E$13),ISNUMBER($H$93)),prep_table!$C$43,prep_table!$C$45))</f>
        <v/>
      </c>
      <c r="I98" s="26" t="str">
        <f>IF(ISBLANK($H$93),"",IF(AND(ISNUMBER($E$13),ISNUMBER($H$93)),prep_table!$C$44,prep_table!$C$53))</f>
        <v/>
      </c>
      <c r="J98" s="27" t="str">
        <f>IF(ISBLANK($H$93),"",IF(AND(ISNUMBER($E$13),ISNUMBER($H$93)),prep_table!$C$45,prep_table!$C$61))</f>
        <v/>
      </c>
      <c r="K98" s="26" t="str">
        <f>IF(ISBLANK($H$93),"",IF(AND(ISNUMBER($E$13),ISNUMBER($H$93)),prep_table!$C$46,prep_table!$C$69))</f>
        <v/>
      </c>
      <c r="L98" s="27" t="str">
        <f>IF(ISBLANK($H$93),"",IF(AND(ISNUMBER($E$13),ISNUMBER($H$93)),prep_table!$C$47,prep_table!$C$77))</f>
        <v/>
      </c>
      <c r="M98" s="26" t="str">
        <f>IF(ISBLANK($H$93),"",IF(AND(ISNUMBER($E$13),ISNUMBER($H$93)),prep_table!$C$48,prep_table!$C$85))</f>
        <v/>
      </c>
      <c r="N98" s="27" t="str">
        <f>IF(ISBLANK($H$93),"",IF(AND(ISNUMBER($E$13),ISNUMBER($H$93)),prep_table!$C$49,prep_table!$C$93))</f>
        <v/>
      </c>
      <c r="O98"/>
      <c r="P98"/>
      <c r="Q98"/>
      <c r="R98"/>
      <c r="S98"/>
      <c r="T98"/>
      <c r="U98"/>
      <c r="V98"/>
      <c r="W98"/>
      <c r="X98"/>
      <c r="Y98"/>
      <c r="Z98"/>
      <c r="AA98"/>
      <c r="AB98"/>
    </row>
    <row r="99" spans="1:28" ht="20.25" customHeight="1" x14ac:dyDescent="0.25">
      <c r="B99" s="25" t="s">
        <v>5</v>
      </c>
      <c r="C99" s="26" t="str">
        <f>IF(ISBLANK($H$93),"",IF(AND(ISNUMBER($E$13),ISNUMBER($H$93)),prep_table!$C$50,prep_table!$C$6))</f>
        <v/>
      </c>
      <c r="D99" s="27" t="str">
        <f>IF(ISBLANK($H$93),"",IF(AND(ISNUMBER($E$13),ISNUMBER($H$93)),prep_table!$C$51,prep_table!$C$14))</f>
        <v/>
      </c>
      <c r="E99" s="26" t="str">
        <f>IF(ISBLANK($H$93),"",IF(AND(ISNUMBER($E$13),ISNUMBER($H$93)),prep_table!$C$52,prep_table!$C$22))</f>
        <v/>
      </c>
      <c r="F99" s="27" t="str">
        <f>IF(ISBLANK($H$93),"",IF(AND(ISNUMBER($E$13),ISNUMBER($H$93)),prep_table!$C$53,prep_table!$C$30))</f>
        <v/>
      </c>
      <c r="G99" s="26" t="str">
        <f>IF(ISBLANK($H$93),"",IF(AND(ISNUMBER($E$13),ISNUMBER($H$93)),prep_table!$C$54,prep_table!$C$38))</f>
        <v/>
      </c>
      <c r="H99" s="27" t="str">
        <f>IF(ISBLANK($H$93),"",IF(AND(ISNUMBER($E$13),ISNUMBER($H$93)),prep_table!$C$55,prep_table!$C$46))</f>
        <v/>
      </c>
      <c r="I99" s="26" t="str">
        <f>IF(ISBLANK($H$93),"",IF(AND(ISNUMBER($E$13),ISNUMBER($H$93)),prep_table!$C$56,prep_table!$C$54))</f>
        <v/>
      </c>
      <c r="J99" s="27" t="str">
        <f>IF(ISBLANK($H$93),"",IF(AND(ISNUMBER($E$13),ISNUMBER($H$93)),prep_table!$C$57,prep_table!$C$62))</f>
        <v/>
      </c>
      <c r="K99" s="26" t="str">
        <f>IF(ISBLANK($H$93),"",IF(AND(ISNUMBER($E$13),ISNUMBER($H$93)),prep_table!$C$58,prep_table!$C$70))</f>
        <v/>
      </c>
      <c r="L99" s="27" t="str">
        <f>IF(ISBLANK($H$93),"",IF(AND(ISNUMBER($E$13),ISNUMBER($H$93)),prep_table!$C$59,prep_table!$C$78))</f>
        <v/>
      </c>
      <c r="M99" s="26" t="str">
        <f>IF(ISBLANK($H$93),"",IF(AND(ISNUMBER($E$13),ISNUMBER($H$93)),prep_table!$C$60,prep_table!$C$86))</f>
        <v/>
      </c>
      <c r="N99" s="27" t="str">
        <f>IF(ISBLANK($H$93),"",IF(AND(ISNUMBER($E$13),ISNUMBER($H$93)),prep_table!$C$61,prep_table!$C$94))</f>
        <v/>
      </c>
      <c r="O99"/>
      <c r="P99"/>
      <c r="Q99"/>
      <c r="R99"/>
      <c r="S99"/>
      <c r="T99"/>
      <c r="U99"/>
      <c r="V99"/>
      <c r="W99"/>
      <c r="X99"/>
      <c r="Y99"/>
      <c r="Z99"/>
      <c r="AA99"/>
      <c r="AB99"/>
    </row>
    <row r="100" spans="1:28" ht="20.25" customHeight="1" x14ac:dyDescent="0.25">
      <c r="B100" s="25" t="s">
        <v>6</v>
      </c>
      <c r="C100" s="26" t="str">
        <f>IF(ISBLANK($H$93),"",IF(AND(ISNUMBER($E$13),ISNUMBER($H$93)),prep_table!$C$62,prep_table!$C$7))</f>
        <v/>
      </c>
      <c r="D100" s="27" t="str">
        <f>IF(ISBLANK($H$93),"",IF(AND(ISNUMBER($E$13),ISNUMBER($H$93)),prep_table!$C$63,prep_table!$C$15))</f>
        <v/>
      </c>
      <c r="E100" s="26" t="str">
        <f>IF(ISBLANK($H$93),"",IF(AND(ISNUMBER($E$13),ISNUMBER($H$93)),prep_table!$C$64,prep_table!$C$23))</f>
        <v/>
      </c>
      <c r="F100" s="27" t="str">
        <f>IF(ISBLANK($H$93),"",IF(AND(ISNUMBER($E$13),ISNUMBER($H$93)),prep_table!$C$65,prep_table!$C$31))</f>
        <v/>
      </c>
      <c r="G100" s="26" t="str">
        <f>IF(ISBLANK($H$93),"",IF(AND(ISNUMBER($E$13),ISNUMBER($H$93)),prep_table!$C$66,prep_table!$C$39))</f>
        <v/>
      </c>
      <c r="H100" s="27" t="str">
        <f>IF(ISBLANK($H$93),"",IF(AND(ISNUMBER($E$13),ISNUMBER($H$93)),prep_table!$C$67,prep_table!$C$47))</f>
        <v/>
      </c>
      <c r="I100" s="26" t="str">
        <f>IF(ISBLANK($H$93),"",IF(AND(ISNUMBER($E$13),ISNUMBER($H$93)),prep_table!$C$68,prep_table!$C$55))</f>
        <v/>
      </c>
      <c r="J100" s="27" t="str">
        <f>IF(ISBLANK($H$93),"",IF(AND(ISNUMBER($E$13),ISNUMBER($H$93)),prep_table!$C$69,prep_table!$C$63))</f>
        <v/>
      </c>
      <c r="K100" s="26" t="str">
        <f>IF(ISBLANK($H$93),"",IF(AND(ISNUMBER($E$13),ISNUMBER($H$93)),prep_table!$C$70,prep_table!$C$71))</f>
        <v/>
      </c>
      <c r="L100" s="27" t="str">
        <f>IF(ISBLANK($H$93),"",IF(AND(ISNUMBER($E$13),ISNUMBER($H$93)),prep_table!$C$71,prep_table!$C$79))</f>
        <v/>
      </c>
      <c r="M100" s="26" t="str">
        <f>IF(ISBLANK($H$93),"",IF(AND(ISNUMBER($E$13),ISNUMBER($H$93)),prep_table!$C$72,prep_table!$C$87))</f>
        <v/>
      </c>
      <c r="N100" s="27" t="str">
        <f>IF(ISBLANK($H$93),"",IF(AND(ISNUMBER($E$13),ISNUMBER($H$93)),prep_table!$C$73,prep_table!$C$95))</f>
        <v/>
      </c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</row>
    <row r="101" spans="1:28" ht="20.25" customHeight="1" x14ac:dyDescent="0.25">
      <c r="B101" s="25" t="s">
        <v>7</v>
      </c>
      <c r="C101" s="26" t="str">
        <f>IF(ISBLANK($H$93),"",IF(AND(ISNUMBER($E$13),ISNUMBER($H$93)),prep_table!$C$74,prep_table!$C$8))</f>
        <v/>
      </c>
      <c r="D101" s="27" t="str">
        <f>IF(ISBLANK($H$93),"",IF(AND(ISNUMBER($E$13),ISNUMBER($H$93)),prep_table!$C$75,prep_table!$C$16))</f>
        <v/>
      </c>
      <c r="E101" s="26" t="str">
        <f>IF(ISBLANK($H$93),"",IF(AND(ISNUMBER($E$13),ISNUMBER($H$93)),prep_table!$C$76,prep_table!$C$24))</f>
        <v/>
      </c>
      <c r="F101" s="27" t="str">
        <f>IF(ISBLANK($H$93),"",IF(AND(ISNUMBER($E$13),ISNUMBER($H$93)),prep_table!$C$77,prep_table!$C$32))</f>
        <v/>
      </c>
      <c r="G101" s="26" t="str">
        <f>IF(ISBLANK($H$93),"",IF(AND(ISNUMBER($E$13),ISNUMBER($H$93)),prep_table!$C$78,prep_table!$C$40))</f>
        <v/>
      </c>
      <c r="H101" s="27" t="str">
        <f>IF(ISBLANK($H$93),"",IF(AND(ISNUMBER($E$13),ISNUMBER($H$93)),prep_table!$C$79,prep_table!$C$48))</f>
        <v/>
      </c>
      <c r="I101" s="26" t="str">
        <f>IF(ISBLANK($H$93),"",IF(AND(ISNUMBER($E$13),ISNUMBER($H$93)),prep_table!$C$80,prep_table!$C$56))</f>
        <v/>
      </c>
      <c r="J101" s="27" t="str">
        <f>IF(ISBLANK($H$93),"",IF(AND(ISNUMBER($E$13),ISNUMBER($H$93)),prep_table!$C$81,prep_table!$C$64))</f>
        <v/>
      </c>
      <c r="K101" s="26" t="str">
        <f>IF(ISBLANK($H$93),"",IF(AND(ISNUMBER($E$13),ISNUMBER($H$93)),prep_table!$C$82,prep_table!$C$72))</f>
        <v/>
      </c>
      <c r="L101" s="27" t="str">
        <f>IF(ISBLANK($H$93),"",IF(AND(ISNUMBER($E$13),ISNUMBER($H$93)),prep_table!$C$83,prep_table!$C$80))</f>
        <v/>
      </c>
      <c r="M101" s="26" t="str">
        <f>IF(ISBLANK($H$93),"",IF(AND(ISNUMBER($E$13),ISNUMBER($H$93)),prep_table!$C$84,prep_table!$C$88))</f>
        <v/>
      </c>
      <c r="N101" s="27" t="str">
        <f>IF(ISBLANK($H$93),"",IF(AND(ISNUMBER($E$13),ISNUMBER($H$93)),prep_table!$C$85,prep_table!$C$96))</f>
        <v/>
      </c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</row>
    <row r="102" spans="1:28" ht="20.25" customHeight="1" thickBot="1" x14ac:dyDescent="0.3">
      <c r="B102" s="25" t="s">
        <v>8</v>
      </c>
      <c r="C102" s="26" t="str">
        <f>IF(ISBLANK($H$93),"",IF(AND(ISNUMBER($E$13),ISNUMBER($H$93)),prep_table!$C$86,prep_table!$C$9))</f>
        <v/>
      </c>
      <c r="D102" s="27" t="str">
        <f>IF(ISBLANK($H$93),"",IF(AND(ISNUMBER($E$13),ISNUMBER($H$93)),prep_table!$C$87,prep_table!$C$17))</f>
        <v/>
      </c>
      <c r="E102" s="26" t="str">
        <f>IF(ISBLANK($H$93),"",IF(AND(ISNUMBER($E$13),ISNUMBER($H$93)),prep_table!$C$88,prep_table!$C$25))</f>
        <v/>
      </c>
      <c r="F102" s="27" t="str">
        <f>IF(ISBLANK($H$93),"",IF(AND(ISNUMBER($E$13),ISNUMBER($H$93)),prep_table!$C$89,prep_table!$C$33))</f>
        <v/>
      </c>
      <c r="G102" s="26" t="str">
        <f>IF(ISBLANK($H$93),"",IF(AND(ISNUMBER($E$13),ISNUMBER($H$93)),prep_table!$C$90,prep_table!$C$41))</f>
        <v/>
      </c>
      <c r="H102" s="27" t="str">
        <f>IF(ISBLANK($H$93),"",IF(AND(ISNUMBER($E$13),ISNUMBER($H$93)),prep_table!$C$91,prep_table!$C$49))</f>
        <v/>
      </c>
      <c r="I102" s="26" t="str">
        <f>IF(ISBLANK($H$93),"",IF(AND(ISNUMBER($E$13),ISNUMBER($H$93)),prep_table!$C$92,prep_table!$C$57))</f>
        <v/>
      </c>
      <c r="J102" s="27" t="str">
        <f>IF(ISBLANK($H$93),"",IF(AND(ISNUMBER($E$13),ISNUMBER($H$93)),prep_table!$C$93,prep_table!$C$65))</f>
        <v/>
      </c>
      <c r="K102" s="26" t="str">
        <f>IF(ISBLANK($H$93),"",IF(AND(ISNUMBER($E$13),ISNUMBER($H$93)),prep_table!$C$94,prep_table!$C$73))</f>
        <v/>
      </c>
      <c r="L102" s="27" t="str">
        <f>IF(ISBLANK($H$93),"",IF(AND(ISNUMBER($E$13),ISNUMBER($H$93)),prep_table!$C$95,prep_table!$C$81))</f>
        <v/>
      </c>
      <c r="M102" s="26" t="str">
        <f>IF(ISBLANK($H$93),"",IF(AND(ISNUMBER($E$13),ISNUMBER($H$93)),prep_table!$C$96,prep_table!$C$89))</f>
        <v/>
      </c>
      <c r="N102" s="27" t="str">
        <f>IF(ISBLANK($H$93),"",IF(AND(ISNUMBER($E$13),ISNUMBER($H$93)),prep_table!$C$97,prep_table!$C$97))</f>
        <v/>
      </c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</row>
    <row r="103" spans="1:28" ht="24.95" customHeight="1" thickBot="1" x14ac:dyDescent="0.3">
      <c r="A103" s="21"/>
      <c r="B103" s="13" t="s">
        <v>58</v>
      </c>
      <c r="F103" s="38" t="s">
        <v>135</v>
      </c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</row>
    <row r="104" spans="1:28" ht="20.45" customHeight="1" x14ac:dyDescent="0.25">
      <c r="A104" s="22"/>
      <c r="F104" s="87" t="s">
        <v>40</v>
      </c>
      <c r="G104" s="171" t="str">
        <f>IF(M83&gt;0,CONCATENATE(M83," cycles"),"___cycles")</f>
        <v>___cycles</v>
      </c>
    </row>
    <row r="105" spans="1:28" ht="20.45" customHeight="1" x14ac:dyDescent="0.25">
      <c r="A105" s="22"/>
      <c r="F105" s="88" t="s">
        <v>136</v>
      </c>
      <c r="G105" s="172"/>
    </row>
    <row r="106" spans="1:28" ht="20.45" customHeight="1" x14ac:dyDescent="0.25">
      <c r="A106" s="22"/>
      <c r="F106" s="89" t="s">
        <v>41</v>
      </c>
      <c r="G106" s="173"/>
    </row>
    <row r="107" spans="1:28" ht="20.45" customHeight="1" x14ac:dyDescent="0.25">
      <c r="A107" s="22"/>
      <c r="F107" s="38" t="s">
        <v>137</v>
      </c>
    </row>
    <row r="108" spans="1:28" ht="20.45" customHeight="1" thickBot="1" x14ac:dyDescent="0.3">
      <c r="F108" s="38" t="s">
        <v>32</v>
      </c>
    </row>
    <row r="109" spans="1:28" ht="26.25" customHeight="1" thickBot="1" x14ac:dyDescent="0.3">
      <c r="A109"/>
      <c r="B109" s="174" t="s">
        <v>138</v>
      </c>
      <c r="C109" s="175"/>
      <c r="D109" s="175"/>
      <c r="E109" s="175"/>
      <c r="F109" s="175"/>
      <c r="G109" s="175"/>
      <c r="H109" s="175"/>
      <c r="I109" s="175"/>
      <c r="J109" s="175"/>
      <c r="K109" s="175"/>
      <c r="L109" s="175"/>
      <c r="M109" s="175"/>
      <c r="N109" s="175"/>
      <c r="O109" s="176"/>
    </row>
    <row r="110" spans="1:28" ht="26.25" customHeight="1" thickBot="1" x14ac:dyDescent="0.3">
      <c r="A110" s="21"/>
      <c r="B110" s="13" t="s">
        <v>139</v>
      </c>
      <c r="F110" s="43"/>
      <c r="K110" s="90"/>
    </row>
    <row r="111" spans="1:28" ht="26.25" customHeight="1" thickBot="1" x14ac:dyDescent="0.3">
      <c r="A111" s="91"/>
      <c r="B111" s="177" t="s">
        <v>63</v>
      </c>
      <c r="C111" s="178"/>
      <c r="D111" s="178"/>
      <c r="E111" s="178"/>
      <c r="F111" s="178"/>
      <c r="G111" s="178"/>
      <c r="H111" s="178"/>
      <c r="I111" s="178"/>
      <c r="J111" s="178"/>
      <c r="K111" s="178"/>
      <c r="L111" s="178"/>
      <c r="M111" s="178"/>
      <c r="N111" s="178"/>
      <c r="O111" s="179"/>
    </row>
    <row r="112" spans="1:28" ht="17.45" customHeight="1" x14ac:dyDescent="0.25">
      <c r="B112" s="14" t="s">
        <v>82</v>
      </c>
    </row>
    <row r="113" spans="1:14" ht="17.45" customHeight="1" x14ac:dyDescent="0.25">
      <c r="B113" s="23"/>
      <c r="C113" s="24">
        <v>1</v>
      </c>
      <c r="D113" s="24">
        <v>2</v>
      </c>
      <c r="E113" s="24">
        <v>3</v>
      </c>
      <c r="F113" s="24">
        <v>4</v>
      </c>
      <c r="G113" s="24">
        <v>5</v>
      </c>
      <c r="H113" s="24">
        <v>6</v>
      </c>
      <c r="I113" s="24">
        <v>7</v>
      </c>
      <c r="J113" s="24">
        <v>8</v>
      </c>
      <c r="K113" s="24">
        <v>9</v>
      </c>
      <c r="L113" s="24">
        <v>10</v>
      </c>
      <c r="M113" s="24">
        <v>11</v>
      </c>
      <c r="N113" s="24">
        <v>12</v>
      </c>
    </row>
    <row r="114" spans="1:14" ht="26.25" customHeight="1" x14ac:dyDescent="0.25">
      <c r="B114" s="25" t="s">
        <v>1</v>
      </c>
      <c r="C114" s="26" t="e">
        <f>IF(ISNUMBER($E$13),prep_table!$AB$2,prep_table!$AB$2)</f>
        <v>#DIV/0!</v>
      </c>
      <c r="D114" s="27" t="e">
        <f>IF(ISNUMBER($E$13),prep_table!$AB$3,prep_table!$AB$10)</f>
        <v>#DIV/0!</v>
      </c>
      <c r="E114" s="26" t="e">
        <f>IF(ISNUMBER($E$13),prep_table!$AB$4,prep_table!$AB$18)</f>
        <v>#DIV/0!</v>
      </c>
      <c r="F114" s="27" t="e">
        <f>IF(ISNUMBER($E$13),prep_table!$AB$5,prep_table!$AB$26)</f>
        <v>#DIV/0!</v>
      </c>
      <c r="G114" s="26" t="e">
        <f>IF(ISNUMBER($E$13),prep_table!$AB$6,prep_table!$AB$34)</f>
        <v>#DIV/0!</v>
      </c>
      <c r="H114" s="27" t="e">
        <f>IF(ISNUMBER($E$13),prep_table!$AB$7,prep_table!$AB$42)</f>
        <v>#DIV/0!</v>
      </c>
      <c r="I114" s="26" t="e">
        <f>IF(ISNUMBER($E$13),prep_table!$AB$8,prep_table!$AB$50)</f>
        <v>#DIV/0!</v>
      </c>
      <c r="J114" s="27" t="e">
        <f>IF(ISNUMBER($E$13),prep_table!$AB$9,prep_table!$AB$58)</f>
        <v>#DIV/0!</v>
      </c>
      <c r="K114" s="26" t="e">
        <f>IF(ISNUMBER($E$13),prep_table!$AB$10,prep_table!$AB$66)</f>
        <v>#DIV/0!</v>
      </c>
      <c r="L114" s="27" t="e">
        <f>IF(ISNUMBER($E$13),prep_table!$AB$11,prep_table!$AB$74)</f>
        <v>#DIV/0!</v>
      </c>
      <c r="M114" s="26" t="e">
        <f>IF(ISNUMBER($E$13),prep_table!$AB$12,prep_table!$AB$82)</f>
        <v>#DIV/0!</v>
      </c>
      <c r="N114" s="27" t="e">
        <f>IF(ISNUMBER($E$13),prep_table!$AB$13,prep_table!$AB$90)</f>
        <v>#DIV/0!</v>
      </c>
    </row>
    <row r="115" spans="1:14" ht="26.25" customHeight="1" x14ac:dyDescent="0.25">
      <c r="B115" s="25" t="s">
        <v>2</v>
      </c>
      <c r="C115" s="26" t="e">
        <f>IF(ISNUMBER($E$13),prep_table!$AB$14,prep_table!$AB$3)</f>
        <v>#DIV/0!</v>
      </c>
      <c r="D115" s="27" t="e">
        <f>IF(ISNUMBER($E$13),prep_table!$AB$15,prep_table!$AB$11)</f>
        <v>#DIV/0!</v>
      </c>
      <c r="E115" s="26" t="e">
        <f>IF(ISNUMBER($E$13),prep_table!$AB$16,prep_table!$AB$19)</f>
        <v>#DIV/0!</v>
      </c>
      <c r="F115" s="27" t="e">
        <f>IF(ISNUMBER($E$13),prep_table!$AB$17,prep_table!$AB$27)</f>
        <v>#DIV/0!</v>
      </c>
      <c r="G115" s="26" t="e">
        <f>IF(ISNUMBER($E$13),prep_table!$AB$18,prep_table!$AB$35)</f>
        <v>#DIV/0!</v>
      </c>
      <c r="H115" s="27" t="e">
        <f>IF(ISNUMBER($E$13),prep_table!$AB$19,prep_table!$AB$43)</f>
        <v>#DIV/0!</v>
      </c>
      <c r="I115" s="26" t="e">
        <f>IF(ISNUMBER($E$13),prep_table!$AB$20,prep_table!$AB$51)</f>
        <v>#DIV/0!</v>
      </c>
      <c r="J115" s="27" t="e">
        <f>IF(ISNUMBER($E$13),prep_table!$AB$21,prep_table!$AB$59)</f>
        <v>#DIV/0!</v>
      </c>
      <c r="K115" s="26" t="e">
        <f>IF(ISNUMBER($E$13),prep_table!$AB$22,prep_table!$AB$67)</f>
        <v>#DIV/0!</v>
      </c>
      <c r="L115" s="27" t="e">
        <f>IF(ISNUMBER($E$13),prep_table!$AB$23,prep_table!$AB$75)</f>
        <v>#DIV/0!</v>
      </c>
      <c r="M115" s="26" t="e">
        <f>IF(ISNUMBER($E$13),prep_table!$AB$24,prep_table!$AB$83)</f>
        <v>#DIV/0!</v>
      </c>
      <c r="N115" s="27" t="e">
        <f>IF(ISNUMBER($E$13),prep_table!$AB$25,prep_table!$AB$91)</f>
        <v>#DIV/0!</v>
      </c>
    </row>
    <row r="116" spans="1:14" ht="26.25" customHeight="1" x14ac:dyDescent="0.25">
      <c r="B116" s="25" t="s">
        <v>3</v>
      </c>
      <c r="C116" s="26" t="e">
        <f>IF(ISNUMBER($E$13),prep_table!$AB$26,prep_table!$AB$4)</f>
        <v>#DIV/0!</v>
      </c>
      <c r="D116" s="27" t="e">
        <f>IF(ISNUMBER($E$13),prep_table!$AB$27,prep_table!$AB$12)</f>
        <v>#DIV/0!</v>
      </c>
      <c r="E116" s="26" t="e">
        <f>IF(ISNUMBER($E$13),prep_table!$AB$28,prep_table!$AB$20)</f>
        <v>#DIV/0!</v>
      </c>
      <c r="F116" s="27" t="e">
        <f>IF(ISNUMBER($E$13),prep_table!$AB$29,prep_table!$AB$28)</f>
        <v>#DIV/0!</v>
      </c>
      <c r="G116" s="26" t="e">
        <f>IF(ISNUMBER($E$13),prep_table!$AB$30,prep_table!$AB$36)</f>
        <v>#DIV/0!</v>
      </c>
      <c r="H116" s="27" t="e">
        <f>IF(ISNUMBER($E$13),prep_table!$AB$31,prep_table!$AB$44)</f>
        <v>#DIV/0!</v>
      </c>
      <c r="I116" s="26" t="e">
        <f>IF(ISNUMBER($E$13),prep_table!$AB$32,prep_table!$AB$52)</f>
        <v>#DIV/0!</v>
      </c>
      <c r="J116" s="27" t="e">
        <f>IF(ISNUMBER($E$13),prep_table!$AB$33,prep_table!$AB$60)</f>
        <v>#DIV/0!</v>
      </c>
      <c r="K116" s="26" t="e">
        <f>IF(ISNUMBER($E$13),prep_table!$AB$34,prep_table!$AB$68)</f>
        <v>#DIV/0!</v>
      </c>
      <c r="L116" s="27" t="e">
        <f>IF(ISNUMBER($E$13),prep_table!$AB$35,prep_table!$AB$76)</f>
        <v>#DIV/0!</v>
      </c>
      <c r="M116" s="26" t="e">
        <f>IF(ISNUMBER($E$13),prep_table!$AB$36,prep_table!$AB$84)</f>
        <v>#DIV/0!</v>
      </c>
      <c r="N116" s="27" t="e">
        <f>IF(ISNUMBER($E$13),prep_table!$AB$37,prep_table!$AB$92)</f>
        <v>#DIV/0!</v>
      </c>
    </row>
    <row r="117" spans="1:14" ht="26.25" customHeight="1" x14ac:dyDescent="0.25">
      <c r="B117" s="25" t="s">
        <v>4</v>
      </c>
      <c r="C117" s="26" t="e">
        <f>IF(ISNUMBER($E$13),prep_table!$AB$38,prep_table!$AB$5)</f>
        <v>#DIV/0!</v>
      </c>
      <c r="D117" s="27" t="e">
        <f>IF(ISNUMBER($E$13),prep_table!$AB$39,prep_table!$AB$13)</f>
        <v>#DIV/0!</v>
      </c>
      <c r="E117" s="26" t="e">
        <f>IF(ISNUMBER($E$13),prep_table!$AB$40,prep_table!$AB$21)</f>
        <v>#DIV/0!</v>
      </c>
      <c r="F117" s="27" t="e">
        <f>IF(ISNUMBER($E$13),prep_table!$AB$41,prep_table!$AB$29)</f>
        <v>#DIV/0!</v>
      </c>
      <c r="G117" s="26" t="e">
        <f>IF(ISNUMBER($E$13),prep_table!$AB$42,prep_table!$AB$37)</f>
        <v>#DIV/0!</v>
      </c>
      <c r="H117" s="27" t="e">
        <f>IF(ISNUMBER($E$13),prep_table!$AB$43,prep_table!$AB$45)</f>
        <v>#DIV/0!</v>
      </c>
      <c r="I117" s="26" t="e">
        <f>IF(ISNUMBER($E$13),prep_table!$AB$44,prep_table!$AB$53)</f>
        <v>#DIV/0!</v>
      </c>
      <c r="J117" s="27" t="e">
        <f>IF(ISNUMBER($E$13),prep_table!$AB$45,prep_table!$AB$61)</f>
        <v>#DIV/0!</v>
      </c>
      <c r="K117" s="26" t="e">
        <f>IF(ISNUMBER($E$13),prep_table!$AB$46,prep_table!$AB$69)</f>
        <v>#DIV/0!</v>
      </c>
      <c r="L117" s="27" t="e">
        <f>IF(ISNUMBER($E$13),prep_table!$AB$47,prep_table!$AB$77)</f>
        <v>#DIV/0!</v>
      </c>
      <c r="M117" s="26" t="e">
        <f>IF(ISNUMBER($E$13),prep_table!$AB$48,prep_table!$AB$85)</f>
        <v>#DIV/0!</v>
      </c>
      <c r="N117" s="27" t="e">
        <f>IF(ISNUMBER($E$13),prep_table!$AB$49,prep_table!$AB$93)</f>
        <v>#DIV/0!</v>
      </c>
    </row>
    <row r="118" spans="1:14" ht="26.25" customHeight="1" x14ac:dyDescent="0.25">
      <c r="B118" s="25" t="s">
        <v>5</v>
      </c>
      <c r="C118" s="26" t="e">
        <f>IF(ISNUMBER($E$13),prep_table!$AB$50,prep_table!$AB$6)</f>
        <v>#DIV/0!</v>
      </c>
      <c r="D118" s="27" t="e">
        <f>IF(ISNUMBER($E$13),prep_table!$AB$51,prep_table!$AB$14)</f>
        <v>#DIV/0!</v>
      </c>
      <c r="E118" s="26" t="e">
        <f>IF(ISNUMBER($E$13),prep_table!$AB$52,prep_table!$AB$22)</f>
        <v>#DIV/0!</v>
      </c>
      <c r="F118" s="27" t="e">
        <f>IF(ISNUMBER($E$13),prep_table!$AB$53,prep_table!$AB$30)</f>
        <v>#DIV/0!</v>
      </c>
      <c r="G118" s="26" t="e">
        <f>IF(ISNUMBER($E$13),prep_table!$AB$54,prep_table!$AB$38)</f>
        <v>#DIV/0!</v>
      </c>
      <c r="H118" s="27" t="e">
        <f>IF(ISNUMBER($E$13),prep_table!$AB$55,prep_table!$AB$46)</f>
        <v>#DIV/0!</v>
      </c>
      <c r="I118" s="26" t="e">
        <f>IF(ISNUMBER($E$13),prep_table!$AB$56,prep_table!$AB$54)</f>
        <v>#DIV/0!</v>
      </c>
      <c r="J118" s="27" t="e">
        <f>IF(ISNUMBER($E$13),prep_table!$AB$57,prep_table!$AB$62)</f>
        <v>#DIV/0!</v>
      </c>
      <c r="K118" s="26" t="e">
        <f>IF(ISNUMBER($E$13),prep_table!$AB$58,prep_table!$AB$70)</f>
        <v>#DIV/0!</v>
      </c>
      <c r="L118" s="27" t="e">
        <f>IF(ISNUMBER($E$13),prep_table!$AB$59,prep_table!$AB$78)</f>
        <v>#DIV/0!</v>
      </c>
      <c r="M118" s="26" t="e">
        <f>IF(ISNUMBER($E$13),prep_table!$AB$60,prep_table!$AB$86)</f>
        <v>#DIV/0!</v>
      </c>
      <c r="N118" s="27" t="e">
        <f>IF(ISNUMBER($E$13),prep_table!$AB$61,prep_table!$AB$94)</f>
        <v>#DIV/0!</v>
      </c>
    </row>
    <row r="119" spans="1:14" ht="26.25" customHeight="1" x14ac:dyDescent="0.25">
      <c r="B119" s="25" t="s">
        <v>6</v>
      </c>
      <c r="C119" s="26" t="e">
        <f>IF(ISNUMBER($E$13),prep_table!$AB$62,prep_table!$AB$7)</f>
        <v>#DIV/0!</v>
      </c>
      <c r="D119" s="27" t="e">
        <f>IF(ISNUMBER($E$13),prep_table!$AB$63,prep_table!$AB$15)</f>
        <v>#DIV/0!</v>
      </c>
      <c r="E119" s="26" t="e">
        <f>IF(ISNUMBER($E$13),prep_table!$AB$64,prep_table!$AB$23)</f>
        <v>#DIV/0!</v>
      </c>
      <c r="F119" s="27" t="e">
        <f>IF(ISNUMBER($E$13),prep_table!$AB$65,prep_table!$AB$31)</f>
        <v>#DIV/0!</v>
      </c>
      <c r="G119" s="26" t="e">
        <f>IF(ISNUMBER($E$13),prep_table!$AB$66,prep_table!$AB$39)</f>
        <v>#DIV/0!</v>
      </c>
      <c r="H119" s="27" t="e">
        <f>IF(ISNUMBER($E$13),prep_table!$AB$67,prep_table!$AB$47)</f>
        <v>#DIV/0!</v>
      </c>
      <c r="I119" s="26" t="e">
        <f>IF(ISNUMBER($E$13),prep_table!$AB$68,prep_table!$AB$55)</f>
        <v>#DIV/0!</v>
      </c>
      <c r="J119" s="27" t="e">
        <f>IF(ISNUMBER($E$13),prep_table!$AB$69,prep_table!$AB$63)</f>
        <v>#DIV/0!</v>
      </c>
      <c r="K119" s="26" t="e">
        <f>IF(ISNUMBER($E$13),prep_table!$AB$70,prep_table!$AB$71)</f>
        <v>#DIV/0!</v>
      </c>
      <c r="L119" s="27" t="e">
        <f>IF(ISNUMBER($E$13),prep_table!$AB$71,prep_table!$AB$79)</f>
        <v>#DIV/0!</v>
      </c>
      <c r="M119" s="26" t="e">
        <f>IF(ISNUMBER($E$13),prep_table!$AB$72,prep_table!$AB$87)</f>
        <v>#DIV/0!</v>
      </c>
      <c r="N119" s="27" t="e">
        <f>IF(ISNUMBER($E$13),prep_table!$AB$73,prep_table!$AB$95)</f>
        <v>#DIV/0!</v>
      </c>
    </row>
    <row r="120" spans="1:14" ht="26.25" customHeight="1" x14ac:dyDescent="0.25">
      <c r="B120" s="25" t="s">
        <v>7</v>
      </c>
      <c r="C120" s="26" t="e">
        <f>IF(ISNUMBER($E$13),prep_table!$AB$74,prep_table!$AB$8)</f>
        <v>#DIV/0!</v>
      </c>
      <c r="D120" s="27" t="e">
        <f>IF(ISNUMBER($E$13),prep_table!$AB$75,prep_table!$AB$16)</f>
        <v>#DIV/0!</v>
      </c>
      <c r="E120" s="26" t="e">
        <f>IF(ISNUMBER($E$13),prep_table!$AB$76,prep_table!$AB$24)</f>
        <v>#DIV/0!</v>
      </c>
      <c r="F120" s="27" t="e">
        <f>IF(ISNUMBER($E$13),prep_table!$AB$77,prep_table!$AB$32)</f>
        <v>#DIV/0!</v>
      </c>
      <c r="G120" s="26" t="e">
        <f>IF(ISNUMBER($E$13),prep_table!$AB$78,prep_table!$AB$40)</f>
        <v>#DIV/0!</v>
      </c>
      <c r="H120" s="27" t="e">
        <f>IF(ISNUMBER($E$13),prep_table!$AB$79,prep_table!$AB$48)</f>
        <v>#DIV/0!</v>
      </c>
      <c r="I120" s="26" t="e">
        <f>IF(ISNUMBER($E$13),prep_table!$AB$80,prep_table!$AB$56)</f>
        <v>#DIV/0!</v>
      </c>
      <c r="J120" s="27" t="e">
        <f>IF(ISNUMBER($E$13),prep_table!$AB$81,prep_table!$AB$64)</f>
        <v>#DIV/0!</v>
      </c>
      <c r="K120" s="26" t="e">
        <f>IF(ISNUMBER($E$13),prep_table!$AB$82,prep_table!$AB$72)</f>
        <v>#DIV/0!</v>
      </c>
      <c r="L120" s="27" t="e">
        <f>IF(ISNUMBER($E$13),prep_table!$AB$83,prep_table!$AB$80)</f>
        <v>#DIV/0!</v>
      </c>
      <c r="M120" s="26" t="e">
        <f>IF(ISNUMBER($E$13),prep_table!$AB$84,prep_table!$AB$88)</f>
        <v>#DIV/0!</v>
      </c>
      <c r="N120" s="27" t="e">
        <f>IF(ISNUMBER($E$13),prep_table!$AB$85,prep_table!$AB$96)</f>
        <v>#DIV/0!</v>
      </c>
    </row>
    <row r="121" spans="1:14" ht="20.25" customHeight="1" thickBot="1" x14ac:dyDescent="0.3">
      <c r="B121" s="25" t="s">
        <v>8</v>
      </c>
      <c r="C121" s="26" t="e">
        <f>IF(ISNUMBER($E$13),prep_table!$AB$86,prep_table!$AB$9)</f>
        <v>#DIV/0!</v>
      </c>
      <c r="D121" s="27" t="e">
        <f>IF(ISNUMBER($E$13),prep_table!$AB$87,prep_table!$AB$17)</f>
        <v>#DIV/0!</v>
      </c>
      <c r="E121" s="26" t="e">
        <f>IF(ISNUMBER($E$13),prep_table!$AB$88,prep_table!$AB$25)</f>
        <v>#DIV/0!</v>
      </c>
      <c r="F121" s="27" t="e">
        <f>IF(ISNUMBER($E$13),prep_table!$AB$89,prep_table!$AB$33)</f>
        <v>#DIV/0!</v>
      </c>
      <c r="G121" s="26" t="e">
        <f>IF(ISNUMBER($E$13),prep_table!$AB$90,prep_table!$AB$41)</f>
        <v>#DIV/0!</v>
      </c>
      <c r="H121" s="27" t="e">
        <f>IF(ISNUMBER($E$13),prep_table!$AB$91,prep_table!$AB$49)</f>
        <v>#DIV/0!</v>
      </c>
      <c r="I121" s="26" t="e">
        <f>IF(ISNUMBER($E$13),prep_table!$AB$92,prep_table!$AB$57)</f>
        <v>#DIV/0!</v>
      </c>
      <c r="J121" s="27" t="e">
        <f>IF(ISNUMBER($E$13),prep_table!$AB$93,prep_table!$AB$65)</f>
        <v>#DIV/0!</v>
      </c>
      <c r="K121" s="26" t="e">
        <f>IF(ISNUMBER($E$13),prep_table!$AB$94,prep_table!$AB$73)</f>
        <v>#DIV/0!</v>
      </c>
      <c r="L121" s="27" t="e">
        <f>IF(ISNUMBER($E$13),prep_table!$AB$95,prep_table!$AB$81)</f>
        <v>#DIV/0!</v>
      </c>
      <c r="M121" s="26" t="e">
        <f>IF(ISNUMBER($E$13),prep_table!$AB$96,prep_table!$AB$89)</f>
        <v>#DIV/0!</v>
      </c>
      <c r="N121" s="27" t="e">
        <f>IF(ISNUMBER($E$13),prep_table!$AB$97,prep_table!$AB$97)</f>
        <v>#DIV/0!</v>
      </c>
    </row>
    <row r="122" spans="1:14" ht="26.25" customHeight="1" thickBot="1" x14ac:dyDescent="0.3">
      <c r="A122" s="44"/>
      <c r="B122" s="92" t="s">
        <v>140</v>
      </c>
      <c r="C122" s="13"/>
      <c r="E122" s="93"/>
    </row>
    <row r="123" spans="1:14" ht="26.25" customHeight="1" thickBot="1" x14ac:dyDescent="0.3">
      <c r="A123" s="44"/>
      <c r="B123" s="13" t="s">
        <v>152</v>
      </c>
      <c r="C123"/>
      <c r="D123"/>
      <c r="E123"/>
    </row>
    <row r="124" spans="1:14" ht="26.25" customHeight="1" x14ac:dyDescent="0.25">
      <c r="A124" s="42"/>
      <c r="B124" s="13"/>
      <c r="C124" s="92" t="s">
        <v>155</v>
      </c>
      <c r="D124" s="92"/>
      <c r="E124" s="92"/>
      <c r="F124" s="92"/>
      <c r="G124" s="13" t="s">
        <v>156</v>
      </c>
    </row>
    <row r="125" spans="1:14" ht="26.25" customHeight="1" x14ac:dyDescent="0.25">
      <c r="A125" s="42"/>
      <c r="B125" s="13"/>
      <c r="C125" s="92" t="s">
        <v>157</v>
      </c>
      <c r="D125" s="13"/>
      <c r="E125" s="92"/>
      <c r="F125" s="92"/>
      <c r="G125" s="13" t="s">
        <v>158</v>
      </c>
    </row>
    <row r="126" spans="1:14" ht="26.25" customHeight="1" x14ac:dyDescent="0.25">
      <c r="A126" s="42"/>
      <c r="C126" s="169" t="s">
        <v>141</v>
      </c>
      <c r="D126" s="169"/>
      <c r="E126" s="169"/>
      <c r="F126" s="169"/>
      <c r="G126" s="169"/>
      <c r="H126" s="169"/>
      <c r="I126" s="169"/>
      <c r="J126" s="169"/>
      <c r="K126" s="153" t="s">
        <v>142</v>
      </c>
      <c r="L126" s="153"/>
    </row>
    <row r="127" spans="1:14" ht="26.25" customHeight="1" x14ac:dyDescent="0.25">
      <c r="A127" s="42"/>
      <c r="C127" s="169" t="s">
        <v>143</v>
      </c>
      <c r="D127" s="169"/>
      <c r="E127" s="169"/>
      <c r="F127" s="169"/>
      <c r="G127" s="169"/>
      <c r="H127" s="169"/>
      <c r="I127" s="169"/>
      <c r="J127" s="169"/>
      <c r="K127" s="153">
        <v>191.96</v>
      </c>
      <c r="L127" s="153"/>
    </row>
    <row r="128" spans="1:14" ht="26.25" customHeight="1" x14ac:dyDescent="0.25">
      <c r="A128" s="42"/>
      <c r="C128" s="169" t="s">
        <v>144</v>
      </c>
      <c r="D128" s="169"/>
      <c r="E128" s="169"/>
      <c r="F128" s="169"/>
      <c r="G128" s="169"/>
      <c r="H128" s="169"/>
      <c r="I128" s="169"/>
      <c r="J128" s="169"/>
      <c r="K128" s="153">
        <v>194.96</v>
      </c>
      <c r="L128" s="153"/>
    </row>
    <row r="129" spans="1:12" ht="26.25" customHeight="1" x14ac:dyDescent="0.25">
      <c r="A129" s="42"/>
      <c r="C129" s="169" t="s">
        <v>145</v>
      </c>
      <c r="D129" s="169"/>
      <c r="E129" s="169"/>
      <c r="F129" s="169"/>
      <c r="G129" s="169"/>
      <c r="H129" s="169"/>
      <c r="I129" s="169"/>
      <c r="J129" s="169"/>
      <c r="K129" s="153">
        <v>195.96</v>
      </c>
      <c r="L129" s="153"/>
    </row>
    <row r="130" spans="1:12" ht="26.25" customHeight="1" x14ac:dyDescent="0.25">
      <c r="A130" s="42"/>
      <c r="C130" s="169" t="s">
        <v>146</v>
      </c>
      <c r="D130" s="169"/>
      <c r="E130" s="169"/>
      <c r="F130" s="169"/>
      <c r="G130" s="169"/>
      <c r="H130" s="169"/>
      <c r="I130" s="169"/>
      <c r="J130" s="169"/>
      <c r="K130" s="153">
        <v>196.96</v>
      </c>
      <c r="L130" s="153"/>
    </row>
    <row r="131" spans="1:12" ht="27.6" customHeight="1" x14ac:dyDescent="0.25">
      <c r="A131" s="42"/>
      <c r="C131" s="169" t="s">
        <v>147</v>
      </c>
      <c r="D131" s="169"/>
      <c r="E131" s="169"/>
      <c r="F131" s="169"/>
      <c r="G131" s="169"/>
      <c r="H131" s="169"/>
      <c r="I131" s="169"/>
      <c r="J131" s="169"/>
      <c r="K131" s="153" t="str">
        <f>"081.96"</f>
        <v>081.96</v>
      </c>
      <c r="L131" s="153"/>
    </row>
    <row r="134" spans="1:12" ht="25.5" customHeight="1" x14ac:dyDescent="0.25">
      <c r="C134" s="170" t="s">
        <v>71</v>
      </c>
      <c r="D134" s="170"/>
      <c r="E134" s="170"/>
      <c r="F134" s="155" t="s">
        <v>72</v>
      </c>
      <c r="G134" s="156"/>
      <c r="H134" s="156"/>
      <c r="I134" s="157"/>
    </row>
    <row r="135" spans="1:12" ht="26.25" customHeight="1" x14ac:dyDescent="0.25">
      <c r="C135" s="161" t="s">
        <v>73</v>
      </c>
      <c r="D135" s="161"/>
      <c r="E135" s="161"/>
      <c r="F135" s="155" t="s">
        <v>69</v>
      </c>
      <c r="G135" s="156"/>
      <c r="H135" s="156"/>
      <c r="I135" s="157"/>
    </row>
    <row r="136" spans="1:12" ht="26.25" customHeight="1" x14ac:dyDescent="0.25">
      <c r="C136" s="161" t="s">
        <v>74</v>
      </c>
      <c r="D136" s="161"/>
      <c r="E136" s="161"/>
      <c r="F136" s="155" t="s">
        <v>70</v>
      </c>
      <c r="G136" s="156"/>
      <c r="H136" s="156"/>
      <c r="I136" s="157"/>
    </row>
    <row r="137" spans="1:12" ht="51.75" customHeight="1" x14ac:dyDescent="0.25">
      <c r="C137" s="155" t="s">
        <v>75</v>
      </c>
      <c r="D137" s="156"/>
      <c r="E137" s="157"/>
      <c r="F137" s="155" t="s">
        <v>160</v>
      </c>
      <c r="G137" s="156"/>
      <c r="H137" s="156"/>
      <c r="I137" s="157"/>
    </row>
    <row r="138" spans="1:12" ht="26.25" customHeight="1" x14ac:dyDescent="0.25">
      <c r="C138" s="155" t="s">
        <v>76</v>
      </c>
      <c r="D138" s="156"/>
      <c r="E138" s="157"/>
      <c r="F138" s="155" t="s">
        <v>64</v>
      </c>
      <c r="G138" s="156"/>
      <c r="H138" s="156"/>
      <c r="I138" s="157"/>
    </row>
    <row r="139" spans="1:12" ht="26.25" customHeight="1" x14ac:dyDescent="0.25">
      <c r="C139" s="155" t="s">
        <v>77</v>
      </c>
      <c r="D139" s="156"/>
      <c r="E139" s="157"/>
      <c r="F139" s="155" t="s">
        <v>148</v>
      </c>
      <c r="G139" s="156"/>
      <c r="H139" s="156"/>
      <c r="I139" s="157"/>
    </row>
    <row r="140" spans="1:12" ht="26.25" customHeight="1" x14ac:dyDescent="0.25">
      <c r="C140" s="155" t="s">
        <v>79</v>
      </c>
      <c r="D140" s="156"/>
      <c r="E140" s="157"/>
      <c r="F140" s="155" t="s">
        <v>159</v>
      </c>
      <c r="G140" s="156"/>
      <c r="H140" s="156"/>
      <c r="I140" s="157"/>
    </row>
    <row r="141" spans="1:12" ht="26.25" customHeight="1" x14ac:dyDescent="0.25">
      <c r="C141" s="155" t="s">
        <v>78</v>
      </c>
      <c r="D141" s="156"/>
      <c r="E141" s="157"/>
      <c r="F141" s="158">
        <v>20240716</v>
      </c>
      <c r="G141" s="159"/>
      <c r="H141" s="159"/>
      <c r="I141" s="160"/>
    </row>
  </sheetData>
  <mergeCells count="102">
    <mergeCell ref="C128:J128"/>
    <mergeCell ref="K128:L128"/>
    <mergeCell ref="C129:J129"/>
    <mergeCell ref="K129:L129"/>
    <mergeCell ref="C130:J130"/>
    <mergeCell ref="G104:G106"/>
    <mergeCell ref="B109:O109"/>
    <mergeCell ref="B111:O111"/>
    <mergeCell ref="C126:J126"/>
    <mergeCell ref="K126:L126"/>
    <mergeCell ref="C127:J127"/>
    <mergeCell ref="C141:E141"/>
    <mergeCell ref="F141:I141"/>
    <mergeCell ref="C136:E136"/>
    <mergeCell ref="F136:I136"/>
    <mergeCell ref="C137:E137"/>
    <mergeCell ref="F137:I137"/>
    <mergeCell ref="C138:E138"/>
    <mergeCell ref="F138:I138"/>
    <mergeCell ref="K130:L130"/>
    <mergeCell ref="C139:E139"/>
    <mergeCell ref="F139:I139"/>
    <mergeCell ref="C140:E140"/>
    <mergeCell ref="F140:I140"/>
    <mergeCell ref="C131:J131"/>
    <mergeCell ref="K131:L131"/>
    <mergeCell ref="C134:E134"/>
    <mergeCell ref="F134:I134"/>
    <mergeCell ref="C135:E135"/>
    <mergeCell ref="F135:I135"/>
    <mergeCell ref="K127:L127"/>
    <mergeCell ref="P87:Q87"/>
    <mergeCell ref="R87:S87"/>
    <mergeCell ref="T87:U87"/>
    <mergeCell ref="P88:Q88"/>
    <mergeCell ref="R88:S88"/>
    <mergeCell ref="T88:U88"/>
    <mergeCell ref="P85:Q85"/>
    <mergeCell ref="R85:S85"/>
    <mergeCell ref="T85:U85"/>
    <mergeCell ref="P86:Q86"/>
    <mergeCell ref="R86:S86"/>
    <mergeCell ref="T86:U86"/>
    <mergeCell ref="B86:O86"/>
    <mergeCell ref="B85:O85"/>
    <mergeCell ref="P83:Q83"/>
    <mergeCell ref="R83:S83"/>
    <mergeCell ref="T83:U83"/>
    <mergeCell ref="B84:O84"/>
    <mergeCell ref="P84:Q84"/>
    <mergeCell ref="R84:S84"/>
    <mergeCell ref="T84:U84"/>
    <mergeCell ref="P81:Q81"/>
    <mergeCell ref="R81:S81"/>
    <mergeCell ref="T81:U81"/>
    <mergeCell ref="B82:O82"/>
    <mergeCell ref="P82:Q82"/>
    <mergeCell ref="R82:S82"/>
    <mergeCell ref="T82:U82"/>
    <mergeCell ref="T80:U80"/>
    <mergeCell ref="L52:M52"/>
    <mergeCell ref="L53:M53"/>
    <mergeCell ref="L54:M54"/>
    <mergeCell ref="L55:M55"/>
    <mergeCell ref="B59:O59"/>
    <mergeCell ref="B66:O66"/>
    <mergeCell ref="I76:K76"/>
    <mergeCell ref="P79:Q79"/>
    <mergeCell ref="B80:O80"/>
    <mergeCell ref="P80:Q80"/>
    <mergeCell ref="R80:S80"/>
    <mergeCell ref="I51:J51"/>
    <mergeCell ref="L51:M51"/>
    <mergeCell ref="A9:F9"/>
    <mergeCell ref="G9:I9"/>
    <mergeCell ref="A10:F10"/>
    <mergeCell ref="G10:I10"/>
    <mergeCell ref="A11:F11"/>
    <mergeCell ref="G11:I11"/>
    <mergeCell ref="A12:D12"/>
    <mergeCell ref="A13:D13"/>
    <mergeCell ref="B14:O14"/>
    <mergeCell ref="B43:O43"/>
    <mergeCell ref="N44:N49"/>
    <mergeCell ref="O2:R10"/>
    <mergeCell ref="A8:F8"/>
    <mergeCell ref="G8:I8"/>
    <mergeCell ref="A7:F7"/>
    <mergeCell ref="G7:I7"/>
    <mergeCell ref="J7:K7"/>
    <mergeCell ref="B50:O50"/>
    <mergeCell ref="C1:J1"/>
    <mergeCell ref="A2:F2"/>
    <mergeCell ref="G2:I2"/>
    <mergeCell ref="A6:F6"/>
    <mergeCell ref="G6:I6"/>
    <mergeCell ref="A3:F3"/>
    <mergeCell ref="G3:I3"/>
    <mergeCell ref="A4:F4"/>
    <mergeCell ref="G4:I4"/>
    <mergeCell ref="A5:F5"/>
    <mergeCell ref="G5:I5"/>
  </mergeCells>
  <conditionalFormatting sqref="C26:N33">
    <cfRule type="cellIs" dxfId="23" priority="64" operator="equal">
      <formula>4.5</formula>
    </cfRule>
    <cfRule type="cellIs" dxfId="22" priority="65" operator="equal">
      <formula>3.5</formula>
    </cfRule>
    <cfRule type="cellIs" dxfId="21" priority="66" operator="equal">
      <formula>2.5</formula>
    </cfRule>
    <cfRule type="cellIs" dxfId="20" priority="67" operator="equal">
      <formula>1.5</formula>
    </cfRule>
    <cfRule type="cellIs" dxfId="19" priority="68" operator="equal">
      <formula>5</formula>
    </cfRule>
    <cfRule type="cellIs" dxfId="18" priority="69" operator="equal">
      <formula>4</formula>
    </cfRule>
    <cfRule type="cellIs" dxfId="17" priority="70" operator="equal">
      <formula>3</formula>
    </cfRule>
    <cfRule type="cellIs" dxfId="16" priority="71" operator="equal">
      <formula>2</formula>
    </cfRule>
    <cfRule type="cellIs" dxfId="15" priority="72" operator="equal">
      <formula>1</formula>
    </cfRule>
  </conditionalFormatting>
  <conditionalFormatting sqref="C35:N42">
    <cfRule type="cellIs" dxfId="14" priority="55" operator="equal">
      <formula>4.5</formula>
    </cfRule>
    <cfRule type="cellIs" dxfId="13" priority="56" operator="equal">
      <formula>3.5</formula>
    </cfRule>
    <cfRule type="cellIs" dxfId="12" priority="57" operator="equal">
      <formula>2.5</formula>
    </cfRule>
    <cfRule type="cellIs" dxfId="11" priority="58" operator="equal">
      <formula>1.5</formula>
    </cfRule>
    <cfRule type="cellIs" dxfId="10" priority="59" operator="equal">
      <formula>5</formula>
    </cfRule>
    <cfRule type="cellIs" dxfId="9" priority="60" operator="equal">
      <formula>4</formula>
    </cfRule>
    <cfRule type="cellIs" dxfId="8" priority="61" operator="equal">
      <formula>3</formula>
    </cfRule>
    <cfRule type="cellIs" dxfId="7" priority="62" operator="equal">
      <formula>2</formula>
    </cfRule>
    <cfRule type="cellIs" dxfId="6" priority="63" operator="equal">
      <formula>1</formula>
    </cfRule>
  </conditionalFormatting>
  <conditionalFormatting sqref="R25:AC42">
    <cfRule type="cellIs" dxfId="5" priority="91" operator="equal">
      <formula>0</formula>
    </cfRule>
    <cfRule type="cellIs" dxfId="4" priority="92" operator="equal">
      <formula>1</formula>
    </cfRule>
    <cfRule type="cellIs" dxfId="3" priority="93" operator="equal">
      <formula>2</formula>
    </cfRule>
    <cfRule type="cellIs" dxfId="2" priority="94" operator="equal">
      <formula>3</formula>
    </cfRule>
    <cfRule type="cellIs" dxfId="1" priority="95" operator="equal">
      <formula>4</formula>
    </cfRule>
    <cfRule type="cellIs" dxfId="0" priority="96" operator="equal">
      <formula>5</formula>
    </cfRule>
  </conditionalFormatting>
  <dataValidations disablePrompts="1" count="1">
    <dataValidation type="list" allowBlank="1" showInputMessage="1" showErrorMessage="1" sqref="M8:M11" xr:uid="{319D1AB4-3C0B-4017-BC56-892EC389ADA5}">
      <formula1>"Yes, No"</formula1>
    </dataValidation>
  </dataValidations>
  <pageMargins left="0.25" right="0" top="0.25" bottom="0.25" header="0" footer="0"/>
  <pageSetup paperSize="9" scale="55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0</xdr:col>
                    <xdr:colOff>38100</xdr:colOff>
                    <xdr:row>110</xdr:row>
                    <xdr:rowOff>47625</xdr:rowOff>
                  </from>
                  <to>
                    <xdr:col>1</xdr:col>
                    <xdr:colOff>76200</xdr:colOff>
                    <xdr:row>111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0</xdr:col>
                    <xdr:colOff>28575</xdr:colOff>
                    <xdr:row>101</xdr:row>
                    <xdr:rowOff>228600</xdr:rowOff>
                  </from>
                  <to>
                    <xdr:col>1</xdr:col>
                    <xdr:colOff>66675</xdr:colOff>
                    <xdr:row>103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0</xdr:col>
                    <xdr:colOff>38100</xdr:colOff>
                    <xdr:row>91</xdr:row>
                    <xdr:rowOff>276225</xdr:rowOff>
                  </from>
                  <to>
                    <xdr:col>1</xdr:col>
                    <xdr:colOff>76200</xdr:colOff>
                    <xdr:row>93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0</xdr:col>
                    <xdr:colOff>38100</xdr:colOff>
                    <xdr:row>83</xdr:row>
                    <xdr:rowOff>266700</xdr:rowOff>
                  </from>
                  <to>
                    <xdr:col>1</xdr:col>
                    <xdr:colOff>76200</xdr:colOff>
                    <xdr:row>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0</xdr:col>
                    <xdr:colOff>0</xdr:colOff>
                    <xdr:row>80</xdr:row>
                    <xdr:rowOff>257175</xdr:rowOff>
                  </from>
                  <to>
                    <xdr:col>1</xdr:col>
                    <xdr:colOff>47625</xdr:colOff>
                    <xdr:row>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0</xdr:col>
                    <xdr:colOff>9525</xdr:colOff>
                    <xdr:row>77</xdr:row>
                    <xdr:rowOff>190500</xdr:rowOff>
                  </from>
                  <to>
                    <xdr:col>1</xdr:col>
                    <xdr:colOff>66675</xdr:colOff>
                    <xdr:row>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0</xdr:col>
                    <xdr:colOff>38100</xdr:colOff>
                    <xdr:row>73</xdr:row>
                    <xdr:rowOff>276225</xdr:rowOff>
                  </from>
                  <to>
                    <xdr:col>1</xdr:col>
                    <xdr:colOff>85725</xdr:colOff>
                    <xdr:row>75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Check Box 8">
              <controlPr defaultSize="0" autoFill="0" autoLine="0" autoPict="0">
                <anchor moveWithCells="1">
                  <from>
                    <xdr:col>0</xdr:col>
                    <xdr:colOff>38100</xdr:colOff>
                    <xdr:row>71</xdr:row>
                    <xdr:rowOff>47625</xdr:rowOff>
                  </from>
                  <to>
                    <xdr:col>1</xdr:col>
                    <xdr:colOff>76200</xdr:colOff>
                    <xdr:row>72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2" name="Check Box 9">
              <controlPr defaultSize="0" autoFill="0" autoLine="0" autoPict="0">
                <anchor moveWithCells="1">
                  <from>
                    <xdr:col>0</xdr:col>
                    <xdr:colOff>47625</xdr:colOff>
                    <xdr:row>75</xdr:row>
                    <xdr:rowOff>0</xdr:rowOff>
                  </from>
                  <to>
                    <xdr:col>1</xdr:col>
                    <xdr:colOff>104775</xdr:colOff>
                    <xdr:row>75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3" name="Check Box 10">
              <controlPr defaultSize="0" autoFill="0" autoLine="0" autoPict="0">
                <anchor moveWithCells="1">
                  <from>
                    <xdr:col>0</xdr:col>
                    <xdr:colOff>38100</xdr:colOff>
                    <xdr:row>67</xdr:row>
                    <xdr:rowOff>47625</xdr:rowOff>
                  </from>
                  <to>
                    <xdr:col>1</xdr:col>
                    <xdr:colOff>76200</xdr:colOff>
                    <xdr:row>68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4" name="Check Box 11">
              <controlPr defaultSize="0" autoFill="0" autoLine="0" autoPict="0">
                <anchor moveWithCells="1">
                  <from>
                    <xdr:col>0</xdr:col>
                    <xdr:colOff>38100</xdr:colOff>
                    <xdr:row>66</xdr:row>
                    <xdr:rowOff>47625</xdr:rowOff>
                  </from>
                  <to>
                    <xdr:col>1</xdr:col>
                    <xdr:colOff>76200</xdr:colOff>
                    <xdr:row>67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" name="Check Box 12">
              <controlPr defaultSize="0" autoFill="0" autoLine="0" autoPict="0">
                <anchor moveWithCells="1">
                  <from>
                    <xdr:col>0</xdr:col>
                    <xdr:colOff>38100</xdr:colOff>
                    <xdr:row>63</xdr:row>
                    <xdr:rowOff>47625</xdr:rowOff>
                  </from>
                  <to>
                    <xdr:col>1</xdr:col>
                    <xdr:colOff>76200</xdr:colOff>
                    <xdr:row>64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6" name="Check Box 13">
              <controlPr defaultSize="0" autoFill="0" autoLine="0" autoPict="0">
                <anchor moveWithCells="1">
                  <from>
                    <xdr:col>0</xdr:col>
                    <xdr:colOff>38100</xdr:colOff>
                    <xdr:row>60</xdr:row>
                    <xdr:rowOff>47625</xdr:rowOff>
                  </from>
                  <to>
                    <xdr:col>1</xdr:col>
                    <xdr:colOff>76200</xdr:colOff>
                    <xdr:row>61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7" name="Check Box 14">
              <controlPr defaultSize="0" autoFill="0" autoLine="0" autoPict="0">
                <anchor moveWithCells="1">
                  <from>
                    <xdr:col>0</xdr:col>
                    <xdr:colOff>38100</xdr:colOff>
                    <xdr:row>59</xdr:row>
                    <xdr:rowOff>47625</xdr:rowOff>
                  </from>
                  <to>
                    <xdr:col>1</xdr:col>
                    <xdr:colOff>76200</xdr:colOff>
                    <xdr:row>60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8" name="Check Box 15">
              <controlPr defaultSize="0" autoFill="0" autoLine="0" autoPict="0">
                <anchor moveWithCells="1">
                  <from>
                    <xdr:col>0</xdr:col>
                    <xdr:colOff>38100</xdr:colOff>
                    <xdr:row>56</xdr:row>
                    <xdr:rowOff>47625</xdr:rowOff>
                  </from>
                  <to>
                    <xdr:col>1</xdr:col>
                    <xdr:colOff>76200</xdr:colOff>
                    <xdr:row>57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9" name="Check Box 16">
              <controlPr defaultSize="0" autoFill="0" autoLine="0" autoPict="0">
                <anchor moveWithCells="1">
                  <from>
                    <xdr:col>0</xdr:col>
                    <xdr:colOff>38100</xdr:colOff>
                    <xdr:row>55</xdr:row>
                    <xdr:rowOff>47625</xdr:rowOff>
                  </from>
                  <to>
                    <xdr:col>1</xdr:col>
                    <xdr:colOff>76200</xdr:colOff>
                    <xdr:row>56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20" name="Check Box 17">
              <controlPr defaultSize="0" autoFill="0" autoLine="0" autoPict="0">
                <anchor moveWithCells="1">
                  <from>
                    <xdr:col>0</xdr:col>
                    <xdr:colOff>38100</xdr:colOff>
                    <xdr:row>54</xdr:row>
                    <xdr:rowOff>47625</xdr:rowOff>
                  </from>
                  <to>
                    <xdr:col>1</xdr:col>
                    <xdr:colOff>76200</xdr:colOff>
                    <xdr:row>55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21" name="Check Box 18">
              <controlPr defaultSize="0" autoFill="0" autoLine="0" autoPict="0">
                <anchor moveWithCells="1">
                  <from>
                    <xdr:col>0</xdr:col>
                    <xdr:colOff>38100</xdr:colOff>
                    <xdr:row>49</xdr:row>
                    <xdr:rowOff>47625</xdr:rowOff>
                  </from>
                  <to>
                    <xdr:col>1</xdr:col>
                    <xdr:colOff>76200</xdr:colOff>
                    <xdr:row>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22" name="Check Box 19">
              <controlPr defaultSize="0" autoFill="0" autoLine="0" autoPict="0">
                <anchor moveWithCells="1">
                  <from>
                    <xdr:col>0</xdr:col>
                    <xdr:colOff>38100</xdr:colOff>
                    <xdr:row>47</xdr:row>
                    <xdr:rowOff>47625</xdr:rowOff>
                  </from>
                  <to>
                    <xdr:col>1</xdr:col>
                    <xdr:colOff>76200</xdr:colOff>
                    <xdr:row>48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23" name="Check Box 20">
              <controlPr defaultSize="0" autoFill="0" autoLine="0" autoPict="0">
                <anchor moveWithCells="1">
                  <from>
                    <xdr:col>0</xdr:col>
                    <xdr:colOff>38100</xdr:colOff>
                    <xdr:row>44</xdr:row>
                    <xdr:rowOff>47625</xdr:rowOff>
                  </from>
                  <to>
                    <xdr:col>1</xdr:col>
                    <xdr:colOff>76200</xdr:colOff>
                    <xdr:row>45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7" r:id="rId24" name="Check Box 21">
              <controlPr defaultSize="0" autoFill="0" autoLine="0" autoPict="0">
                <anchor moveWithCells="1">
                  <from>
                    <xdr:col>0</xdr:col>
                    <xdr:colOff>38100</xdr:colOff>
                    <xdr:row>43</xdr:row>
                    <xdr:rowOff>47625</xdr:rowOff>
                  </from>
                  <to>
                    <xdr:col>1</xdr:col>
                    <xdr:colOff>76200</xdr:colOff>
                    <xdr:row>44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8" r:id="rId25" name="Check Box 22">
              <controlPr defaultSize="0" autoFill="0" autoLine="0" autoPict="0">
                <anchor moveWithCells="1">
                  <from>
                    <xdr:col>0</xdr:col>
                    <xdr:colOff>38100</xdr:colOff>
                    <xdr:row>14</xdr:row>
                    <xdr:rowOff>47625</xdr:rowOff>
                  </from>
                  <to>
                    <xdr:col>1</xdr:col>
                    <xdr:colOff>76200</xdr:colOff>
                    <xdr:row>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9" r:id="rId26" name="Check Box 23">
              <controlPr defaultSize="0" autoFill="0" autoLine="0" autoPict="0">
                <anchor moveWithCells="1">
                  <from>
                    <xdr:col>10</xdr:col>
                    <xdr:colOff>152400</xdr:colOff>
                    <xdr:row>7</xdr:row>
                    <xdr:rowOff>38100</xdr:rowOff>
                  </from>
                  <to>
                    <xdr:col>10</xdr:col>
                    <xdr:colOff>533400</xdr:colOff>
                    <xdr:row>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0" r:id="rId27" name="Check Box 24">
              <controlPr defaultSize="0" autoFill="0" autoLine="0" autoPict="0">
                <anchor moveWithCells="1">
                  <from>
                    <xdr:col>10</xdr:col>
                    <xdr:colOff>152400</xdr:colOff>
                    <xdr:row>9</xdr:row>
                    <xdr:rowOff>38100</xdr:rowOff>
                  </from>
                  <to>
                    <xdr:col>10</xdr:col>
                    <xdr:colOff>533400</xdr:colOff>
                    <xdr:row>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1" r:id="rId28" name="Check Box 25">
              <controlPr defaultSize="0" autoFill="0" autoLine="0" autoPict="0">
                <anchor moveWithCells="1">
                  <from>
                    <xdr:col>10</xdr:col>
                    <xdr:colOff>152400</xdr:colOff>
                    <xdr:row>10</xdr:row>
                    <xdr:rowOff>38100</xdr:rowOff>
                  </from>
                  <to>
                    <xdr:col>10</xdr:col>
                    <xdr:colOff>533400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2" r:id="rId29" name="Check Box 26">
              <controlPr defaultSize="0" autoFill="0" autoLine="0" autoPict="0">
                <anchor moveWithCells="1">
                  <from>
                    <xdr:col>10</xdr:col>
                    <xdr:colOff>152400</xdr:colOff>
                    <xdr:row>8</xdr:row>
                    <xdr:rowOff>38100</xdr:rowOff>
                  </from>
                  <to>
                    <xdr:col>10</xdr:col>
                    <xdr:colOff>533400</xdr:colOff>
                    <xdr:row>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30" name="Check Box 27">
              <controlPr defaultSize="0" autoFill="0" autoLine="0" autoPict="0">
                <anchor moveWithCells="1">
                  <from>
                    <xdr:col>0</xdr:col>
                    <xdr:colOff>38100</xdr:colOff>
                    <xdr:row>80</xdr:row>
                    <xdr:rowOff>47625</xdr:rowOff>
                  </from>
                  <to>
                    <xdr:col>1</xdr:col>
                    <xdr:colOff>66675</xdr:colOff>
                    <xdr:row>80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4" r:id="rId31" name="Check Box 28">
              <controlPr defaultSize="0" autoFill="0" autoLine="0" autoPict="0">
                <anchor moveWithCells="1">
                  <from>
                    <xdr:col>0</xdr:col>
                    <xdr:colOff>47625</xdr:colOff>
                    <xdr:row>108</xdr:row>
                    <xdr:rowOff>314325</xdr:rowOff>
                  </from>
                  <to>
                    <xdr:col>1</xdr:col>
                    <xdr:colOff>104775</xdr:colOff>
                    <xdr:row>110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5" r:id="rId32" name="Check Box 29">
              <controlPr defaultSize="0" autoFill="0" autoLine="0" autoPict="0">
                <anchor moveWithCells="1">
                  <from>
                    <xdr:col>0</xdr:col>
                    <xdr:colOff>28575</xdr:colOff>
                    <xdr:row>120</xdr:row>
                    <xdr:rowOff>238125</xdr:rowOff>
                  </from>
                  <to>
                    <xdr:col>1</xdr:col>
                    <xdr:colOff>76200</xdr:colOff>
                    <xdr:row>122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6" r:id="rId33" name="Check Box 30">
              <controlPr defaultSize="0" autoFill="0" autoLine="0" autoPict="0">
                <anchor moveWithCells="1">
                  <from>
                    <xdr:col>0</xdr:col>
                    <xdr:colOff>28575</xdr:colOff>
                    <xdr:row>120</xdr:row>
                    <xdr:rowOff>238125</xdr:rowOff>
                  </from>
                  <to>
                    <xdr:col>1</xdr:col>
                    <xdr:colOff>76200</xdr:colOff>
                    <xdr:row>122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7" r:id="rId34" name="Check Box 31">
              <controlPr defaultSize="0" autoFill="0" autoLine="0" autoPict="0">
                <anchor moveWithCells="1">
                  <from>
                    <xdr:col>0</xdr:col>
                    <xdr:colOff>38100</xdr:colOff>
                    <xdr:row>121</xdr:row>
                    <xdr:rowOff>304800</xdr:rowOff>
                  </from>
                  <to>
                    <xdr:col>1</xdr:col>
                    <xdr:colOff>85725</xdr:colOff>
                    <xdr:row>123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9" r:id="rId35" name="Check Box 33">
              <controlPr defaultSize="0" autoFill="0" autoLine="0" autoPict="0">
                <anchor moveWithCells="1">
                  <from>
                    <xdr:col>0</xdr:col>
                    <xdr:colOff>38100</xdr:colOff>
                    <xdr:row>84</xdr:row>
                    <xdr:rowOff>266700</xdr:rowOff>
                  </from>
                  <to>
                    <xdr:col>1</xdr:col>
                    <xdr:colOff>76200</xdr:colOff>
                    <xdr:row>86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H A A B Q S w M E F A A C A A g A q Y n r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q Y n r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K m J 6 1 i O i o m h r Q Q A A J N Y A A A T A B w A R m 9 y b X V s Y X M v U 2 V j d G l v b j E u b S C i G A A o o B Q A A A A A A A A A A A A A A A A A A A A A A A A A A A D t 2 2 1 v 2 j g c A P D 3 S P 0 O F n 1 D J U z j P E C 5 i R c 7 K L d J 1 R 4 K u 3 u x T Z O b + G i k P E y J s 2 t V 7 b u f E 4 J D s d P r u j B d y b + q 1 G A b / x P H / t U 2 J G U u 9 + M I L d Z / y Y t O J 7 2 m C f P Q c f d 9 d u X z G e X 0 C x l j w 8 G m Y Z p f y B A T W / x 2 0 Q Q F j B 9 1 k P h Z x F n i M p E y T b 8 N Z r G b h S z i v b k f s M E 0 j r h 4 k f a 6 s 9 8 + F T X O A 3 b z S V e 3 N l E G H L j p t + 5 J / + O M B X 7 o c 5 Z M u v 1 u H 0 3 j I A u j d G L a f X Q e u b H n R 6 s J M R 2 z j 9 5 n M W c L f h u w S X U 4 e B N H 7 P N J f 3 3 i x 9 1 3 S R y K P A + 9 Y t R j S Z p f 1 5 J e i Y J l T p n e W 1 9 j H 3 0 s 0 1 8 G w c K l A U 3 S C U + y 7 S q n 1 z R a i R q X t 1 9 Z V d 0 y o V H 6 d 5 y E 6 z P O M 9 O e J n 7 / 7 q 5 7 m U X o 9 U x c H R e l E G c 3 / H s f 3 X W X L O V I t A 9 T c l 6 m K b 1 F b 2 i o Z i 1 o + D V g + r y 3 i b / y I x q g s p C 4 W e 5 g U y r K w i u W 3 C + X r s u 5 e T m U R T 5 P l T q L m 4 i W 2 V V 9 d e s i P C / y U E 3 l S f 2 Z t x d D v e z i R B R 5 H f G h P c h b r y g z 8 4 O s 6 M B z 6 v I 4 U Q u c 3 4 j u 5 4 n 2 v Y j / Q Z f 5 j V H i T O O E 1 W T J d 7 / y V 9 e 1 Z V y f 0 / w k 1 C v g H i L o c v 5 B 0 w h 5 n v l A n r W d t 9 s m + r d d U N E / L k U / Q g t O I 4 8 m n t q o I n s l x q N o D n 6 s Z L 4 L R O d C v 9 N E j C P 1 Q v 9 i Q V B 3 Q r r e S l f 3 w 3 8 / O e r 4 k X a U 1 L B z h o 3 R W g H j D N s E 2 2 Z z 7 M i 6 t Y k y I L A D 7 A A 7 7 W J n L B U g B F s m t p u d 7 a j s q A G B H W A H 2 G k X O y Y m R j n 5 G G O L Y I c 0 x 4 6 s W 5 s o A w I 7 K j u e O O Z + y P Z B z 8 7 w B X m e u z z 3 O s u z 0 s e S G I h D S y y E z p r T x 9 L p o w Y E f X 6 t P j D x A X 7 + J / y I C Y h Y + m z m I r a D 7 V F j / F R 1 a x N l Q O A H + A F + 2 s m P g 4 1 C A y v X w B l h c 7 P T 3 H m k P a f r D p S e F q P Q F f f z V F p 0 q g u k T Z T R S 4 t Q h Z G I v 8 2 R e J m D V L E j E l S D O v c A u n 4 y Q O I d J U G d 7 R Z 1 i 3 M p G v 7 x D G 3 O Q t w 5 c A g c O m y H B E O 1 I 6 Z 2 J r T B g A y x O c J k v C e K x j q K 1 O h A E V A E F L W R I m J U G F j 5 x + F k t B + K q k D a R B k d K A K K g K I 2 U p Q v k Y Y l B g 5 2 x p h Y D V G 0 U 7 0 2 U c Z 8 D E B k d L A A P U B M Y V N 9 T q 1 a u w 4 8 n Q o t U C o G P + J Y I / o 0 D 8 A D 2 p y H f p r q M v 5 I G I u 0 t c 1 p I s D w N G f x p I E 6 3 B 4 0 Z v 4 t u j 0 t X 4 a 6 I a t G h z k D z B l g z t D K O c M W B k b x D b s 9 L V / + k 6 I y O l A E F A F F r a R o V G F g Y 8 f C V l P L l 1 2 K R j q K 1 O h A E V A E F L W R I m J V G I y w b W B z u K d N X U t D k S Y 6 U A S P O Q B D z / c x h x 8 n y B x L B I y z f J d G P k 7 e y G Z u V b 0 2 U c a E z d w G N n N 3 i N j n R u 7 P A H b I O 7 l b k T R 7 u U 9 f s 1 j l U 4 n r D Q w x e J o a p b t r F h l I m y i j w 0 Q B 1 i w w W W j j m i X f S 9 1 g Q L D 4 V + 5 s v h P X w N M B s m 5 t o g w I T w e A Q C D Q Y Q h U / 3 T A U e e o 7 k u 5 h Q d 2 P h s x C b Y a B E j W r U 2 U A Q E g A A g A a i l A 5 U f I h Q c O N k 3 s G M 0 9 n m 1 o A N I E B I A A I A C o r Q C R y g M b E 3 F o N Q c Q 0 Q G k B g S A A C A A 6 N A B + h d Q S w E C L Q A U A A I A C A C p i e t Y R Q D o + 6 Q A A A D 2 A A A A E g A A A A A A A A A A A A A A A A A A A A A A Q 2 9 u Z m l n L 1 B h Y 2 t h Z 2 U u e G 1 s U E s B A i 0 A F A A C A A g A q Y n r W F N y O C y b A A A A 4 Q A A A B M A A A A A A A A A A A A A A A A A 8 A A A A F t D b 2 5 0 Z W 5 0 X 1 R 5 c G V z X S 5 4 b W x Q S w E C L Q A U A A I A C A C p i e t Y j o q J o a 0 E A A C T W A A A E w A A A A A A A A A A A A A A A A D Y A Q A A R m 9 y b X V s Y X M v U 2 V j d G l v b j E u b V B L B Q Y A A A A A A w A D A M I A A A D S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h / Q E A A A A A A L / 9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R d W J p d E R h d G F f M T k t M D U t M j A y M l 8 x N i 0 x N C 0 x N D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Q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E 5 V D E 0 O j E 0 O j Q w L j c 4 O T I x N z h a I i A v P j x F b n R y e S B U e X B l P S J G a W x s Q 2 9 s d W 1 u V H l w Z X M i I F Z h b H V l P S J z Q m d Z R 0 J n V U d C U V l E Q X d Z R 0 J n W U Z C U V l G Q m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E 5 L T A 1 L T I w M j J f M T Y t M T Q t M T Q v Q 2 h h b m d l Z C B U e X B l L n t S d W 4 g S U Q s M H 0 m c X V v d D s s J n F 1 b 3 Q 7 U 2 V j d G l v b j E v U X V i a X R E Y X R h X z E 5 L T A 1 L T I w M j J f M T Y t M T Q t M T Q v Q 2 h h b m d l Z C B U e X B l L n t U Z X N 0 I E R h d G U s M X 0 m c X V v d D s s J n F 1 b 3 Q 7 U 2 V j d G l v b j E v U X V i a X R E Y X R h X z E 5 L T A 1 L T I w M j J f M T Y t M T Q t M T Q v Q 2 h h b m d l Z C B U e X B l L n t B c 3 N h e S B O Y W 1 l L D J 9 J n F 1 b 3 Q 7 L C Z x d W 9 0 O 1 N l Y 3 R p b 2 4 x L 1 F 1 Y m l 0 R G F 0 Y V 8 x O S 0 w N S 0 y M D I y X z E 2 L T E 0 L T E 0 L 0 N o Y W 5 n Z W Q g V H l w Z S 5 7 U 2 F t c G x l I E 5 h b W U s M 3 0 m c X V v d D s s J n F 1 b 3 Q 7 U 2 V j d G l v b j E v U X V i a X R E Y X R h X z E 5 L T A 1 L T I w M j J f M T Y t M T Q t M T Q v Q 2 h h b m d l Z C B U e X B l L n t P c m l n a W 5 h b C B T Y W 1 w b G U g Q 2 9 u Y y 4 s N H 0 m c X V v d D s s J n F 1 b 3 Q 7 U 2 V j d G l v b j E v U X V i a X R E Y X R h X z E 5 L T A 1 L T I w M j J f M T Y t M T Q t M T Q v Q 2 h h b m d l Z C B U e X B l L n t P c m l n a W 5 h b C B z Y W 1 w b G U g Y 2 9 u Y y 4 g d W 5 p d H M s N X 0 m c X V v d D s s J n F 1 b 3 Q 7 U 2 V j d G l v b j E v U X V i a X R E Y X R h X z E 5 L T A 1 L T I w M j J f M T Y t M T Q t M T Q v Q 2 h h b m d l Z C B U e X B l L n t R d W J p d C B U d W J l I E N v b m M u L D Z 9 J n F 1 b 3 Q 7 L C Z x d W 9 0 O 1 N l Y 3 R p b 2 4 x L 1 F 1 Y m l 0 R G F 0 Y V 8 x O S 0 w N S 0 y M D I y X z E 2 L T E 0 L T E 0 L 0 N o Y W 5 n Z W Q g V H l w Z S 5 7 U X V i a X Q g d H V i Z S B j b 2 5 j L i B 1 b m l 0 c y w 3 f S Z x d W 9 0 O y w m c X V v d D t T Z W N 0 a W 9 u M S 9 R d W J p d E R h d G F f M T k t M D U t M j A y M l 8 x N i 0 x N C 0 x N C 9 D a G F u Z 2 V k I F R 5 c G U u e 1 N h b X B s Z S B W b 2 x 1 b W U g K H V M K S w 4 f S Z x d W 9 0 O y w m c X V v d D t T Z W N 0 a W 9 u M S 9 R d W J p d E R h d G F f M T k t M D U t M j A y M l 8 x N i 0 x N C 0 x N C 9 D a G F u Z 2 V k I F R 5 c G U u e 0 R p b H V 0 a W 9 u I E Z h Y 3 R v c i w 5 f S Z x d W 9 0 O y w m c X V v d D t T Z W N 0 a W 9 u M S 9 R d W J p d E R h d G F f M T k t M D U t M j A y M l 8 x N i 0 x N C 0 x N C 9 D a G F u Z 2 V k I F R 5 c G U u e 0 V 4 d G V u Z G V k I E x v d y B S Y W 5 n Z S w x M H 0 m c X V v d D s s J n F 1 b 3 Q 7 U 2 V j d G l v b j E v U X V i a X R E Y X R h X z E 5 L T A 1 L T I w M j J f M T Y t M T Q t M T Q v Q 2 h h b m d l Z C B U e X B l L n t D b 3 J l I F J h b m d l L D E x f S Z x d W 9 0 O y w m c X V v d D t T Z W N 0 a W 9 u M S 9 R d W J p d E R h d G F f M T k t M D U t M j A y M l 8 x N i 0 x N C 0 x N C 9 D a G F u Z 2 V k I F R 5 c G U u e 0 V 4 d G V u Z G V k I E h p Z 2 g g U m F u Z 2 U s M T J 9 J n F 1 b 3 Q 7 L C Z x d W 9 0 O 1 N l Y 3 R p b 2 4 x L 1 F 1 Y m l 0 R G F 0 Y V 8 x O S 0 w N S 0 y M D I y X z E 2 L T E 0 L T E 0 L 0 N o Y W 5 n Z W Q g V H l w Z S 5 7 R X h j a X R h d G l v b i w x M 3 0 m c X V v d D s s J n F 1 b 3 Q 7 U 2 V j d G l v b j E v U X V i a X R E Y X R h X z E 5 L T A 1 L T I w M j J f M T Y t M T Q t M T Q v Q 2 h h b m d l Z C B U e X B l L n t T d G Q g M S B S R l U s M T R 9 J n F 1 b 3 Q 7 L C Z x d W 9 0 O 1 N l Y 3 R p b 2 4 x L 1 F 1 Y m l 0 R G F 0 Y V 8 x O S 0 w N S 0 y M D I y X z E 2 L T E 0 L T E 0 L 0 N o Y W 5 n Z W Q g V H l w Z S 5 7 U 3 R k I D I g U k Z V L D E 1 f S Z x d W 9 0 O y w m c X V v d D t T Z W N 0 a W 9 u M S 9 R d W J p d E R h d G F f M T k t M D U t M j A y M l 8 x N i 0 x N C 0 x N C 9 D a G F u Z 2 V k I F R 5 c G U u e 1 N 0 Z C A z I F J G V S w x N n 0 m c X V v d D s s J n F 1 b 3 Q 7 U 2 V j d G l v b j E v U X V i a X R E Y X R h X z E 5 L T A 1 L T I w M j J f M T Y t M T Q t M T Q v Q 2 h h b m d l Z C B U e X B l L n t T Y W 1 w b G U g U k Z V L D E 3 f S Z x d W 9 0 O y w m c X V v d D t T Z W N 0 a W 9 u M S 9 R d W J p d E R h d G F f M T k t M D U t M j A y M l 8 x N i 0 x N C 0 x N C 9 D a G F u Z 2 V k I F R 5 c G U u e 0 x h c 3 Q g U m V h Z C B T d G F u Z G F y Z H M s M T h 9 J n F 1 b 3 Q 7 L C Z x d W 9 0 O 1 N l Y 3 R p b 2 4 x L 1 F 1 Y m l 0 R G F 0 Y V 8 x O S 0 w N S 0 y M D I y X z E 2 L T E 0 L T E 0 L 0 N o Y W 5 n Z W Q g V H l w Z S 5 7 U m V h Z 2 V u d C B M b 3 Q j L D E 5 f S Z x d W 9 0 O y w m c X V v d D t T Z W N 0 a W 9 u M S 9 R d W J p d E R h d G F f M T k t M D U t M j A y M l 8 x N i 0 x N C 0 x N C 9 D a G F u Z 2 V k I F R 5 c G U u e 1 B s Y X R l I E J h c m N v Z G U s M j B 9 J n F 1 b 3 Q 7 L C Z x d W 9 0 O 1 N l Y 3 R p b 2 4 x L 1 F 1 Y m l 0 R G F 0 Y V 8 x O S 0 w N S 0 y M D I y X z E 2 L T E 0 L T E 0 L 0 N o Y W 5 n Z W Q g V H l w Z S 5 7 V 2 V s b C w y M X 0 m c X V v d D s s J n F 1 b 3 Q 7 U 2 V j d G l v b j E v U X V i a X R E Y X R h X z E 5 L T A 1 L T I w M j J f M T Y t M T Q t M T Q v Q 2 h h b m d l Z C B U e X B l L n t T Y W 1 w b G U g S U Q s M j J 9 J n F 1 b 3 Q 7 L C Z x d W 9 0 O 1 N l Y 3 R p b 2 4 x L 1 F 1 Y m l 0 R G F 0 Y V 8 x O S 0 w N S 0 y M D I y X z E 2 L T E 0 L T E 0 L 0 N o Y W 5 n Z W Q g V H l w Z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x O S 0 w N S 0 y M D I y X z E 2 L T E 0 L T E 0 L 0 N o Y W 5 n Z W Q g V H l w Z S 5 7 U n V u I E l E L D B 9 J n F 1 b 3 Q 7 L C Z x d W 9 0 O 1 N l Y 3 R p b 2 4 x L 1 F 1 Y m l 0 R G F 0 Y V 8 x O S 0 w N S 0 y M D I y X z E 2 L T E 0 L T E 0 L 0 N o Y W 5 n Z W Q g V H l w Z S 5 7 V G V z d C B E Y X R l L D F 9 J n F 1 b 3 Q 7 L C Z x d W 9 0 O 1 N l Y 3 R p b 2 4 x L 1 F 1 Y m l 0 R G F 0 Y V 8 x O S 0 w N S 0 y M D I y X z E 2 L T E 0 L T E 0 L 0 N o Y W 5 n Z W Q g V H l w Z S 5 7 Q X N z Y X k g T m F t Z S w y f S Z x d W 9 0 O y w m c X V v d D t T Z W N 0 a W 9 u M S 9 R d W J p d E R h d G F f M T k t M D U t M j A y M l 8 x N i 0 x N C 0 x N C 9 D a G F u Z 2 V k I F R 5 c G U u e 1 N h b X B s Z S B O Y W 1 l L D N 9 J n F 1 b 3 Q 7 L C Z x d W 9 0 O 1 N l Y 3 R p b 2 4 x L 1 F 1 Y m l 0 R G F 0 Y V 8 x O S 0 w N S 0 y M D I y X z E 2 L T E 0 L T E 0 L 0 N o Y W 5 n Z W Q g V H l w Z S 5 7 T 3 J p Z 2 l u Y W w g U 2 F t c G x l I E N v b m M u L D R 9 J n F 1 b 3 Q 7 L C Z x d W 9 0 O 1 N l Y 3 R p b 2 4 x L 1 F 1 Y m l 0 R G F 0 Y V 8 x O S 0 w N S 0 y M D I y X z E 2 L T E 0 L T E 0 L 0 N o Y W 5 n Z W Q g V H l w Z S 5 7 T 3 J p Z 2 l u Y W w g c 2 F t c G x l I G N v b m M u I H V u a X R z L D V 9 J n F 1 b 3 Q 7 L C Z x d W 9 0 O 1 N l Y 3 R p b 2 4 x L 1 F 1 Y m l 0 R G F 0 Y V 8 x O S 0 w N S 0 y M D I y X z E 2 L T E 0 L T E 0 L 0 N o Y W 5 n Z W Q g V H l w Z S 5 7 U X V i a X Q g V H V i Z S B D b 2 5 j L i w 2 f S Z x d W 9 0 O y w m c X V v d D t T Z W N 0 a W 9 u M S 9 R d W J p d E R h d G F f M T k t M D U t M j A y M l 8 x N i 0 x N C 0 x N C 9 D a G F u Z 2 V k I F R 5 c G U u e 1 F 1 Y m l 0 I H R 1 Y m U g Y 2 9 u Y y 4 g d W 5 p d H M s N 3 0 m c X V v d D s s J n F 1 b 3 Q 7 U 2 V j d G l v b j E v U X V i a X R E Y X R h X z E 5 L T A 1 L T I w M j J f M T Y t M T Q t M T Q v Q 2 h h b m d l Z C B U e X B l L n t T Y W 1 w b G U g V m 9 s d W 1 l I C h 1 T C k s O H 0 m c X V v d D s s J n F 1 b 3 Q 7 U 2 V j d G l v b j E v U X V i a X R E Y X R h X z E 5 L T A 1 L T I w M j J f M T Y t M T Q t M T Q v Q 2 h h b m d l Z C B U e X B l L n t E a W x 1 d G l v b i B G Y W N 0 b 3 I s O X 0 m c X V v d D s s J n F 1 b 3 Q 7 U 2 V j d G l v b j E v U X V i a X R E Y X R h X z E 5 L T A 1 L T I w M j J f M T Y t M T Q t M T Q v Q 2 h h b m d l Z C B U e X B l L n t F e H R l b m R l Z C B M b 3 c g U m F u Z 2 U s M T B 9 J n F 1 b 3 Q 7 L C Z x d W 9 0 O 1 N l Y 3 R p b 2 4 x L 1 F 1 Y m l 0 R G F 0 Y V 8 x O S 0 w N S 0 y M D I y X z E 2 L T E 0 L T E 0 L 0 N o Y W 5 n Z W Q g V H l w Z S 5 7 Q 2 9 y Z S B S Y W 5 n Z S w x M X 0 m c X V v d D s s J n F 1 b 3 Q 7 U 2 V j d G l v b j E v U X V i a X R E Y X R h X z E 5 L T A 1 L T I w M j J f M T Y t M T Q t M T Q v Q 2 h h b m d l Z C B U e X B l L n t F e H R l b m R l Z C B I a W d o I F J h b m d l L D E y f S Z x d W 9 0 O y w m c X V v d D t T Z W N 0 a W 9 u M S 9 R d W J p d E R h d G F f M T k t M D U t M j A y M l 8 x N i 0 x N C 0 x N C 9 D a G F u Z 2 V k I F R 5 c G U u e 0 V 4 Y 2 l 0 Y X R p b 2 4 s M T N 9 J n F 1 b 3 Q 7 L C Z x d W 9 0 O 1 N l Y 3 R p b 2 4 x L 1 F 1 Y m l 0 R G F 0 Y V 8 x O S 0 w N S 0 y M D I y X z E 2 L T E 0 L T E 0 L 0 N o Y W 5 n Z W Q g V H l w Z S 5 7 U 3 R k I D E g U k Z V L D E 0 f S Z x d W 9 0 O y w m c X V v d D t T Z W N 0 a W 9 u M S 9 R d W J p d E R h d G F f M T k t M D U t M j A y M l 8 x N i 0 x N C 0 x N C 9 D a G F u Z 2 V k I F R 5 c G U u e 1 N 0 Z C A y I F J G V S w x N X 0 m c X V v d D s s J n F 1 b 3 Q 7 U 2 V j d G l v b j E v U X V i a X R E Y X R h X z E 5 L T A 1 L T I w M j J f M T Y t M T Q t M T Q v Q 2 h h b m d l Z C B U e X B l L n t T d G Q g M y B S R l U s M T Z 9 J n F 1 b 3 Q 7 L C Z x d W 9 0 O 1 N l Y 3 R p b 2 4 x L 1 F 1 Y m l 0 R G F 0 Y V 8 x O S 0 w N S 0 y M D I y X z E 2 L T E 0 L T E 0 L 0 N o Y W 5 n Z W Q g V H l w Z S 5 7 U 2 F t c G x l I F J G V S w x N 3 0 m c X V v d D s s J n F 1 b 3 Q 7 U 2 V j d G l v b j E v U X V i a X R E Y X R h X z E 5 L T A 1 L T I w M j J f M T Y t M T Q t M T Q v Q 2 h h b m d l Z C B U e X B l L n t M Y X N 0 I F J l Y W Q g U 3 R h b m R h c m R z L D E 4 f S Z x d W 9 0 O y w m c X V v d D t T Z W N 0 a W 9 u M S 9 R d W J p d E R h d G F f M T k t M D U t M j A y M l 8 x N i 0 x N C 0 x N C 9 D a G F u Z 2 V k I F R 5 c G U u e 1 J l Y W d l b n Q g T G 9 0 I y w x O X 0 m c X V v d D s s J n F 1 b 3 Q 7 U 2 V j d G l v b j E v U X V i a X R E Y X R h X z E 5 L T A 1 L T I w M j J f M T Y t M T Q t M T Q v Q 2 h h b m d l Z C B U e X B l L n t Q b G F 0 Z S B C Y X J j b 2 R l L D I w f S Z x d W 9 0 O y w m c X V v d D t T Z W N 0 a W 9 u M S 9 R d W J p d E R h d G F f M T k t M D U t M j A y M l 8 x N i 0 x N C 0 x N C 9 D a G F u Z 2 V k I F R 5 c G U u e 1 d l b G w s M j F 9 J n F 1 b 3 Q 7 L C Z x d W 9 0 O 1 N l Y 3 R p b 2 4 x L 1 F 1 Y m l 0 R G F 0 Y V 8 x O S 0 w N S 0 y M D I y X z E 2 L T E 0 L T E 0 L 0 N o Y W 5 n Z W Q g V H l w Z S 5 7 U 2 F t c G x l I E l E L D I y f S Z x d W 9 0 O y w m c X V v d D t T Z W N 0 a W 9 u M S 9 R d W J p d E R h d G F f M T k t M D U t M j A y M l 8 x N i 0 x N C 0 x N C 9 D a G F u Z 2 V k I F R 5 c G U u e 1 R h Z 3 M s M j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x F b n R y e S B U e X B l P S J R d W V y e U l E I i B W Y W x 1 Z T 0 i c 2 F k M W E w N W M y L T U 4 Z T U t N G Q 3 M y 1 h M z l m L W Y 5 N W Y y N j h l O D Y 3 M C I g L z 4 8 L 1 N 0 Y W J s Z U V u d H J p Z X M + P C 9 J d G V t P j x J d G V t P j x J d G V t T G 9 j Y X R p b 2 4 + P E l 0 Z W 1 U e X B l P k Z v c m 1 1 b G E 8 L 0 l 0 Z W 1 U e X B l P j x J d G V t U G F 0 a D 5 T Z W N 0 a W 9 u M S 9 R d W J p d E R h d G F f M T g t M D c t M j A y M l 8 w O C 0 0 M S 0 0 M j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x O F Q w N j o z N z o 1 O S 4 5 M D c 5 N j c z W i I g L z 4 8 R W 5 0 c n k g V H l w Z T 0 i R m l s b E N v b H V t b l R 5 c G V z I i B W Y W x 1 Z T 0 i c 0 J n W U d C Z 1 V H Q l F Z R E F 3 W U d C Z 1 l G Q l F Z R k J n W U d C Z 1 l H I i A v P j x F b n R y e S B U e X B l P S J G a W x s Q 2 9 s d W 1 u T m F t Z X M i I F Z h b H V l P S J z W y Z x d W 9 0 O 1 J 1 b i B J R C Z x d W 9 0 O y w m c X V v d D t U Z X N 0 I E R h d G U m c X V v d D s s J n F 1 b 3 Q 7 Q X N z Y X k g T m F t Z S Z x d W 9 0 O y w m c X V v d D t T Y W 1 w b G U g T m F t Z S Z x d W 9 0 O y w m c X V v d D t P c m l n a W 5 h b C B T Y W 1 w b G U g Q 2 9 u Y y 4 m c X V v d D s s J n F 1 b 3 Q 7 T 3 J p Z 2 l u Y W w g c 2 F t c G x l I G N v b m M u I H V u a X R z J n F 1 b 3 Q 7 L C Z x d W 9 0 O 1 F 1 Y m l 0 I F R 1 Y m U g Q 2 9 u Y y 4 m c X V v d D s s J n F 1 b 3 Q 7 U X V i a X Q g d H V i Z S B j b 2 5 j L i B 1 b m l 0 c y Z x d W 9 0 O y w m c X V v d D t T Y W 1 w b G U g V m 9 s d W 1 l I C h 1 T C k m c X V v d D s s J n F 1 b 3 Q 7 R G l s d X R p b 2 4 g R m F j d G 9 y J n F 1 b 3 Q 7 L C Z x d W 9 0 O 0 V 4 d G V u Z G V k I E x v d y B S Y W 5 n Z S Z x d W 9 0 O y w m c X V v d D t D b 3 J l I F J h b m d l J n F 1 b 3 Q 7 L C Z x d W 9 0 O 0 V 4 d G V u Z G V k I E h p Z 2 g g U m F u Z 2 U m c X V v d D s s J n F 1 b 3 Q 7 R X h j a X R h d G l v b i Z x d W 9 0 O y w m c X V v d D t T d G Q g M S B S R l U m c X V v d D s s J n F 1 b 3 Q 7 U 3 R k I D I g U k Z V J n F 1 b 3 Q 7 L C Z x d W 9 0 O 1 N 0 Z C A z I F J G V S Z x d W 9 0 O y w m c X V v d D t T Y W 1 w b G U g U k Z V J n F 1 b 3 Q 7 L C Z x d W 9 0 O 0 x h c 3 Q g U m V h Z C B T d G F u Z G F y Z H M m c X V v d D s s J n F 1 b 3 Q 7 U m V h Z 2 V u d C B M b 3 Q j J n F 1 b 3 Q 7 L C Z x d W 9 0 O 1 B s Y X R l I E J h c m N v Z G U m c X V v d D s s J n F 1 b 3 Q 7 V 2 V s b C Z x d W 9 0 O y w m c X V v d D t T Y W 1 w b G U g S U Q m c X V v d D s s J n F 1 b 3 Q 7 V G F n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x O C 0 w N y 0 y M D I y X z A 4 L T Q x L T Q y L 0 N o Y W 5 n Z W Q g V H l w Z S 5 7 U n V u I E l E L D B 9 J n F 1 b 3 Q 7 L C Z x d W 9 0 O 1 N l Y 3 R p b 2 4 x L 1 F 1 Y m l 0 R G F 0 Y V 8 x O C 0 w N y 0 y M D I y X z A 4 L T Q x L T Q y L 0 N o Y W 5 n Z W Q g V H l w Z S 5 7 V G V z d C B E Y X R l L D F 9 J n F 1 b 3 Q 7 L C Z x d W 9 0 O 1 N l Y 3 R p b 2 4 x L 1 F 1 Y m l 0 R G F 0 Y V 8 x O C 0 w N y 0 y M D I y X z A 4 L T Q x L T Q y L 0 N o Y W 5 n Z W Q g V H l w Z S 5 7 Q X N z Y X k g T m F t Z S w y f S Z x d W 9 0 O y w m c X V v d D t T Z W N 0 a W 9 u M S 9 R d W J p d E R h d G F f M T g t M D c t M j A y M l 8 w O C 0 0 M S 0 0 M i 9 D a G F u Z 2 V k I F R 5 c G U u e 1 N h b X B s Z S B O Y W 1 l L D N 9 J n F 1 b 3 Q 7 L C Z x d W 9 0 O 1 N l Y 3 R p b 2 4 x L 1 F 1 Y m l 0 R G F 0 Y V 8 x O C 0 w N y 0 y M D I y X z A 4 L T Q x L T Q y L 0 N o Y W 5 n Z W Q g V H l w Z S 5 7 T 3 J p Z 2 l u Y W w g U 2 F t c G x l I E N v b m M u L D R 9 J n F 1 b 3 Q 7 L C Z x d W 9 0 O 1 N l Y 3 R p b 2 4 x L 1 F 1 Y m l 0 R G F 0 Y V 8 x O C 0 w N y 0 y M D I y X z A 4 L T Q x L T Q y L 0 N o Y W 5 n Z W Q g V H l w Z S 5 7 T 3 J p Z 2 l u Y W w g c 2 F t c G x l I G N v b m M u I H V u a X R z L D V 9 J n F 1 b 3 Q 7 L C Z x d W 9 0 O 1 N l Y 3 R p b 2 4 x L 1 F 1 Y m l 0 R G F 0 Y V 8 x O C 0 w N y 0 y M D I y X z A 4 L T Q x L T Q y L 0 N o Y W 5 n Z W Q g V H l w Z S 5 7 U X V i a X Q g V H V i Z S B D b 2 5 j L i w 2 f S Z x d W 9 0 O y w m c X V v d D t T Z W N 0 a W 9 u M S 9 R d W J p d E R h d G F f M T g t M D c t M j A y M l 8 w O C 0 0 M S 0 0 M i 9 D a G F u Z 2 V k I F R 5 c G U u e 1 F 1 Y m l 0 I H R 1 Y m U g Y 2 9 u Y y 4 g d W 5 p d H M s N 3 0 m c X V v d D s s J n F 1 b 3 Q 7 U 2 V j d G l v b j E v U X V i a X R E Y X R h X z E 4 L T A 3 L T I w M j J f M D g t N D E t N D I v Q 2 h h b m d l Z C B U e X B l L n t T Y W 1 w b G U g V m 9 s d W 1 l I C h 1 T C k s O H 0 m c X V v d D s s J n F 1 b 3 Q 7 U 2 V j d G l v b j E v U X V i a X R E Y X R h X z E 4 L T A 3 L T I w M j J f M D g t N D E t N D I v Q 2 h h b m d l Z C B U e X B l L n t E a W x 1 d G l v b i B G Y W N 0 b 3 I s O X 0 m c X V v d D s s J n F 1 b 3 Q 7 U 2 V j d G l v b j E v U X V i a X R E Y X R h X z E 4 L T A 3 L T I w M j J f M D g t N D E t N D I v Q 2 h h b m d l Z C B U e X B l L n t F e H R l b m R l Z C B M b 3 c g U m F u Z 2 U s M T B 9 J n F 1 b 3 Q 7 L C Z x d W 9 0 O 1 N l Y 3 R p b 2 4 x L 1 F 1 Y m l 0 R G F 0 Y V 8 x O C 0 w N y 0 y M D I y X z A 4 L T Q x L T Q y L 0 N o Y W 5 n Z W Q g V H l w Z S 5 7 Q 2 9 y Z S B S Y W 5 n Z S w x M X 0 m c X V v d D s s J n F 1 b 3 Q 7 U 2 V j d G l v b j E v U X V i a X R E Y X R h X z E 4 L T A 3 L T I w M j J f M D g t N D E t N D I v Q 2 h h b m d l Z C B U e X B l L n t F e H R l b m R l Z C B I a W d o I F J h b m d l L D E y f S Z x d W 9 0 O y w m c X V v d D t T Z W N 0 a W 9 u M S 9 R d W J p d E R h d G F f M T g t M D c t M j A y M l 8 w O C 0 0 M S 0 0 M i 9 D a G F u Z 2 V k I F R 5 c G U u e 0 V 4 Y 2 l 0 Y X R p b 2 4 s M T N 9 J n F 1 b 3 Q 7 L C Z x d W 9 0 O 1 N l Y 3 R p b 2 4 x L 1 F 1 Y m l 0 R G F 0 Y V 8 x O C 0 w N y 0 y M D I y X z A 4 L T Q x L T Q y L 0 N o Y W 5 n Z W Q g V H l w Z S 5 7 U 3 R k I D E g U k Z V L D E 0 f S Z x d W 9 0 O y w m c X V v d D t T Z W N 0 a W 9 u M S 9 R d W J p d E R h d G F f M T g t M D c t M j A y M l 8 w O C 0 0 M S 0 0 M i 9 D a G F u Z 2 V k I F R 5 c G U u e 1 N 0 Z C A y I F J G V S w x N X 0 m c X V v d D s s J n F 1 b 3 Q 7 U 2 V j d G l v b j E v U X V i a X R E Y X R h X z E 4 L T A 3 L T I w M j J f M D g t N D E t N D I v Q 2 h h b m d l Z C B U e X B l L n t T d G Q g M y B S R l U s M T Z 9 J n F 1 b 3 Q 7 L C Z x d W 9 0 O 1 N l Y 3 R p b 2 4 x L 1 F 1 Y m l 0 R G F 0 Y V 8 x O C 0 w N y 0 y M D I y X z A 4 L T Q x L T Q y L 0 N o Y W 5 n Z W Q g V H l w Z S 5 7 U 2 F t c G x l I F J G V S w x N 3 0 m c X V v d D s s J n F 1 b 3 Q 7 U 2 V j d G l v b j E v U X V i a X R E Y X R h X z E 4 L T A 3 L T I w M j J f M D g t N D E t N D I v Q 2 h h b m d l Z C B U e X B l L n t M Y X N 0 I F J l Y W Q g U 3 R h b m R h c m R z L D E 4 f S Z x d W 9 0 O y w m c X V v d D t T Z W N 0 a W 9 u M S 9 R d W J p d E R h d G F f M T g t M D c t M j A y M l 8 w O C 0 0 M S 0 0 M i 9 D a G F u Z 2 V k I F R 5 c G U u e 1 J l Y W d l b n Q g T G 9 0 I y w x O X 0 m c X V v d D s s J n F 1 b 3 Q 7 U 2 V j d G l v b j E v U X V i a X R E Y X R h X z E 4 L T A 3 L T I w M j J f M D g t N D E t N D I v Q 2 h h b m d l Z C B U e X B l L n t Q b G F 0 Z S B C Y X J j b 2 R l L D I w f S Z x d W 9 0 O y w m c X V v d D t T Z W N 0 a W 9 u M S 9 R d W J p d E R h d G F f M T g t M D c t M j A y M l 8 w O C 0 0 M S 0 0 M i 9 D a G F u Z 2 V k I F R 5 c G U u e 1 d l b G w s M j F 9 J n F 1 b 3 Q 7 L C Z x d W 9 0 O 1 N l Y 3 R p b 2 4 x L 1 F 1 Y m l 0 R G F 0 Y V 8 x O C 0 w N y 0 y M D I y X z A 4 L T Q x L T Q y L 0 N o Y W 5 n Z W Q g V H l w Z S 5 7 U 2 F t c G x l I E l E L D I y f S Z x d W 9 0 O y w m c X V v d D t T Z W N 0 a W 9 u M S 9 R d W J p d E R h d G F f M T g t M D c t M j A y M l 8 w O C 0 0 M S 0 0 M i 9 D a G F u Z 2 V k I F R 5 c G U u e 1 R h Z 3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d W J p d E R h d G F f M T g t M D c t M j A y M l 8 w O C 0 0 M S 0 0 M i 9 D a G F u Z 2 V k I F R 5 c G U u e 1 J 1 b i B J R C w w f S Z x d W 9 0 O y w m c X V v d D t T Z W N 0 a W 9 u M S 9 R d W J p d E R h d G F f M T g t M D c t M j A y M l 8 w O C 0 0 M S 0 0 M i 9 D a G F u Z 2 V k I F R 5 c G U u e 1 R l c 3 Q g R G F 0 Z S w x f S Z x d W 9 0 O y w m c X V v d D t T Z W N 0 a W 9 u M S 9 R d W J p d E R h d G F f M T g t M D c t M j A y M l 8 w O C 0 0 M S 0 0 M i 9 D a G F u Z 2 V k I F R 5 c G U u e 0 F z c 2 F 5 I E 5 h b W U s M n 0 m c X V v d D s s J n F 1 b 3 Q 7 U 2 V j d G l v b j E v U X V i a X R E Y X R h X z E 4 L T A 3 L T I w M j J f M D g t N D E t N D I v Q 2 h h b m d l Z C B U e X B l L n t T Y W 1 w b G U g T m F t Z S w z f S Z x d W 9 0 O y w m c X V v d D t T Z W N 0 a W 9 u M S 9 R d W J p d E R h d G F f M T g t M D c t M j A y M l 8 w O C 0 0 M S 0 0 M i 9 D a G F u Z 2 V k I F R 5 c G U u e 0 9 y a W d p b m F s I F N h b X B s Z S B D b 2 5 j L i w 0 f S Z x d W 9 0 O y w m c X V v d D t T Z W N 0 a W 9 u M S 9 R d W J p d E R h d G F f M T g t M D c t M j A y M l 8 w O C 0 0 M S 0 0 M i 9 D a G F u Z 2 V k I F R 5 c G U u e 0 9 y a W d p b m F s I H N h b X B s Z S B j b 2 5 j L i B 1 b m l 0 c y w 1 f S Z x d W 9 0 O y w m c X V v d D t T Z W N 0 a W 9 u M S 9 R d W J p d E R h d G F f M T g t M D c t M j A y M l 8 w O C 0 0 M S 0 0 M i 9 D a G F u Z 2 V k I F R 5 c G U u e 1 F 1 Y m l 0 I F R 1 Y m U g Q 2 9 u Y y 4 s N n 0 m c X V v d D s s J n F 1 b 3 Q 7 U 2 V j d G l v b j E v U X V i a X R E Y X R h X z E 4 L T A 3 L T I w M j J f M D g t N D E t N D I v Q 2 h h b m d l Z C B U e X B l L n t R d W J p d C B 0 d W J l I G N v b m M u I H V u a X R z L D d 9 J n F 1 b 3 Q 7 L C Z x d W 9 0 O 1 N l Y 3 R p b 2 4 x L 1 F 1 Y m l 0 R G F 0 Y V 8 x O C 0 w N y 0 y M D I y X z A 4 L T Q x L T Q y L 0 N o Y W 5 n Z W Q g V H l w Z S 5 7 U 2 F t c G x l I F Z v b H V t Z S A o d U w p L D h 9 J n F 1 b 3 Q 7 L C Z x d W 9 0 O 1 N l Y 3 R p b 2 4 x L 1 F 1 Y m l 0 R G F 0 Y V 8 x O C 0 w N y 0 y M D I y X z A 4 L T Q x L T Q y L 0 N o Y W 5 n Z W Q g V H l w Z S 5 7 R G l s d X R p b 2 4 g R m F j d G 9 y L D l 9 J n F 1 b 3 Q 7 L C Z x d W 9 0 O 1 N l Y 3 R p b 2 4 x L 1 F 1 Y m l 0 R G F 0 Y V 8 x O C 0 w N y 0 y M D I y X z A 4 L T Q x L T Q y L 0 N o Y W 5 n Z W Q g V H l w Z S 5 7 R X h 0 Z W 5 k Z W Q g T G 9 3 I F J h b m d l L D E w f S Z x d W 9 0 O y w m c X V v d D t T Z W N 0 a W 9 u M S 9 R d W J p d E R h d G F f M T g t M D c t M j A y M l 8 w O C 0 0 M S 0 0 M i 9 D a G F u Z 2 V k I F R 5 c G U u e 0 N v c m U g U m F u Z 2 U s M T F 9 J n F 1 b 3 Q 7 L C Z x d W 9 0 O 1 N l Y 3 R p b 2 4 x L 1 F 1 Y m l 0 R G F 0 Y V 8 x O C 0 w N y 0 y M D I y X z A 4 L T Q x L T Q y L 0 N o Y W 5 n Z W Q g V H l w Z S 5 7 R X h 0 Z W 5 k Z W Q g S G l n a C B S Y W 5 n Z S w x M n 0 m c X V v d D s s J n F 1 b 3 Q 7 U 2 V j d G l v b j E v U X V i a X R E Y X R h X z E 4 L T A 3 L T I w M j J f M D g t N D E t N D I v Q 2 h h b m d l Z C B U e X B l L n t F e G N p d G F 0 a W 9 u L D E z f S Z x d W 9 0 O y w m c X V v d D t T Z W N 0 a W 9 u M S 9 R d W J p d E R h d G F f M T g t M D c t M j A y M l 8 w O C 0 0 M S 0 0 M i 9 D a G F u Z 2 V k I F R 5 c G U u e 1 N 0 Z C A x I F J G V S w x N H 0 m c X V v d D s s J n F 1 b 3 Q 7 U 2 V j d G l v b j E v U X V i a X R E Y X R h X z E 4 L T A 3 L T I w M j J f M D g t N D E t N D I v Q 2 h h b m d l Z C B U e X B l L n t T d G Q g M i B S R l U s M T V 9 J n F 1 b 3 Q 7 L C Z x d W 9 0 O 1 N l Y 3 R p b 2 4 x L 1 F 1 Y m l 0 R G F 0 Y V 8 x O C 0 w N y 0 y M D I y X z A 4 L T Q x L T Q y L 0 N o Y W 5 n Z W Q g V H l w Z S 5 7 U 3 R k I D M g U k Z V L D E 2 f S Z x d W 9 0 O y w m c X V v d D t T Z W N 0 a W 9 u M S 9 R d W J p d E R h d G F f M T g t M D c t M j A y M l 8 w O C 0 0 M S 0 0 M i 9 D a G F u Z 2 V k I F R 5 c G U u e 1 N h b X B s Z S B S R l U s M T d 9 J n F 1 b 3 Q 7 L C Z x d W 9 0 O 1 N l Y 3 R p b 2 4 x L 1 F 1 Y m l 0 R G F 0 Y V 8 x O C 0 w N y 0 y M D I y X z A 4 L T Q x L T Q y L 0 N o Y W 5 n Z W Q g V H l w Z S 5 7 T G F z d C B S Z W F k I F N 0 Y W 5 k Y X J k c y w x O H 0 m c X V v d D s s J n F 1 b 3 Q 7 U 2 V j d G l v b j E v U X V i a X R E Y X R h X z E 4 L T A 3 L T I w M j J f M D g t N D E t N D I v Q 2 h h b m d l Z C B U e X B l L n t S Z W F n Z W 5 0 I E x v d C M s M T l 9 J n F 1 b 3 Q 7 L C Z x d W 9 0 O 1 N l Y 3 R p b 2 4 x L 1 F 1 Y m l 0 R G F 0 Y V 8 x O C 0 w N y 0 y M D I y X z A 4 L T Q x L T Q y L 0 N o Y W 5 n Z W Q g V H l w Z S 5 7 U G x h d G U g Q m F y Y 2 9 k Z S w y M H 0 m c X V v d D s s J n F 1 b 3 Q 7 U 2 V j d G l v b j E v U X V i a X R E Y X R h X z E 4 L T A 3 L T I w M j J f M D g t N D E t N D I v Q 2 h h b m d l Z C B U e X B l L n t X Z W x s L D I x f S Z x d W 9 0 O y w m c X V v d D t T Z W N 0 a W 9 u M S 9 R d W J p d E R h d G F f M T g t M D c t M j A y M l 8 w O C 0 0 M S 0 0 M i 9 D a G F u Z 2 V k I F R 5 c G U u e 1 N h b X B s Z S B J R C w y M n 0 m c X V v d D s s J n F 1 b 3 Q 7 U 2 V j d G l v b j E v U X V i a X R E Y X R h X z E 4 L T A 3 L T I w M j J f M D g t N D E t N D I v Q 2 h h b m d l Z C B U e X B l L n t U Y W d z L D I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U X V l c n l J R C I g V m F s d W U 9 I n M y M G I y M T J j O C 0 2 O T E 0 L T Q w M m U t O T h i M S 0 0 O D U 2 Y T A 2 Z D g 3 Z D c i I C 8 + P C 9 T d G F i b G V F b n R y a W V z P j w v S X R l b T 4 8 S X R l b T 4 8 S X R l b U x v Y 2 F 0 a W 9 u P j x J d G V t V H l w Z T 5 G b 3 J t d W x h P C 9 J d G V t V H l w Z T 4 8 S X R l b V B h d G g + U 2 V j d G l v b j E v U X V i a X R E Y X R h X z E 5 L T A 3 L T I w M j J f M T E t M z I t N D Q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T l U M T A 6 M j c 6 M T I u O T c 0 M D M 2 N 1 o i I C 8 + P E V u d H J 5 I F R 5 c G U 9 I k Z p b G x D b 2 x 1 b W 5 U e X B l c y I g V m F s d W U 9 I n N C Z 1 l H Q m d V R 0 J R W U R B d 1 l H Q m d Z R k J R W U Z C Z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T k t M D c t M j A y M l 8 x M S 0 z M i 0 0 N C 9 B d X R v U m V t b 3 Z l Z E N v b H V t b n M x L n t S d W 4 g S U Q s M H 0 m c X V v d D s s J n F 1 b 3 Q 7 U 2 V j d G l v b j E v U X V i a X R E Y X R h X z E 5 L T A 3 L T I w M j J f M T E t M z I t N D Q v Q X V 0 b 1 J l b W 9 2 Z W R D b 2 x 1 b W 5 z M S 5 7 V G V z d C B E Y X R l L D F 9 J n F 1 b 3 Q 7 L C Z x d W 9 0 O 1 N l Y 3 R p b 2 4 x L 1 F 1 Y m l 0 R G F 0 Y V 8 x O S 0 w N y 0 y M D I y X z E x L T M y L T Q 0 L 0 F 1 d G 9 S Z W 1 v d m V k Q 2 9 s d W 1 u c z E u e 0 F z c 2 F 5 I E 5 h b W U s M n 0 m c X V v d D s s J n F 1 b 3 Q 7 U 2 V j d G l v b j E v U X V i a X R E Y X R h X z E 5 L T A 3 L T I w M j J f M T E t M z I t N D Q v Q X V 0 b 1 J l b W 9 2 Z W R D b 2 x 1 b W 5 z M S 5 7 U 2 F t c G x l I E 5 h b W U s M 3 0 m c X V v d D s s J n F 1 b 3 Q 7 U 2 V j d G l v b j E v U X V i a X R E Y X R h X z E 5 L T A 3 L T I w M j J f M T E t M z I t N D Q v Q X V 0 b 1 J l b W 9 2 Z W R D b 2 x 1 b W 5 z M S 5 7 T 3 J p Z 2 l u Y W w g U 2 F t c G x l I E N v b m M u L D R 9 J n F 1 b 3 Q 7 L C Z x d W 9 0 O 1 N l Y 3 R p b 2 4 x L 1 F 1 Y m l 0 R G F 0 Y V 8 x O S 0 w N y 0 y M D I y X z E x L T M y L T Q 0 L 0 F 1 d G 9 S Z W 1 v d m V k Q 2 9 s d W 1 u c z E u e 0 9 y a W d p b m F s I H N h b X B s Z S B j b 2 5 j L i B 1 b m l 0 c y w 1 f S Z x d W 9 0 O y w m c X V v d D t T Z W N 0 a W 9 u M S 9 R d W J p d E R h d G F f M T k t M D c t M j A y M l 8 x M S 0 z M i 0 0 N C 9 B d X R v U m V t b 3 Z l Z E N v b H V t b n M x L n t R d W J p d C B U d W J l I E N v b m M u L D Z 9 J n F 1 b 3 Q 7 L C Z x d W 9 0 O 1 N l Y 3 R p b 2 4 x L 1 F 1 Y m l 0 R G F 0 Y V 8 x O S 0 w N y 0 y M D I y X z E x L T M y L T Q 0 L 0 F 1 d G 9 S Z W 1 v d m V k Q 2 9 s d W 1 u c z E u e 1 F 1 Y m l 0 I H R 1 Y m U g Y 2 9 u Y y 4 g d W 5 p d H M s N 3 0 m c X V v d D s s J n F 1 b 3 Q 7 U 2 V j d G l v b j E v U X V i a X R E Y X R h X z E 5 L T A 3 L T I w M j J f M T E t M z I t N D Q v Q X V 0 b 1 J l b W 9 2 Z W R D b 2 x 1 b W 5 z M S 5 7 U 2 F t c G x l I F Z v b H V t Z S A o d U w p L D h 9 J n F 1 b 3 Q 7 L C Z x d W 9 0 O 1 N l Y 3 R p b 2 4 x L 1 F 1 Y m l 0 R G F 0 Y V 8 x O S 0 w N y 0 y M D I y X z E x L T M y L T Q 0 L 0 F 1 d G 9 S Z W 1 v d m V k Q 2 9 s d W 1 u c z E u e 0 R p b H V 0 a W 9 u I E Z h Y 3 R v c i w 5 f S Z x d W 9 0 O y w m c X V v d D t T Z W N 0 a W 9 u M S 9 R d W J p d E R h d G F f M T k t M D c t M j A y M l 8 x M S 0 z M i 0 0 N C 9 B d X R v U m V t b 3 Z l Z E N v b H V t b n M x L n t F e H R l b m R l Z C B M b 3 c g U m F u Z 2 U s M T B 9 J n F 1 b 3 Q 7 L C Z x d W 9 0 O 1 N l Y 3 R p b 2 4 x L 1 F 1 Y m l 0 R G F 0 Y V 8 x O S 0 w N y 0 y M D I y X z E x L T M y L T Q 0 L 0 F 1 d G 9 S Z W 1 v d m V k Q 2 9 s d W 1 u c z E u e 0 N v c m U g U m F u Z 2 U s M T F 9 J n F 1 b 3 Q 7 L C Z x d W 9 0 O 1 N l Y 3 R p b 2 4 x L 1 F 1 Y m l 0 R G F 0 Y V 8 x O S 0 w N y 0 y M D I y X z E x L T M y L T Q 0 L 0 F 1 d G 9 S Z W 1 v d m V k Q 2 9 s d W 1 u c z E u e 0 V 4 d G V u Z G V k I E h p Z 2 g g U m F u Z 2 U s M T J 9 J n F 1 b 3 Q 7 L C Z x d W 9 0 O 1 N l Y 3 R p b 2 4 x L 1 F 1 Y m l 0 R G F 0 Y V 8 x O S 0 w N y 0 y M D I y X z E x L T M y L T Q 0 L 0 F 1 d G 9 S Z W 1 v d m V k Q 2 9 s d W 1 u c z E u e 0 V 4 Y 2 l 0 Y X R p b 2 4 s M T N 9 J n F 1 b 3 Q 7 L C Z x d W 9 0 O 1 N l Y 3 R p b 2 4 x L 1 F 1 Y m l 0 R G F 0 Y V 8 x O S 0 w N y 0 y M D I y X z E x L T M y L T Q 0 L 0 F 1 d G 9 S Z W 1 v d m V k Q 2 9 s d W 1 u c z E u e 1 N 0 Z C A x I F J G V S w x N H 0 m c X V v d D s s J n F 1 b 3 Q 7 U 2 V j d G l v b j E v U X V i a X R E Y X R h X z E 5 L T A 3 L T I w M j J f M T E t M z I t N D Q v Q X V 0 b 1 J l b W 9 2 Z W R D b 2 x 1 b W 5 z M S 5 7 U 3 R k I D I g U k Z V L D E 1 f S Z x d W 9 0 O y w m c X V v d D t T Z W N 0 a W 9 u M S 9 R d W J p d E R h d G F f M T k t M D c t M j A y M l 8 x M S 0 z M i 0 0 N C 9 B d X R v U m V t b 3 Z l Z E N v b H V t b n M x L n t T d G Q g M y B S R l U s M T Z 9 J n F 1 b 3 Q 7 L C Z x d W 9 0 O 1 N l Y 3 R p b 2 4 x L 1 F 1 Y m l 0 R G F 0 Y V 8 x O S 0 w N y 0 y M D I y X z E x L T M y L T Q 0 L 0 F 1 d G 9 S Z W 1 v d m V k Q 2 9 s d W 1 u c z E u e 1 N h b X B s Z S B S R l U s M T d 9 J n F 1 b 3 Q 7 L C Z x d W 9 0 O 1 N l Y 3 R p b 2 4 x L 1 F 1 Y m l 0 R G F 0 Y V 8 x O S 0 w N y 0 y M D I y X z E x L T M y L T Q 0 L 0 F 1 d G 9 S Z W 1 v d m V k Q 2 9 s d W 1 u c z E u e 0 x h c 3 Q g U m V h Z C B T d G F u Z G F y Z H M s M T h 9 J n F 1 b 3 Q 7 L C Z x d W 9 0 O 1 N l Y 3 R p b 2 4 x L 1 F 1 Y m l 0 R G F 0 Y V 8 x O S 0 w N y 0 y M D I y X z E x L T M y L T Q 0 L 0 F 1 d G 9 S Z W 1 v d m V k Q 2 9 s d W 1 u c z E u e 1 J l Y W d l b n Q g T G 9 0 I y w x O X 0 m c X V v d D s s J n F 1 b 3 Q 7 U 2 V j d G l v b j E v U X V i a X R E Y X R h X z E 5 L T A 3 L T I w M j J f M T E t M z I t N D Q v Q X V 0 b 1 J l b W 9 2 Z W R D b 2 x 1 b W 5 z M S 5 7 U G x h d G U g Q m F y Y 2 9 k Z S w y M H 0 m c X V v d D s s J n F 1 b 3 Q 7 U 2 V j d G l v b j E v U X V i a X R E Y X R h X z E 5 L T A 3 L T I w M j J f M T E t M z I t N D Q v Q X V 0 b 1 J l b W 9 2 Z W R D b 2 x 1 b W 5 z M S 5 7 V 2 V s b C w y M X 0 m c X V v d D s s J n F 1 b 3 Q 7 U 2 V j d G l v b j E v U X V i a X R E Y X R h X z E 5 L T A 3 L T I w M j J f M T E t M z I t N D Q v Q X V 0 b 1 J l b W 9 2 Z W R D b 2 x 1 b W 5 z M S 5 7 U 2 F t c G x l I E l E L D I y f S Z x d W 9 0 O y w m c X V v d D t T Z W N 0 a W 9 u M S 9 R d W J p d E R h d G F f M T k t M D c t M j A y M l 8 x M S 0 z M i 0 0 N C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E 5 L T A 3 L T I w M j J f M T E t M z I t N D Q v Q X V 0 b 1 J l b W 9 2 Z W R D b 2 x 1 b W 5 z M S 5 7 U n V u I E l E L D B 9 J n F 1 b 3 Q 7 L C Z x d W 9 0 O 1 N l Y 3 R p b 2 4 x L 1 F 1 Y m l 0 R G F 0 Y V 8 x O S 0 w N y 0 y M D I y X z E x L T M y L T Q 0 L 0 F 1 d G 9 S Z W 1 v d m V k Q 2 9 s d W 1 u c z E u e 1 R l c 3 Q g R G F 0 Z S w x f S Z x d W 9 0 O y w m c X V v d D t T Z W N 0 a W 9 u M S 9 R d W J p d E R h d G F f M T k t M D c t M j A y M l 8 x M S 0 z M i 0 0 N C 9 B d X R v U m V t b 3 Z l Z E N v b H V t b n M x L n t B c 3 N h e S B O Y W 1 l L D J 9 J n F 1 b 3 Q 7 L C Z x d W 9 0 O 1 N l Y 3 R p b 2 4 x L 1 F 1 Y m l 0 R G F 0 Y V 8 x O S 0 w N y 0 y M D I y X z E x L T M y L T Q 0 L 0 F 1 d G 9 S Z W 1 v d m V k Q 2 9 s d W 1 u c z E u e 1 N h b X B s Z S B O Y W 1 l L D N 9 J n F 1 b 3 Q 7 L C Z x d W 9 0 O 1 N l Y 3 R p b 2 4 x L 1 F 1 Y m l 0 R G F 0 Y V 8 x O S 0 w N y 0 y M D I y X z E x L T M y L T Q 0 L 0 F 1 d G 9 S Z W 1 v d m V k Q 2 9 s d W 1 u c z E u e 0 9 y a W d p b m F s I F N h b X B s Z S B D b 2 5 j L i w 0 f S Z x d W 9 0 O y w m c X V v d D t T Z W N 0 a W 9 u M S 9 R d W J p d E R h d G F f M T k t M D c t M j A y M l 8 x M S 0 z M i 0 0 N C 9 B d X R v U m V t b 3 Z l Z E N v b H V t b n M x L n t P c m l n a W 5 h b C B z Y W 1 w b G U g Y 2 9 u Y y 4 g d W 5 p d H M s N X 0 m c X V v d D s s J n F 1 b 3 Q 7 U 2 V j d G l v b j E v U X V i a X R E Y X R h X z E 5 L T A 3 L T I w M j J f M T E t M z I t N D Q v Q X V 0 b 1 J l b W 9 2 Z W R D b 2 x 1 b W 5 z M S 5 7 U X V i a X Q g V H V i Z S B D b 2 5 j L i w 2 f S Z x d W 9 0 O y w m c X V v d D t T Z W N 0 a W 9 u M S 9 R d W J p d E R h d G F f M T k t M D c t M j A y M l 8 x M S 0 z M i 0 0 N C 9 B d X R v U m V t b 3 Z l Z E N v b H V t b n M x L n t R d W J p d C B 0 d W J l I G N v b m M u I H V u a X R z L D d 9 J n F 1 b 3 Q 7 L C Z x d W 9 0 O 1 N l Y 3 R p b 2 4 x L 1 F 1 Y m l 0 R G F 0 Y V 8 x O S 0 w N y 0 y M D I y X z E x L T M y L T Q 0 L 0 F 1 d G 9 S Z W 1 v d m V k Q 2 9 s d W 1 u c z E u e 1 N h b X B s Z S B W b 2 x 1 b W U g K H V M K S w 4 f S Z x d W 9 0 O y w m c X V v d D t T Z W N 0 a W 9 u M S 9 R d W J p d E R h d G F f M T k t M D c t M j A y M l 8 x M S 0 z M i 0 0 N C 9 B d X R v U m V t b 3 Z l Z E N v b H V t b n M x L n t E a W x 1 d G l v b i B G Y W N 0 b 3 I s O X 0 m c X V v d D s s J n F 1 b 3 Q 7 U 2 V j d G l v b j E v U X V i a X R E Y X R h X z E 5 L T A 3 L T I w M j J f M T E t M z I t N D Q v Q X V 0 b 1 J l b W 9 2 Z W R D b 2 x 1 b W 5 z M S 5 7 R X h 0 Z W 5 k Z W Q g T G 9 3 I F J h b m d l L D E w f S Z x d W 9 0 O y w m c X V v d D t T Z W N 0 a W 9 u M S 9 R d W J p d E R h d G F f M T k t M D c t M j A y M l 8 x M S 0 z M i 0 0 N C 9 B d X R v U m V t b 3 Z l Z E N v b H V t b n M x L n t D b 3 J l I F J h b m d l L D E x f S Z x d W 9 0 O y w m c X V v d D t T Z W N 0 a W 9 u M S 9 R d W J p d E R h d G F f M T k t M D c t M j A y M l 8 x M S 0 z M i 0 0 N C 9 B d X R v U m V t b 3 Z l Z E N v b H V t b n M x L n t F e H R l b m R l Z C B I a W d o I F J h b m d l L D E y f S Z x d W 9 0 O y w m c X V v d D t T Z W N 0 a W 9 u M S 9 R d W J p d E R h d G F f M T k t M D c t M j A y M l 8 x M S 0 z M i 0 0 N C 9 B d X R v U m V t b 3 Z l Z E N v b H V t b n M x L n t F e G N p d G F 0 a W 9 u L D E z f S Z x d W 9 0 O y w m c X V v d D t T Z W N 0 a W 9 u M S 9 R d W J p d E R h d G F f M T k t M D c t M j A y M l 8 x M S 0 z M i 0 0 N C 9 B d X R v U m V t b 3 Z l Z E N v b H V t b n M x L n t T d G Q g M S B S R l U s M T R 9 J n F 1 b 3 Q 7 L C Z x d W 9 0 O 1 N l Y 3 R p b 2 4 x L 1 F 1 Y m l 0 R G F 0 Y V 8 x O S 0 w N y 0 y M D I y X z E x L T M y L T Q 0 L 0 F 1 d G 9 S Z W 1 v d m V k Q 2 9 s d W 1 u c z E u e 1 N 0 Z C A y I F J G V S w x N X 0 m c X V v d D s s J n F 1 b 3 Q 7 U 2 V j d G l v b j E v U X V i a X R E Y X R h X z E 5 L T A 3 L T I w M j J f M T E t M z I t N D Q v Q X V 0 b 1 J l b W 9 2 Z W R D b 2 x 1 b W 5 z M S 5 7 U 3 R k I D M g U k Z V L D E 2 f S Z x d W 9 0 O y w m c X V v d D t T Z W N 0 a W 9 u M S 9 R d W J p d E R h d G F f M T k t M D c t M j A y M l 8 x M S 0 z M i 0 0 N C 9 B d X R v U m V t b 3 Z l Z E N v b H V t b n M x L n t T Y W 1 w b G U g U k Z V L D E 3 f S Z x d W 9 0 O y w m c X V v d D t T Z W N 0 a W 9 u M S 9 R d W J p d E R h d G F f M T k t M D c t M j A y M l 8 x M S 0 z M i 0 0 N C 9 B d X R v U m V t b 3 Z l Z E N v b H V t b n M x L n t M Y X N 0 I F J l Y W Q g U 3 R h b m R h c m R z L D E 4 f S Z x d W 9 0 O y w m c X V v d D t T Z W N 0 a W 9 u M S 9 R d W J p d E R h d G F f M T k t M D c t M j A y M l 8 x M S 0 z M i 0 0 N C 9 B d X R v U m V t b 3 Z l Z E N v b H V t b n M x L n t S Z W F n Z W 5 0 I E x v d C M s M T l 9 J n F 1 b 3 Q 7 L C Z x d W 9 0 O 1 N l Y 3 R p b 2 4 x L 1 F 1 Y m l 0 R G F 0 Y V 8 x O S 0 w N y 0 y M D I y X z E x L T M y L T Q 0 L 0 F 1 d G 9 S Z W 1 v d m V k Q 2 9 s d W 1 u c z E u e 1 B s Y X R l I E J h c m N v Z G U s M j B 9 J n F 1 b 3 Q 7 L C Z x d W 9 0 O 1 N l Y 3 R p b 2 4 x L 1 F 1 Y m l 0 R G F 0 Y V 8 x O S 0 w N y 0 y M D I y X z E x L T M y L T Q 0 L 0 F 1 d G 9 S Z W 1 v d m V k Q 2 9 s d W 1 u c z E u e 1 d l b G w s M j F 9 J n F 1 b 3 Q 7 L C Z x d W 9 0 O 1 N l Y 3 R p b 2 4 x L 1 F 1 Y m l 0 R G F 0 Y V 8 x O S 0 w N y 0 y M D I y X z E x L T M y L T Q 0 L 0 F 1 d G 9 S Z W 1 v d m V k Q 2 9 s d W 1 u c z E u e 1 N h b X B s Z S B J R C w y M n 0 m c X V v d D s s J n F 1 b 3 Q 7 U 2 V j d G l v b j E v U X V i a X R E Y X R h X z E 5 L T A 3 L T I w M j J f M T E t M z I t N D Q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l F 1 Z X J 5 S U Q i I F Z h b H V l P S J z N z R j O G V j M 2 Y t N G M y M y 0 0 M m U 2 L W E y M T Y t N W U 2 M W Y 3 Y W Q 4 Y T R k I i A v P j w v U 3 R h Y m x l R W 5 0 c m l l c z 4 8 L 0 l 0 Z W 0 + P E l 0 Z W 0 + P E l 0 Z W 1 M b 2 N h d G l v b j 4 8 S X R l b V R 5 c G U + R m 9 y b X V s Y T w v S X R l b V R 5 c G U + P E l 0 Z W 1 Q Y X R o P l N l Y 3 R p b 2 4 x L 1 F 1 Y m l 0 R G F 0 Y V 8 x M i 0 x M C 0 y M D I y X z A 5 L T M x L T U x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j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J U M D g 6 N T c 6 M j g u N D Q 5 M z c 2 O V o i I C 8 + P E V u d H J 5 I F R 5 c G U 9 I k Z p b G x D b 2 x 1 b W 5 U e X B l c y I g V m F s d W U 9 I n N C Z 2 N H Q m d N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T I t M T A t M j A y M l 8 w O S 0 z M S 0 1 M S 9 B d X R v U m V t b 3 Z l Z E N v b H V t b n M x L n t S d W 4 g S U Q s M H 0 m c X V v d D s s J n F 1 b 3 Q 7 U 2 V j d G l v b j E v U X V i a X R E Y X R h X z E y L T E w L T I w M j J f M D k t M z E t N T E v Q X V 0 b 1 J l b W 9 2 Z W R D b 2 x 1 b W 5 z M S 5 7 V G V z d C B E Y X R l L D F 9 J n F 1 b 3 Q 7 L C Z x d W 9 0 O 1 N l Y 3 R p b 2 4 x L 1 F 1 Y m l 0 R G F 0 Y V 8 x M i 0 x M C 0 y M D I y X z A 5 L T M x L T U x L 0 F 1 d G 9 S Z W 1 v d m V k Q 2 9 s d W 1 u c z E u e 0 F z c 2 F 5 I E 5 h b W U s M n 0 m c X V v d D s s J n F 1 b 3 Q 7 U 2 V j d G l v b j E v U X V i a X R E Y X R h X z E y L T E w L T I w M j J f M D k t M z E t N T E v Q X V 0 b 1 J l b W 9 2 Z W R D b 2 x 1 b W 5 z M S 5 7 U 2 F t c G x l I E 5 h b W U s M 3 0 m c X V v d D s s J n F 1 b 3 Q 7 U 2 V j d G l v b j E v U X V i a X R E Y X R h X z E y L T E w L T I w M j J f M D k t M z E t N T E v Q X V 0 b 1 J l b W 9 2 Z W R D b 2 x 1 b W 5 z M S 5 7 T 3 J p Z 2 l u Y W w g U 2 F t c G x l I E N v b m M u L D R 9 J n F 1 b 3 Q 7 L C Z x d W 9 0 O 1 N l Y 3 R p b 2 4 x L 1 F 1 Y m l 0 R G F 0 Y V 8 x M i 0 x M C 0 y M D I y X z A 5 L T M x L T U x L 0 F 1 d G 9 S Z W 1 v d m V k Q 2 9 s d W 1 u c z E u e 0 9 y a W d p b m F s I H N h b X B s Z S B j b 2 5 j L i B 1 b m l 0 c y w 1 f S Z x d W 9 0 O y w m c X V v d D t T Z W N 0 a W 9 u M S 9 R d W J p d E R h d G F f M T I t M T A t M j A y M l 8 w O S 0 z M S 0 1 M S 9 B d X R v U m V t b 3 Z l Z E N v b H V t b n M x L n t R d W J p d C B U d W J l I E N v b m M u L D Z 9 J n F 1 b 3 Q 7 L C Z x d W 9 0 O 1 N l Y 3 R p b 2 4 x L 1 F 1 Y m l 0 R G F 0 Y V 8 x M i 0 x M C 0 y M D I y X z A 5 L T M x L T U x L 0 F 1 d G 9 S Z W 1 v d m V k Q 2 9 s d W 1 u c z E u e 1 F 1 Y m l 0 I H R 1 Y m U g Y 2 9 u Y y 4 g d W 5 p d H M s N 3 0 m c X V v d D s s J n F 1 b 3 Q 7 U 2 V j d G l v b j E v U X V i a X R E Y X R h X z E y L T E w L T I w M j J f M D k t M z E t N T E v Q X V 0 b 1 J l b W 9 2 Z W R D b 2 x 1 b W 5 z M S 5 7 U 2 F t c G x l I F Z v b H V t Z S A o d U w p L D h 9 J n F 1 b 3 Q 7 L C Z x d W 9 0 O 1 N l Y 3 R p b 2 4 x L 1 F 1 Y m l 0 R G F 0 Y V 8 x M i 0 x M C 0 y M D I y X z A 5 L T M x L T U x L 0 F 1 d G 9 S Z W 1 v d m V k Q 2 9 s d W 1 u c z E u e 0 R p b H V 0 a W 9 u I E Z h Y 3 R v c i w 5 f S Z x d W 9 0 O y w m c X V v d D t T Z W N 0 a W 9 u M S 9 R d W J p d E R h d G F f M T I t M T A t M j A y M l 8 w O S 0 z M S 0 1 M S 9 B d X R v U m V t b 3 Z l Z E N v b H V t b n M x L n t F e H R l b m R l Z C B M b 3 c g U m F u Z 2 U s M T B 9 J n F 1 b 3 Q 7 L C Z x d W 9 0 O 1 N l Y 3 R p b 2 4 x L 1 F 1 Y m l 0 R G F 0 Y V 8 x M i 0 x M C 0 y M D I y X z A 5 L T M x L T U x L 0 F 1 d G 9 S Z W 1 v d m V k Q 2 9 s d W 1 u c z E u e 0 N v c m U g U m F u Z 2 U s M T F 9 J n F 1 b 3 Q 7 L C Z x d W 9 0 O 1 N l Y 3 R p b 2 4 x L 1 F 1 Y m l 0 R G F 0 Y V 8 x M i 0 x M C 0 y M D I y X z A 5 L T M x L T U x L 0 F 1 d G 9 S Z W 1 v d m V k Q 2 9 s d W 1 u c z E u e 0 V 4 d G V u Z G V k I E h p Z 2 g g U m F u Z 2 U s M T J 9 J n F 1 b 3 Q 7 L C Z x d W 9 0 O 1 N l Y 3 R p b 2 4 x L 1 F 1 Y m l 0 R G F 0 Y V 8 x M i 0 x M C 0 y M D I y X z A 5 L T M x L T U x L 0 F 1 d G 9 S Z W 1 v d m V k Q 2 9 s d W 1 u c z E u e 0 V 4 Y 2 l 0 Y X R p b 2 4 s M T N 9 J n F 1 b 3 Q 7 L C Z x d W 9 0 O 1 N l Y 3 R p b 2 4 x L 1 F 1 Y m l 0 R G F 0 Y V 8 x M i 0 x M C 0 y M D I y X z A 5 L T M x L T U x L 0 F 1 d G 9 S Z W 1 v d m V k Q 2 9 s d W 1 u c z E u e 1 N 0 Z C A x I F J G V S w x N H 0 m c X V v d D s s J n F 1 b 3 Q 7 U 2 V j d G l v b j E v U X V i a X R E Y X R h X z E y L T E w L T I w M j J f M D k t M z E t N T E v Q X V 0 b 1 J l b W 9 2 Z W R D b 2 x 1 b W 5 z M S 5 7 U 3 R k I D I g U k Z V L D E 1 f S Z x d W 9 0 O y w m c X V v d D t T Z W N 0 a W 9 u M S 9 R d W J p d E R h d G F f M T I t M T A t M j A y M l 8 w O S 0 z M S 0 1 M S 9 B d X R v U m V t b 3 Z l Z E N v b H V t b n M x L n t T d G Q g M y B S R l U s M T Z 9 J n F 1 b 3 Q 7 L C Z x d W 9 0 O 1 N l Y 3 R p b 2 4 x L 1 F 1 Y m l 0 R G F 0 Y V 8 x M i 0 x M C 0 y M D I y X z A 5 L T M x L T U x L 0 F 1 d G 9 S Z W 1 v d m V k Q 2 9 s d W 1 u c z E u e 1 N h b X B s Z S B S R l U s M T d 9 J n F 1 b 3 Q 7 L C Z x d W 9 0 O 1 N l Y 3 R p b 2 4 x L 1 F 1 Y m l 0 R G F 0 Y V 8 x M i 0 x M C 0 y M D I y X z A 5 L T M x L T U x L 0 F 1 d G 9 S Z W 1 v d m V k Q 2 9 s d W 1 u c z E u e 0 x h c 3 Q g U m V h Z C B T d G F u Z G F y Z H M s M T h 9 J n F 1 b 3 Q 7 L C Z x d W 9 0 O 1 N l Y 3 R p b 2 4 x L 1 F 1 Y m l 0 R G F 0 Y V 8 x M i 0 x M C 0 y M D I y X z A 5 L T M x L T U x L 0 F 1 d G 9 S Z W 1 v d m V k Q 2 9 s d W 1 u c z E u e 1 J l Y W d l b n Q g T G 9 0 I y w x O X 0 m c X V v d D s s J n F 1 b 3 Q 7 U 2 V j d G l v b j E v U X V i a X R E Y X R h X z E y L T E w L T I w M j J f M D k t M z E t N T E v Q X V 0 b 1 J l b W 9 2 Z W R D b 2 x 1 b W 5 z M S 5 7 U G x h d G U g Q m F y Y 2 9 k Z S w y M H 0 m c X V v d D s s J n F 1 b 3 Q 7 U 2 V j d G l v b j E v U X V i a X R E Y X R h X z E y L T E w L T I w M j J f M D k t M z E t N T E v Q X V 0 b 1 J l b W 9 2 Z W R D b 2 x 1 b W 5 z M S 5 7 V 2 V s b C w y M X 0 m c X V v d D s s J n F 1 b 3 Q 7 U 2 V j d G l v b j E v U X V i a X R E Y X R h X z E y L T E w L T I w M j J f M D k t M z E t N T E v Q X V 0 b 1 J l b W 9 2 Z W R D b 2 x 1 b W 5 z M S 5 7 U 2 F t c G x l I E l E L D I y f S Z x d W 9 0 O y w m c X V v d D t T Z W N 0 a W 9 u M S 9 R d W J p d E R h d G F f M T I t M T A t M j A y M l 8 w O S 0 z M S 0 1 M S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E y L T E w L T I w M j J f M D k t M z E t N T E v Q X V 0 b 1 J l b W 9 2 Z W R D b 2 x 1 b W 5 z M S 5 7 U n V u I E l E L D B 9 J n F 1 b 3 Q 7 L C Z x d W 9 0 O 1 N l Y 3 R p b 2 4 x L 1 F 1 Y m l 0 R G F 0 Y V 8 x M i 0 x M C 0 y M D I y X z A 5 L T M x L T U x L 0 F 1 d G 9 S Z W 1 v d m V k Q 2 9 s d W 1 u c z E u e 1 R l c 3 Q g R G F 0 Z S w x f S Z x d W 9 0 O y w m c X V v d D t T Z W N 0 a W 9 u M S 9 R d W J p d E R h d G F f M T I t M T A t M j A y M l 8 w O S 0 z M S 0 1 M S 9 B d X R v U m V t b 3 Z l Z E N v b H V t b n M x L n t B c 3 N h e S B O Y W 1 l L D J 9 J n F 1 b 3 Q 7 L C Z x d W 9 0 O 1 N l Y 3 R p b 2 4 x L 1 F 1 Y m l 0 R G F 0 Y V 8 x M i 0 x M C 0 y M D I y X z A 5 L T M x L T U x L 0 F 1 d G 9 S Z W 1 v d m V k Q 2 9 s d W 1 u c z E u e 1 N h b X B s Z S B O Y W 1 l L D N 9 J n F 1 b 3 Q 7 L C Z x d W 9 0 O 1 N l Y 3 R p b 2 4 x L 1 F 1 Y m l 0 R G F 0 Y V 8 x M i 0 x M C 0 y M D I y X z A 5 L T M x L T U x L 0 F 1 d G 9 S Z W 1 v d m V k Q 2 9 s d W 1 u c z E u e 0 9 y a W d p b m F s I F N h b X B s Z S B D b 2 5 j L i w 0 f S Z x d W 9 0 O y w m c X V v d D t T Z W N 0 a W 9 u M S 9 R d W J p d E R h d G F f M T I t M T A t M j A y M l 8 w O S 0 z M S 0 1 M S 9 B d X R v U m V t b 3 Z l Z E N v b H V t b n M x L n t P c m l n a W 5 h b C B z Y W 1 w b G U g Y 2 9 u Y y 4 g d W 5 p d H M s N X 0 m c X V v d D s s J n F 1 b 3 Q 7 U 2 V j d G l v b j E v U X V i a X R E Y X R h X z E y L T E w L T I w M j J f M D k t M z E t N T E v Q X V 0 b 1 J l b W 9 2 Z W R D b 2 x 1 b W 5 z M S 5 7 U X V i a X Q g V H V i Z S B D b 2 5 j L i w 2 f S Z x d W 9 0 O y w m c X V v d D t T Z W N 0 a W 9 u M S 9 R d W J p d E R h d G F f M T I t M T A t M j A y M l 8 w O S 0 z M S 0 1 M S 9 B d X R v U m V t b 3 Z l Z E N v b H V t b n M x L n t R d W J p d C B 0 d W J l I G N v b m M u I H V u a X R z L D d 9 J n F 1 b 3 Q 7 L C Z x d W 9 0 O 1 N l Y 3 R p b 2 4 x L 1 F 1 Y m l 0 R G F 0 Y V 8 x M i 0 x M C 0 y M D I y X z A 5 L T M x L T U x L 0 F 1 d G 9 S Z W 1 v d m V k Q 2 9 s d W 1 u c z E u e 1 N h b X B s Z S B W b 2 x 1 b W U g K H V M K S w 4 f S Z x d W 9 0 O y w m c X V v d D t T Z W N 0 a W 9 u M S 9 R d W J p d E R h d G F f M T I t M T A t M j A y M l 8 w O S 0 z M S 0 1 M S 9 B d X R v U m V t b 3 Z l Z E N v b H V t b n M x L n t E a W x 1 d G l v b i B G Y W N 0 b 3 I s O X 0 m c X V v d D s s J n F 1 b 3 Q 7 U 2 V j d G l v b j E v U X V i a X R E Y X R h X z E y L T E w L T I w M j J f M D k t M z E t N T E v Q X V 0 b 1 J l b W 9 2 Z W R D b 2 x 1 b W 5 z M S 5 7 R X h 0 Z W 5 k Z W Q g T G 9 3 I F J h b m d l L D E w f S Z x d W 9 0 O y w m c X V v d D t T Z W N 0 a W 9 u M S 9 R d W J p d E R h d G F f M T I t M T A t M j A y M l 8 w O S 0 z M S 0 1 M S 9 B d X R v U m V t b 3 Z l Z E N v b H V t b n M x L n t D b 3 J l I F J h b m d l L D E x f S Z x d W 9 0 O y w m c X V v d D t T Z W N 0 a W 9 u M S 9 R d W J p d E R h d G F f M T I t M T A t M j A y M l 8 w O S 0 z M S 0 1 M S 9 B d X R v U m V t b 3 Z l Z E N v b H V t b n M x L n t F e H R l b m R l Z C B I a W d o I F J h b m d l L D E y f S Z x d W 9 0 O y w m c X V v d D t T Z W N 0 a W 9 u M S 9 R d W J p d E R h d G F f M T I t M T A t M j A y M l 8 w O S 0 z M S 0 1 M S 9 B d X R v U m V t b 3 Z l Z E N v b H V t b n M x L n t F e G N p d G F 0 a W 9 u L D E z f S Z x d W 9 0 O y w m c X V v d D t T Z W N 0 a W 9 u M S 9 R d W J p d E R h d G F f M T I t M T A t M j A y M l 8 w O S 0 z M S 0 1 M S 9 B d X R v U m V t b 3 Z l Z E N v b H V t b n M x L n t T d G Q g M S B S R l U s M T R 9 J n F 1 b 3 Q 7 L C Z x d W 9 0 O 1 N l Y 3 R p b 2 4 x L 1 F 1 Y m l 0 R G F 0 Y V 8 x M i 0 x M C 0 y M D I y X z A 5 L T M x L T U x L 0 F 1 d G 9 S Z W 1 v d m V k Q 2 9 s d W 1 u c z E u e 1 N 0 Z C A y I F J G V S w x N X 0 m c X V v d D s s J n F 1 b 3 Q 7 U 2 V j d G l v b j E v U X V i a X R E Y X R h X z E y L T E w L T I w M j J f M D k t M z E t N T E v Q X V 0 b 1 J l b W 9 2 Z W R D b 2 x 1 b W 5 z M S 5 7 U 3 R k I D M g U k Z V L D E 2 f S Z x d W 9 0 O y w m c X V v d D t T Z W N 0 a W 9 u M S 9 R d W J p d E R h d G F f M T I t M T A t M j A y M l 8 w O S 0 z M S 0 1 M S 9 B d X R v U m V t b 3 Z l Z E N v b H V t b n M x L n t T Y W 1 w b G U g U k Z V L D E 3 f S Z x d W 9 0 O y w m c X V v d D t T Z W N 0 a W 9 u M S 9 R d W J p d E R h d G F f M T I t M T A t M j A y M l 8 w O S 0 z M S 0 1 M S 9 B d X R v U m V t b 3 Z l Z E N v b H V t b n M x L n t M Y X N 0 I F J l Y W Q g U 3 R h b m R h c m R z L D E 4 f S Z x d W 9 0 O y w m c X V v d D t T Z W N 0 a W 9 u M S 9 R d W J p d E R h d G F f M T I t M T A t M j A y M l 8 w O S 0 z M S 0 1 M S 9 B d X R v U m V t b 3 Z l Z E N v b H V t b n M x L n t S Z W F n Z W 5 0 I E x v d C M s M T l 9 J n F 1 b 3 Q 7 L C Z x d W 9 0 O 1 N l Y 3 R p b 2 4 x L 1 F 1 Y m l 0 R G F 0 Y V 8 x M i 0 x M C 0 y M D I y X z A 5 L T M x L T U x L 0 F 1 d G 9 S Z W 1 v d m V k Q 2 9 s d W 1 u c z E u e 1 B s Y X R l I E J h c m N v Z G U s M j B 9 J n F 1 b 3 Q 7 L C Z x d W 9 0 O 1 N l Y 3 R p b 2 4 x L 1 F 1 Y m l 0 R G F 0 Y V 8 x M i 0 x M C 0 y M D I y X z A 5 L T M x L T U x L 0 F 1 d G 9 S Z W 1 v d m V k Q 2 9 s d W 1 u c z E u e 1 d l b G w s M j F 9 J n F 1 b 3 Q 7 L C Z x d W 9 0 O 1 N l Y 3 R p b 2 4 x L 1 F 1 Y m l 0 R G F 0 Y V 8 x M i 0 x M C 0 y M D I y X z A 5 L T M x L T U x L 0 F 1 d G 9 S Z W 1 v d m V k Q 2 9 s d W 1 u c z E u e 1 N h b X B s Z S B J R C w y M n 0 m c X V v d D s s J n F 1 b 3 Q 7 U 2 V j d G l v b j E v U X V i a X R E Y X R h X z E y L T E w L T I w M j J f M D k t M z E t N T E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l F 1 Z X J 5 S U Q i I F Z h b H V l P S J z Y m Q x Y T I y M m Y t Z G N i M y 0 0 Z D N i L T g z N T I t Y W M z M D E 0 Z j k 3 Z j Q y I i A v P j w v U 3 R h Y m x l R W 5 0 c m l l c z 4 8 L 0 l 0 Z W 0 + P E l 0 Z W 0 + P E l 0 Z W 1 M b 2 N h d G l v b j 4 8 S X R l b V R 5 c G U + R m 9 y b X V s Y T w v S X R l b V R 5 c G U + P E l 0 Z W 1 Q Y X R o P l N l Y 3 R p b 2 4 x L 1 F 1 Y m l 0 R G F 0 Y V 8 x M y 0 x M C 0 y M D I y X z E z L T M 4 L T A 4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j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T N U M T E 6 M z Q 6 M D A u O D E 5 M z Y w O V o i I C 8 + P E V u d H J 5 I F R 5 c G U 9 I k Z p b G x D b 2 x 1 b W 5 U e X B l c y I g V m F s d W U 9 I n N C Z 2 N H Q m d V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T M t M T A t M j A y M l 8 x M y 0 z O C 0 w O C 9 B d X R v U m V t b 3 Z l Z E N v b H V t b n M x L n t S d W 4 g S U Q s M H 0 m c X V v d D s s J n F 1 b 3 Q 7 U 2 V j d G l v b j E v U X V i a X R E Y X R h X z E z L T E w L T I w M j J f M T M t M z g t M D g v Q X V 0 b 1 J l b W 9 2 Z W R D b 2 x 1 b W 5 z M S 5 7 V G V z d C B E Y X R l L D F 9 J n F 1 b 3 Q 7 L C Z x d W 9 0 O 1 N l Y 3 R p b 2 4 x L 1 F 1 Y m l 0 R G F 0 Y V 8 x M y 0 x M C 0 y M D I y X z E z L T M 4 L T A 4 L 0 F 1 d G 9 S Z W 1 v d m V k Q 2 9 s d W 1 u c z E u e 0 F z c 2 F 5 I E 5 h b W U s M n 0 m c X V v d D s s J n F 1 b 3 Q 7 U 2 V j d G l v b j E v U X V i a X R E Y X R h X z E z L T E w L T I w M j J f M T M t M z g t M D g v Q X V 0 b 1 J l b W 9 2 Z W R D b 2 x 1 b W 5 z M S 5 7 U 2 F t c G x l I E 5 h b W U s M 3 0 m c X V v d D s s J n F 1 b 3 Q 7 U 2 V j d G l v b j E v U X V i a X R E Y X R h X z E z L T E w L T I w M j J f M T M t M z g t M D g v Q X V 0 b 1 J l b W 9 2 Z W R D b 2 x 1 b W 5 z M S 5 7 T 3 J p Z 2 l u Y W w g U 2 F t c G x l I E N v b m M u L D R 9 J n F 1 b 3 Q 7 L C Z x d W 9 0 O 1 N l Y 3 R p b 2 4 x L 1 F 1 Y m l 0 R G F 0 Y V 8 x M y 0 x M C 0 y M D I y X z E z L T M 4 L T A 4 L 0 F 1 d G 9 S Z W 1 v d m V k Q 2 9 s d W 1 u c z E u e 0 9 y a W d p b m F s I H N h b X B s Z S B j b 2 5 j L i B 1 b m l 0 c y w 1 f S Z x d W 9 0 O y w m c X V v d D t T Z W N 0 a W 9 u M S 9 R d W J p d E R h d G F f M T M t M T A t M j A y M l 8 x M y 0 z O C 0 w O C 9 B d X R v U m V t b 3 Z l Z E N v b H V t b n M x L n t R d W J p d C B U d W J l I E N v b m M u L D Z 9 J n F 1 b 3 Q 7 L C Z x d W 9 0 O 1 N l Y 3 R p b 2 4 x L 1 F 1 Y m l 0 R G F 0 Y V 8 x M y 0 x M C 0 y M D I y X z E z L T M 4 L T A 4 L 0 F 1 d G 9 S Z W 1 v d m V k Q 2 9 s d W 1 u c z E u e 1 F 1 Y m l 0 I H R 1 Y m U g Y 2 9 u Y y 4 g d W 5 p d H M s N 3 0 m c X V v d D s s J n F 1 b 3 Q 7 U 2 V j d G l v b j E v U X V i a X R E Y X R h X z E z L T E w L T I w M j J f M T M t M z g t M D g v Q X V 0 b 1 J l b W 9 2 Z W R D b 2 x 1 b W 5 z M S 5 7 U 2 F t c G x l I F Z v b H V t Z S A o d U w p L D h 9 J n F 1 b 3 Q 7 L C Z x d W 9 0 O 1 N l Y 3 R p b 2 4 x L 1 F 1 Y m l 0 R G F 0 Y V 8 x M y 0 x M C 0 y M D I y X z E z L T M 4 L T A 4 L 0 F 1 d G 9 S Z W 1 v d m V k Q 2 9 s d W 1 u c z E u e 0 R p b H V 0 a W 9 u I E Z h Y 3 R v c i w 5 f S Z x d W 9 0 O y w m c X V v d D t T Z W N 0 a W 9 u M S 9 R d W J p d E R h d G F f M T M t M T A t M j A y M l 8 x M y 0 z O C 0 w O C 9 B d X R v U m V t b 3 Z l Z E N v b H V t b n M x L n t F e H R l b m R l Z C B M b 3 c g U m F u Z 2 U s M T B 9 J n F 1 b 3 Q 7 L C Z x d W 9 0 O 1 N l Y 3 R p b 2 4 x L 1 F 1 Y m l 0 R G F 0 Y V 8 x M y 0 x M C 0 y M D I y X z E z L T M 4 L T A 4 L 0 F 1 d G 9 S Z W 1 v d m V k Q 2 9 s d W 1 u c z E u e 0 N v c m U g U m F u Z 2 U s M T F 9 J n F 1 b 3 Q 7 L C Z x d W 9 0 O 1 N l Y 3 R p b 2 4 x L 1 F 1 Y m l 0 R G F 0 Y V 8 x M y 0 x M C 0 y M D I y X z E z L T M 4 L T A 4 L 0 F 1 d G 9 S Z W 1 v d m V k Q 2 9 s d W 1 u c z E u e 0 V 4 d G V u Z G V k I E h p Z 2 g g U m F u Z 2 U s M T J 9 J n F 1 b 3 Q 7 L C Z x d W 9 0 O 1 N l Y 3 R p b 2 4 x L 1 F 1 Y m l 0 R G F 0 Y V 8 x M y 0 x M C 0 y M D I y X z E z L T M 4 L T A 4 L 0 F 1 d G 9 S Z W 1 v d m V k Q 2 9 s d W 1 u c z E u e 0 V 4 Y 2 l 0 Y X R p b 2 4 s M T N 9 J n F 1 b 3 Q 7 L C Z x d W 9 0 O 1 N l Y 3 R p b 2 4 x L 1 F 1 Y m l 0 R G F 0 Y V 8 x M y 0 x M C 0 y M D I y X z E z L T M 4 L T A 4 L 0 F 1 d G 9 S Z W 1 v d m V k Q 2 9 s d W 1 u c z E u e 1 N 0 Z C A x I F J G V S w x N H 0 m c X V v d D s s J n F 1 b 3 Q 7 U 2 V j d G l v b j E v U X V i a X R E Y X R h X z E z L T E w L T I w M j J f M T M t M z g t M D g v Q X V 0 b 1 J l b W 9 2 Z W R D b 2 x 1 b W 5 z M S 5 7 U 3 R k I D I g U k Z V L D E 1 f S Z x d W 9 0 O y w m c X V v d D t T Z W N 0 a W 9 u M S 9 R d W J p d E R h d G F f M T M t M T A t M j A y M l 8 x M y 0 z O C 0 w O C 9 B d X R v U m V t b 3 Z l Z E N v b H V t b n M x L n t T d G Q g M y B S R l U s M T Z 9 J n F 1 b 3 Q 7 L C Z x d W 9 0 O 1 N l Y 3 R p b 2 4 x L 1 F 1 Y m l 0 R G F 0 Y V 8 x M y 0 x M C 0 y M D I y X z E z L T M 4 L T A 4 L 0 F 1 d G 9 S Z W 1 v d m V k Q 2 9 s d W 1 u c z E u e 1 N h b X B s Z S B S R l U s M T d 9 J n F 1 b 3 Q 7 L C Z x d W 9 0 O 1 N l Y 3 R p b 2 4 x L 1 F 1 Y m l 0 R G F 0 Y V 8 x M y 0 x M C 0 y M D I y X z E z L T M 4 L T A 4 L 0 F 1 d G 9 S Z W 1 v d m V k Q 2 9 s d W 1 u c z E u e 0 x h c 3 Q g U m V h Z C B T d G F u Z G F y Z H M s M T h 9 J n F 1 b 3 Q 7 L C Z x d W 9 0 O 1 N l Y 3 R p b 2 4 x L 1 F 1 Y m l 0 R G F 0 Y V 8 x M y 0 x M C 0 y M D I y X z E z L T M 4 L T A 4 L 0 F 1 d G 9 S Z W 1 v d m V k Q 2 9 s d W 1 u c z E u e 1 J l Y W d l b n Q g T G 9 0 I y w x O X 0 m c X V v d D s s J n F 1 b 3 Q 7 U 2 V j d G l v b j E v U X V i a X R E Y X R h X z E z L T E w L T I w M j J f M T M t M z g t M D g v Q X V 0 b 1 J l b W 9 2 Z W R D b 2 x 1 b W 5 z M S 5 7 U G x h d G U g Q m F y Y 2 9 k Z S w y M H 0 m c X V v d D s s J n F 1 b 3 Q 7 U 2 V j d G l v b j E v U X V i a X R E Y X R h X z E z L T E w L T I w M j J f M T M t M z g t M D g v Q X V 0 b 1 J l b W 9 2 Z W R D b 2 x 1 b W 5 z M S 5 7 V 2 V s b C w y M X 0 m c X V v d D s s J n F 1 b 3 Q 7 U 2 V j d G l v b j E v U X V i a X R E Y X R h X z E z L T E w L T I w M j J f M T M t M z g t M D g v Q X V 0 b 1 J l b W 9 2 Z W R D b 2 x 1 b W 5 z M S 5 7 U 2 F t c G x l I E l E L D I y f S Z x d W 9 0 O y w m c X V v d D t T Z W N 0 a W 9 u M S 9 R d W J p d E R h d G F f M T M t M T A t M j A y M l 8 x M y 0 z O C 0 w O C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E z L T E w L T I w M j J f M T M t M z g t M D g v Q X V 0 b 1 J l b W 9 2 Z W R D b 2 x 1 b W 5 z M S 5 7 U n V u I E l E L D B 9 J n F 1 b 3 Q 7 L C Z x d W 9 0 O 1 N l Y 3 R p b 2 4 x L 1 F 1 Y m l 0 R G F 0 Y V 8 x M y 0 x M C 0 y M D I y X z E z L T M 4 L T A 4 L 0 F 1 d G 9 S Z W 1 v d m V k Q 2 9 s d W 1 u c z E u e 1 R l c 3 Q g R G F 0 Z S w x f S Z x d W 9 0 O y w m c X V v d D t T Z W N 0 a W 9 u M S 9 R d W J p d E R h d G F f M T M t M T A t M j A y M l 8 x M y 0 z O C 0 w O C 9 B d X R v U m V t b 3 Z l Z E N v b H V t b n M x L n t B c 3 N h e S B O Y W 1 l L D J 9 J n F 1 b 3 Q 7 L C Z x d W 9 0 O 1 N l Y 3 R p b 2 4 x L 1 F 1 Y m l 0 R G F 0 Y V 8 x M y 0 x M C 0 y M D I y X z E z L T M 4 L T A 4 L 0 F 1 d G 9 S Z W 1 v d m V k Q 2 9 s d W 1 u c z E u e 1 N h b X B s Z S B O Y W 1 l L D N 9 J n F 1 b 3 Q 7 L C Z x d W 9 0 O 1 N l Y 3 R p b 2 4 x L 1 F 1 Y m l 0 R G F 0 Y V 8 x M y 0 x M C 0 y M D I y X z E z L T M 4 L T A 4 L 0 F 1 d G 9 S Z W 1 v d m V k Q 2 9 s d W 1 u c z E u e 0 9 y a W d p b m F s I F N h b X B s Z S B D b 2 5 j L i w 0 f S Z x d W 9 0 O y w m c X V v d D t T Z W N 0 a W 9 u M S 9 R d W J p d E R h d G F f M T M t M T A t M j A y M l 8 x M y 0 z O C 0 w O C 9 B d X R v U m V t b 3 Z l Z E N v b H V t b n M x L n t P c m l n a W 5 h b C B z Y W 1 w b G U g Y 2 9 u Y y 4 g d W 5 p d H M s N X 0 m c X V v d D s s J n F 1 b 3 Q 7 U 2 V j d G l v b j E v U X V i a X R E Y X R h X z E z L T E w L T I w M j J f M T M t M z g t M D g v Q X V 0 b 1 J l b W 9 2 Z W R D b 2 x 1 b W 5 z M S 5 7 U X V i a X Q g V H V i Z S B D b 2 5 j L i w 2 f S Z x d W 9 0 O y w m c X V v d D t T Z W N 0 a W 9 u M S 9 R d W J p d E R h d G F f M T M t M T A t M j A y M l 8 x M y 0 z O C 0 w O C 9 B d X R v U m V t b 3 Z l Z E N v b H V t b n M x L n t R d W J p d C B 0 d W J l I G N v b m M u I H V u a X R z L D d 9 J n F 1 b 3 Q 7 L C Z x d W 9 0 O 1 N l Y 3 R p b 2 4 x L 1 F 1 Y m l 0 R G F 0 Y V 8 x M y 0 x M C 0 y M D I y X z E z L T M 4 L T A 4 L 0 F 1 d G 9 S Z W 1 v d m V k Q 2 9 s d W 1 u c z E u e 1 N h b X B s Z S B W b 2 x 1 b W U g K H V M K S w 4 f S Z x d W 9 0 O y w m c X V v d D t T Z W N 0 a W 9 u M S 9 R d W J p d E R h d G F f M T M t M T A t M j A y M l 8 x M y 0 z O C 0 w O C 9 B d X R v U m V t b 3 Z l Z E N v b H V t b n M x L n t E a W x 1 d G l v b i B G Y W N 0 b 3 I s O X 0 m c X V v d D s s J n F 1 b 3 Q 7 U 2 V j d G l v b j E v U X V i a X R E Y X R h X z E z L T E w L T I w M j J f M T M t M z g t M D g v Q X V 0 b 1 J l b W 9 2 Z W R D b 2 x 1 b W 5 z M S 5 7 R X h 0 Z W 5 k Z W Q g T G 9 3 I F J h b m d l L D E w f S Z x d W 9 0 O y w m c X V v d D t T Z W N 0 a W 9 u M S 9 R d W J p d E R h d G F f M T M t M T A t M j A y M l 8 x M y 0 z O C 0 w O C 9 B d X R v U m V t b 3 Z l Z E N v b H V t b n M x L n t D b 3 J l I F J h b m d l L D E x f S Z x d W 9 0 O y w m c X V v d D t T Z W N 0 a W 9 u M S 9 R d W J p d E R h d G F f M T M t M T A t M j A y M l 8 x M y 0 z O C 0 w O C 9 B d X R v U m V t b 3 Z l Z E N v b H V t b n M x L n t F e H R l b m R l Z C B I a W d o I F J h b m d l L D E y f S Z x d W 9 0 O y w m c X V v d D t T Z W N 0 a W 9 u M S 9 R d W J p d E R h d G F f M T M t M T A t M j A y M l 8 x M y 0 z O C 0 w O C 9 B d X R v U m V t b 3 Z l Z E N v b H V t b n M x L n t F e G N p d G F 0 a W 9 u L D E z f S Z x d W 9 0 O y w m c X V v d D t T Z W N 0 a W 9 u M S 9 R d W J p d E R h d G F f M T M t M T A t M j A y M l 8 x M y 0 z O C 0 w O C 9 B d X R v U m V t b 3 Z l Z E N v b H V t b n M x L n t T d G Q g M S B S R l U s M T R 9 J n F 1 b 3 Q 7 L C Z x d W 9 0 O 1 N l Y 3 R p b 2 4 x L 1 F 1 Y m l 0 R G F 0 Y V 8 x M y 0 x M C 0 y M D I y X z E z L T M 4 L T A 4 L 0 F 1 d G 9 S Z W 1 v d m V k Q 2 9 s d W 1 u c z E u e 1 N 0 Z C A y I F J G V S w x N X 0 m c X V v d D s s J n F 1 b 3 Q 7 U 2 V j d G l v b j E v U X V i a X R E Y X R h X z E z L T E w L T I w M j J f M T M t M z g t M D g v Q X V 0 b 1 J l b W 9 2 Z W R D b 2 x 1 b W 5 z M S 5 7 U 3 R k I D M g U k Z V L D E 2 f S Z x d W 9 0 O y w m c X V v d D t T Z W N 0 a W 9 u M S 9 R d W J p d E R h d G F f M T M t M T A t M j A y M l 8 x M y 0 z O C 0 w O C 9 B d X R v U m V t b 3 Z l Z E N v b H V t b n M x L n t T Y W 1 w b G U g U k Z V L D E 3 f S Z x d W 9 0 O y w m c X V v d D t T Z W N 0 a W 9 u M S 9 R d W J p d E R h d G F f M T M t M T A t M j A y M l 8 x M y 0 z O C 0 w O C 9 B d X R v U m V t b 3 Z l Z E N v b H V t b n M x L n t M Y X N 0 I F J l Y W Q g U 3 R h b m R h c m R z L D E 4 f S Z x d W 9 0 O y w m c X V v d D t T Z W N 0 a W 9 u M S 9 R d W J p d E R h d G F f M T M t M T A t M j A y M l 8 x M y 0 z O C 0 w O C 9 B d X R v U m V t b 3 Z l Z E N v b H V t b n M x L n t S Z W F n Z W 5 0 I E x v d C M s M T l 9 J n F 1 b 3 Q 7 L C Z x d W 9 0 O 1 N l Y 3 R p b 2 4 x L 1 F 1 Y m l 0 R G F 0 Y V 8 x M y 0 x M C 0 y M D I y X z E z L T M 4 L T A 4 L 0 F 1 d G 9 S Z W 1 v d m V k Q 2 9 s d W 1 u c z E u e 1 B s Y X R l I E J h c m N v Z G U s M j B 9 J n F 1 b 3 Q 7 L C Z x d W 9 0 O 1 N l Y 3 R p b 2 4 x L 1 F 1 Y m l 0 R G F 0 Y V 8 x M y 0 x M C 0 y M D I y X z E z L T M 4 L T A 4 L 0 F 1 d G 9 S Z W 1 v d m V k Q 2 9 s d W 1 u c z E u e 1 d l b G w s M j F 9 J n F 1 b 3 Q 7 L C Z x d W 9 0 O 1 N l Y 3 R p b 2 4 x L 1 F 1 Y m l 0 R G F 0 Y V 8 x M y 0 x M C 0 y M D I y X z E z L T M 4 L T A 4 L 0 F 1 d G 9 S Z W 1 v d m V k Q 2 9 s d W 1 u c z E u e 1 N h b X B s Z S B J R C w y M n 0 m c X V v d D s s J n F 1 b 3 Q 7 U 2 V j d G l v b j E v U X V i a X R E Y X R h X z E z L T E w L T I w M j J f M T M t M z g t M D g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l F 1 Z X J 5 S U Q i I F Z h b H V l P S J z M D Q y O D I 1 M W E t N z U z M S 0 0 M T g w L T l k Y z g t N G Q 2 Z D k x M G U 2 N j A y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O S 0 x M S 0 y M D I y X z A 5 L T Q 1 L T Q 3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N T Y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l U M D g 6 N D U 6 N D Q u M D I 5 O D g 4 M 1 o i I C 8 + P E V u d H J 5 I F R 5 c G U 9 I k Z p b G x D b 2 x 1 b W 5 U e X B l c y I g V m F s d W U 9 I n N C Z 2 N H Q m d V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D k t M T E t M j A y M l 8 w O S 0 0 N S 0 0 N y 9 B d X R v U m V t b 3 Z l Z E N v b H V t b n M x L n t S d W 4 g S U Q s M H 0 m c X V v d D s s J n F 1 b 3 Q 7 U 2 V j d G l v b j E v U X V i a X R E Y X R h X z A 5 L T E x L T I w M j J f M D k t N D U t N D c v Q X V 0 b 1 J l b W 9 2 Z W R D b 2 x 1 b W 5 z M S 5 7 V G V z d C B E Y X R l L D F 9 J n F 1 b 3 Q 7 L C Z x d W 9 0 O 1 N l Y 3 R p b 2 4 x L 1 F 1 Y m l 0 R G F 0 Y V 8 w O S 0 x M S 0 y M D I y X z A 5 L T Q 1 L T Q 3 L 0 F 1 d G 9 S Z W 1 v d m V k Q 2 9 s d W 1 u c z E u e 0 F z c 2 F 5 I E 5 h b W U s M n 0 m c X V v d D s s J n F 1 b 3 Q 7 U 2 V j d G l v b j E v U X V i a X R E Y X R h X z A 5 L T E x L T I w M j J f M D k t N D U t N D c v Q X V 0 b 1 J l b W 9 2 Z W R D b 2 x 1 b W 5 z M S 5 7 U 2 F t c G x l I E 5 h b W U s M 3 0 m c X V v d D s s J n F 1 b 3 Q 7 U 2 V j d G l v b j E v U X V i a X R E Y X R h X z A 5 L T E x L T I w M j J f M D k t N D U t N D c v Q X V 0 b 1 J l b W 9 2 Z W R D b 2 x 1 b W 5 z M S 5 7 T 3 J p Z 2 l u Y W w g U 2 F t c G x l I E N v b m M u L D R 9 J n F 1 b 3 Q 7 L C Z x d W 9 0 O 1 N l Y 3 R p b 2 4 x L 1 F 1 Y m l 0 R G F 0 Y V 8 w O S 0 x M S 0 y M D I y X z A 5 L T Q 1 L T Q 3 L 0 F 1 d G 9 S Z W 1 v d m V k Q 2 9 s d W 1 u c z E u e 0 9 y a W d p b m F s I H N h b X B s Z S B j b 2 5 j L i B 1 b m l 0 c y w 1 f S Z x d W 9 0 O y w m c X V v d D t T Z W N 0 a W 9 u M S 9 R d W J p d E R h d G F f M D k t M T E t M j A y M l 8 w O S 0 0 N S 0 0 N y 9 B d X R v U m V t b 3 Z l Z E N v b H V t b n M x L n t R d W J p d C B U d W J l I E N v b m M u L D Z 9 J n F 1 b 3 Q 7 L C Z x d W 9 0 O 1 N l Y 3 R p b 2 4 x L 1 F 1 Y m l 0 R G F 0 Y V 8 w O S 0 x M S 0 y M D I y X z A 5 L T Q 1 L T Q 3 L 0 F 1 d G 9 S Z W 1 v d m V k Q 2 9 s d W 1 u c z E u e 1 F 1 Y m l 0 I H R 1 Y m U g Y 2 9 u Y y 4 g d W 5 p d H M s N 3 0 m c X V v d D s s J n F 1 b 3 Q 7 U 2 V j d G l v b j E v U X V i a X R E Y X R h X z A 5 L T E x L T I w M j J f M D k t N D U t N D c v Q X V 0 b 1 J l b W 9 2 Z W R D b 2 x 1 b W 5 z M S 5 7 U 2 F t c G x l I F Z v b H V t Z S A o d U w p L D h 9 J n F 1 b 3 Q 7 L C Z x d W 9 0 O 1 N l Y 3 R p b 2 4 x L 1 F 1 Y m l 0 R G F 0 Y V 8 w O S 0 x M S 0 y M D I y X z A 5 L T Q 1 L T Q 3 L 0 F 1 d G 9 S Z W 1 v d m V k Q 2 9 s d W 1 u c z E u e 0 R p b H V 0 a W 9 u I E Z h Y 3 R v c i w 5 f S Z x d W 9 0 O y w m c X V v d D t T Z W N 0 a W 9 u M S 9 R d W J p d E R h d G F f M D k t M T E t M j A y M l 8 w O S 0 0 N S 0 0 N y 9 B d X R v U m V t b 3 Z l Z E N v b H V t b n M x L n t F e H R l b m R l Z C B M b 3 c g U m F u Z 2 U s M T B 9 J n F 1 b 3 Q 7 L C Z x d W 9 0 O 1 N l Y 3 R p b 2 4 x L 1 F 1 Y m l 0 R G F 0 Y V 8 w O S 0 x M S 0 y M D I y X z A 5 L T Q 1 L T Q 3 L 0 F 1 d G 9 S Z W 1 v d m V k Q 2 9 s d W 1 u c z E u e 0 N v c m U g U m F u Z 2 U s M T F 9 J n F 1 b 3 Q 7 L C Z x d W 9 0 O 1 N l Y 3 R p b 2 4 x L 1 F 1 Y m l 0 R G F 0 Y V 8 w O S 0 x M S 0 y M D I y X z A 5 L T Q 1 L T Q 3 L 0 F 1 d G 9 S Z W 1 v d m V k Q 2 9 s d W 1 u c z E u e 0 V 4 d G V u Z G V k I E h p Z 2 g g U m F u Z 2 U s M T J 9 J n F 1 b 3 Q 7 L C Z x d W 9 0 O 1 N l Y 3 R p b 2 4 x L 1 F 1 Y m l 0 R G F 0 Y V 8 w O S 0 x M S 0 y M D I y X z A 5 L T Q 1 L T Q 3 L 0 F 1 d G 9 S Z W 1 v d m V k Q 2 9 s d W 1 u c z E u e 0 V 4 Y 2 l 0 Y X R p b 2 4 s M T N 9 J n F 1 b 3 Q 7 L C Z x d W 9 0 O 1 N l Y 3 R p b 2 4 x L 1 F 1 Y m l 0 R G F 0 Y V 8 w O S 0 x M S 0 y M D I y X z A 5 L T Q 1 L T Q 3 L 0 F 1 d G 9 S Z W 1 v d m V k Q 2 9 s d W 1 u c z E u e 1 N 0 Z C A x I F J G V S w x N H 0 m c X V v d D s s J n F 1 b 3 Q 7 U 2 V j d G l v b j E v U X V i a X R E Y X R h X z A 5 L T E x L T I w M j J f M D k t N D U t N D c v Q X V 0 b 1 J l b W 9 2 Z W R D b 2 x 1 b W 5 z M S 5 7 U 3 R k I D I g U k Z V L D E 1 f S Z x d W 9 0 O y w m c X V v d D t T Z W N 0 a W 9 u M S 9 R d W J p d E R h d G F f M D k t M T E t M j A y M l 8 w O S 0 0 N S 0 0 N y 9 B d X R v U m V t b 3 Z l Z E N v b H V t b n M x L n t T d G Q g M y B S R l U s M T Z 9 J n F 1 b 3 Q 7 L C Z x d W 9 0 O 1 N l Y 3 R p b 2 4 x L 1 F 1 Y m l 0 R G F 0 Y V 8 w O S 0 x M S 0 y M D I y X z A 5 L T Q 1 L T Q 3 L 0 F 1 d G 9 S Z W 1 v d m V k Q 2 9 s d W 1 u c z E u e 1 N h b X B s Z S B S R l U s M T d 9 J n F 1 b 3 Q 7 L C Z x d W 9 0 O 1 N l Y 3 R p b 2 4 x L 1 F 1 Y m l 0 R G F 0 Y V 8 w O S 0 x M S 0 y M D I y X z A 5 L T Q 1 L T Q 3 L 0 F 1 d G 9 S Z W 1 v d m V k Q 2 9 s d W 1 u c z E u e 0 x h c 3 Q g U m V h Z C B T d G F u Z G F y Z H M s M T h 9 J n F 1 b 3 Q 7 L C Z x d W 9 0 O 1 N l Y 3 R p b 2 4 x L 1 F 1 Y m l 0 R G F 0 Y V 8 w O S 0 x M S 0 y M D I y X z A 5 L T Q 1 L T Q 3 L 0 F 1 d G 9 S Z W 1 v d m V k Q 2 9 s d W 1 u c z E u e 1 J l Y W d l b n Q g T G 9 0 I y w x O X 0 m c X V v d D s s J n F 1 b 3 Q 7 U 2 V j d G l v b j E v U X V i a X R E Y X R h X z A 5 L T E x L T I w M j J f M D k t N D U t N D c v Q X V 0 b 1 J l b W 9 2 Z W R D b 2 x 1 b W 5 z M S 5 7 U G x h d G U g Q m F y Y 2 9 k Z S w y M H 0 m c X V v d D s s J n F 1 b 3 Q 7 U 2 V j d G l v b j E v U X V i a X R E Y X R h X z A 5 L T E x L T I w M j J f M D k t N D U t N D c v Q X V 0 b 1 J l b W 9 2 Z W R D b 2 x 1 b W 5 z M S 5 7 V 2 V s b C w y M X 0 m c X V v d D s s J n F 1 b 3 Q 7 U 2 V j d G l v b j E v U X V i a X R E Y X R h X z A 5 L T E x L T I w M j J f M D k t N D U t N D c v Q X V 0 b 1 J l b W 9 2 Z W R D b 2 x 1 b W 5 z M S 5 7 U 2 F t c G x l I E l E L D I y f S Z x d W 9 0 O y w m c X V v d D t T Z W N 0 a W 9 u M S 9 R d W J p d E R h d G F f M D k t M T E t M j A y M l 8 w O S 0 0 N S 0 0 N y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A 5 L T E x L T I w M j J f M D k t N D U t N D c v Q X V 0 b 1 J l b W 9 2 Z W R D b 2 x 1 b W 5 z M S 5 7 U n V u I E l E L D B 9 J n F 1 b 3 Q 7 L C Z x d W 9 0 O 1 N l Y 3 R p b 2 4 x L 1 F 1 Y m l 0 R G F 0 Y V 8 w O S 0 x M S 0 y M D I y X z A 5 L T Q 1 L T Q 3 L 0 F 1 d G 9 S Z W 1 v d m V k Q 2 9 s d W 1 u c z E u e 1 R l c 3 Q g R G F 0 Z S w x f S Z x d W 9 0 O y w m c X V v d D t T Z W N 0 a W 9 u M S 9 R d W J p d E R h d G F f M D k t M T E t M j A y M l 8 w O S 0 0 N S 0 0 N y 9 B d X R v U m V t b 3 Z l Z E N v b H V t b n M x L n t B c 3 N h e S B O Y W 1 l L D J 9 J n F 1 b 3 Q 7 L C Z x d W 9 0 O 1 N l Y 3 R p b 2 4 x L 1 F 1 Y m l 0 R G F 0 Y V 8 w O S 0 x M S 0 y M D I y X z A 5 L T Q 1 L T Q 3 L 0 F 1 d G 9 S Z W 1 v d m V k Q 2 9 s d W 1 u c z E u e 1 N h b X B s Z S B O Y W 1 l L D N 9 J n F 1 b 3 Q 7 L C Z x d W 9 0 O 1 N l Y 3 R p b 2 4 x L 1 F 1 Y m l 0 R G F 0 Y V 8 w O S 0 x M S 0 y M D I y X z A 5 L T Q 1 L T Q 3 L 0 F 1 d G 9 S Z W 1 v d m V k Q 2 9 s d W 1 u c z E u e 0 9 y a W d p b m F s I F N h b X B s Z S B D b 2 5 j L i w 0 f S Z x d W 9 0 O y w m c X V v d D t T Z W N 0 a W 9 u M S 9 R d W J p d E R h d G F f M D k t M T E t M j A y M l 8 w O S 0 0 N S 0 0 N y 9 B d X R v U m V t b 3 Z l Z E N v b H V t b n M x L n t P c m l n a W 5 h b C B z Y W 1 w b G U g Y 2 9 u Y y 4 g d W 5 p d H M s N X 0 m c X V v d D s s J n F 1 b 3 Q 7 U 2 V j d G l v b j E v U X V i a X R E Y X R h X z A 5 L T E x L T I w M j J f M D k t N D U t N D c v Q X V 0 b 1 J l b W 9 2 Z W R D b 2 x 1 b W 5 z M S 5 7 U X V i a X Q g V H V i Z S B D b 2 5 j L i w 2 f S Z x d W 9 0 O y w m c X V v d D t T Z W N 0 a W 9 u M S 9 R d W J p d E R h d G F f M D k t M T E t M j A y M l 8 w O S 0 0 N S 0 0 N y 9 B d X R v U m V t b 3 Z l Z E N v b H V t b n M x L n t R d W J p d C B 0 d W J l I G N v b m M u I H V u a X R z L D d 9 J n F 1 b 3 Q 7 L C Z x d W 9 0 O 1 N l Y 3 R p b 2 4 x L 1 F 1 Y m l 0 R G F 0 Y V 8 w O S 0 x M S 0 y M D I y X z A 5 L T Q 1 L T Q 3 L 0 F 1 d G 9 S Z W 1 v d m V k Q 2 9 s d W 1 u c z E u e 1 N h b X B s Z S B W b 2 x 1 b W U g K H V M K S w 4 f S Z x d W 9 0 O y w m c X V v d D t T Z W N 0 a W 9 u M S 9 R d W J p d E R h d G F f M D k t M T E t M j A y M l 8 w O S 0 0 N S 0 0 N y 9 B d X R v U m V t b 3 Z l Z E N v b H V t b n M x L n t E a W x 1 d G l v b i B G Y W N 0 b 3 I s O X 0 m c X V v d D s s J n F 1 b 3 Q 7 U 2 V j d G l v b j E v U X V i a X R E Y X R h X z A 5 L T E x L T I w M j J f M D k t N D U t N D c v Q X V 0 b 1 J l b W 9 2 Z W R D b 2 x 1 b W 5 z M S 5 7 R X h 0 Z W 5 k Z W Q g T G 9 3 I F J h b m d l L D E w f S Z x d W 9 0 O y w m c X V v d D t T Z W N 0 a W 9 u M S 9 R d W J p d E R h d G F f M D k t M T E t M j A y M l 8 w O S 0 0 N S 0 0 N y 9 B d X R v U m V t b 3 Z l Z E N v b H V t b n M x L n t D b 3 J l I F J h b m d l L D E x f S Z x d W 9 0 O y w m c X V v d D t T Z W N 0 a W 9 u M S 9 R d W J p d E R h d G F f M D k t M T E t M j A y M l 8 w O S 0 0 N S 0 0 N y 9 B d X R v U m V t b 3 Z l Z E N v b H V t b n M x L n t F e H R l b m R l Z C B I a W d o I F J h b m d l L D E y f S Z x d W 9 0 O y w m c X V v d D t T Z W N 0 a W 9 u M S 9 R d W J p d E R h d G F f M D k t M T E t M j A y M l 8 w O S 0 0 N S 0 0 N y 9 B d X R v U m V t b 3 Z l Z E N v b H V t b n M x L n t F e G N p d G F 0 a W 9 u L D E z f S Z x d W 9 0 O y w m c X V v d D t T Z W N 0 a W 9 u M S 9 R d W J p d E R h d G F f M D k t M T E t M j A y M l 8 w O S 0 0 N S 0 0 N y 9 B d X R v U m V t b 3 Z l Z E N v b H V t b n M x L n t T d G Q g M S B S R l U s M T R 9 J n F 1 b 3 Q 7 L C Z x d W 9 0 O 1 N l Y 3 R p b 2 4 x L 1 F 1 Y m l 0 R G F 0 Y V 8 w O S 0 x M S 0 y M D I y X z A 5 L T Q 1 L T Q 3 L 0 F 1 d G 9 S Z W 1 v d m V k Q 2 9 s d W 1 u c z E u e 1 N 0 Z C A y I F J G V S w x N X 0 m c X V v d D s s J n F 1 b 3 Q 7 U 2 V j d G l v b j E v U X V i a X R E Y X R h X z A 5 L T E x L T I w M j J f M D k t N D U t N D c v Q X V 0 b 1 J l b W 9 2 Z W R D b 2 x 1 b W 5 z M S 5 7 U 3 R k I D M g U k Z V L D E 2 f S Z x d W 9 0 O y w m c X V v d D t T Z W N 0 a W 9 u M S 9 R d W J p d E R h d G F f M D k t M T E t M j A y M l 8 w O S 0 0 N S 0 0 N y 9 B d X R v U m V t b 3 Z l Z E N v b H V t b n M x L n t T Y W 1 w b G U g U k Z V L D E 3 f S Z x d W 9 0 O y w m c X V v d D t T Z W N 0 a W 9 u M S 9 R d W J p d E R h d G F f M D k t M T E t M j A y M l 8 w O S 0 0 N S 0 0 N y 9 B d X R v U m V t b 3 Z l Z E N v b H V t b n M x L n t M Y X N 0 I F J l Y W Q g U 3 R h b m R h c m R z L D E 4 f S Z x d W 9 0 O y w m c X V v d D t T Z W N 0 a W 9 u M S 9 R d W J p d E R h d G F f M D k t M T E t M j A y M l 8 w O S 0 0 N S 0 0 N y 9 B d X R v U m V t b 3 Z l Z E N v b H V t b n M x L n t S Z W F n Z W 5 0 I E x v d C M s M T l 9 J n F 1 b 3 Q 7 L C Z x d W 9 0 O 1 N l Y 3 R p b 2 4 x L 1 F 1 Y m l 0 R G F 0 Y V 8 w O S 0 x M S 0 y M D I y X z A 5 L T Q 1 L T Q 3 L 0 F 1 d G 9 S Z W 1 v d m V k Q 2 9 s d W 1 u c z E u e 1 B s Y X R l I E J h c m N v Z G U s M j B 9 J n F 1 b 3 Q 7 L C Z x d W 9 0 O 1 N l Y 3 R p b 2 4 x L 1 F 1 Y m l 0 R G F 0 Y V 8 w O S 0 x M S 0 y M D I y X z A 5 L T Q 1 L T Q 3 L 0 F 1 d G 9 S Z W 1 v d m V k Q 2 9 s d W 1 u c z E u e 1 d l b G w s M j F 9 J n F 1 b 3 Q 7 L C Z x d W 9 0 O 1 N l Y 3 R p b 2 4 x L 1 F 1 Y m l 0 R G F 0 Y V 8 w O S 0 x M S 0 y M D I y X z A 5 L T Q 1 L T Q 3 L 0 F 1 d G 9 S Z W 1 v d m V k Q 2 9 s d W 1 u c z E u e 1 N h b X B s Z S B J R C w y M n 0 m c X V v d D s s J n F 1 b 3 Q 7 U 2 V j d G l v b j E v U X V i a X R E Y X R h X z A 5 L T E x L T I w M j J f M D k t N D U t N D c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l F 1 Z X J 5 S U Q i I F Z h b H V l P S J z N T R h M j Z i N T E t O W Y 5 N y 0 0 M W U 3 L W E 4 M j g t M 2 J j O T c 0 Y j l l Z G N i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N S 0 w M S 0 y M D I z X z A 5 L T U 3 L T I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1 V D A 4 O j U w O j Q y L j k 0 N z E 4 M T B a I i A v P j x F b n R y e S B U e X B l P S J G a W x s Q 2 9 s d W 1 u V H l w Z X M i I F Z h b H V l P S J z Q m d j R 0 J n V U d C U V l E Q X d Z R 0 J n W U Z C U V l G Q n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A 1 L T A x L T I w M j N f M D k t N T c t M j I v Q X V 0 b 1 J l b W 9 2 Z W R D b 2 x 1 b W 5 z M S 5 7 U n V u I E l E L D B 9 J n F 1 b 3 Q 7 L C Z x d W 9 0 O 1 N l Y 3 R p b 2 4 x L 1 F 1 Y m l 0 R G F 0 Y V 8 w N S 0 w M S 0 y M D I z X z A 5 L T U 3 L T I y L 0 F 1 d G 9 S Z W 1 v d m V k Q 2 9 s d W 1 u c z E u e 1 R l c 3 Q g R G F 0 Z S w x f S Z x d W 9 0 O y w m c X V v d D t T Z W N 0 a W 9 u M S 9 R d W J p d E R h d G F f M D U t M D E t M j A y M 1 8 w O S 0 1 N y 0 y M i 9 B d X R v U m V t b 3 Z l Z E N v b H V t b n M x L n t B c 3 N h e S B O Y W 1 l L D J 9 J n F 1 b 3 Q 7 L C Z x d W 9 0 O 1 N l Y 3 R p b 2 4 x L 1 F 1 Y m l 0 R G F 0 Y V 8 w N S 0 w M S 0 y M D I z X z A 5 L T U 3 L T I y L 0 F 1 d G 9 S Z W 1 v d m V k Q 2 9 s d W 1 u c z E u e 1 N h b X B s Z S B O Y W 1 l L D N 9 J n F 1 b 3 Q 7 L C Z x d W 9 0 O 1 N l Y 3 R p b 2 4 x L 1 F 1 Y m l 0 R G F 0 Y V 8 w N S 0 w M S 0 y M D I z X z A 5 L T U 3 L T I y L 0 F 1 d G 9 S Z W 1 v d m V k Q 2 9 s d W 1 u c z E u e 0 9 y a W d p b m F s I F N h b X B s Z S B D b 2 5 j L i w 0 f S Z x d W 9 0 O y w m c X V v d D t T Z W N 0 a W 9 u M S 9 R d W J p d E R h d G F f M D U t M D E t M j A y M 1 8 w O S 0 1 N y 0 y M i 9 B d X R v U m V t b 3 Z l Z E N v b H V t b n M x L n t P c m l n a W 5 h b C B z Y W 1 w b G U g Y 2 9 u Y y 4 g d W 5 p d H M s N X 0 m c X V v d D s s J n F 1 b 3 Q 7 U 2 V j d G l v b j E v U X V i a X R E Y X R h X z A 1 L T A x L T I w M j N f M D k t N T c t M j I v Q X V 0 b 1 J l b W 9 2 Z W R D b 2 x 1 b W 5 z M S 5 7 U X V i a X Q g V H V i Z S B D b 2 5 j L i w 2 f S Z x d W 9 0 O y w m c X V v d D t T Z W N 0 a W 9 u M S 9 R d W J p d E R h d G F f M D U t M D E t M j A y M 1 8 w O S 0 1 N y 0 y M i 9 B d X R v U m V t b 3 Z l Z E N v b H V t b n M x L n t R d W J p d C B 0 d W J l I G N v b m M u I H V u a X R z L D d 9 J n F 1 b 3 Q 7 L C Z x d W 9 0 O 1 N l Y 3 R p b 2 4 x L 1 F 1 Y m l 0 R G F 0 Y V 8 w N S 0 w M S 0 y M D I z X z A 5 L T U 3 L T I y L 0 F 1 d G 9 S Z W 1 v d m V k Q 2 9 s d W 1 u c z E u e 1 N h b X B s Z S B W b 2 x 1 b W U g K H V M K S w 4 f S Z x d W 9 0 O y w m c X V v d D t T Z W N 0 a W 9 u M S 9 R d W J p d E R h d G F f M D U t M D E t M j A y M 1 8 w O S 0 1 N y 0 y M i 9 B d X R v U m V t b 3 Z l Z E N v b H V t b n M x L n t E a W x 1 d G l v b i B G Y W N 0 b 3 I s O X 0 m c X V v d D s s J n F 1 b 3 Q 7 U 2 V j d G l v b j E v U X V i a X R E Y X R h X z A 1 L T A x L T I w M j N f M D k t N T c t M j I v Q X V 0 b 1 J l b W 9 2 Z W R D b 2 x 1 b W 5 z M S 5 7 R X h 0 Z W 5 k Z W Q g T G 9 3 I F J h b m d l L D E w f S Z x d W 9 0 O y w m c X V v d D t T Z W N 0 a W 9 u M S 9 R d W J p d E R h d G F f M D U t M D E t M j A y M 1 8 w O S 0 1 N y 0 y M i 9 B d X R v U m V t b 3 Z l Z E N v b H V t b n M x L n t D b 3 J l I F J h b m d l L D E x f S Z x d W 9 0 O y w m c X V v d D t T Z W N 0 a W 9 u M S 9 R d W J p d E R h d G F f M D U t M D E t M j A y M 1 8 w O S 0 1 N y 0 y M i 9 B d X R v U m V t b 3 Z l Z E N v b H V t b n M x L n t F e H R l b m R l Z C B I a W d o I F J h b m d l L D E y f S Z x d W 9 0 O y w m c X V v d D t T Z W N 0 a W 9 u M S 9 R d W J p d E R h d G F f M D U t M D E t M j A y M 1 8 w O S 0 1 N y 0 y M i 9 B d X R v U m V t b 3 Z l Z E N v b H V t b n M x L n t F e G N p d G F 0 a W 9 u L D E z f S Z x d W 9 0 O y w m c X V v d D t T Z W N 0 a W 9 u M S 9 R d W J p d E R h d G F f M D U t M D E t M j A y M 1 8 w O S 0 1 N y 0 y M i 9 B d X R v U m V t b 3 Z l Z E N v b H V t b n M x L n t T d G Q g M S B S R l U s M T R 9 J n F 1 b 3 Q 7 L C Z x d W 9 0 O 1 N l Y 3 R p b 2 4 x L 1 F 1 Y m l 0 R G F 0 Y V 8 w N S 0 w M S 0 y M D I z X z A 5 L T U 3 L T I y L 0 F 1 d G 9 S Z W 1 v d m V k Q 2 9 s d W 1 u c z E u e 1 N 0 Z C A y I F J G V S w x N X 0 m c X V v d D s s J n F 1 b 3 Q 7 U 2 V j d G l v b j E v U X V i a X R E Y X R h X z A 1 L T A x L T I w M j N f M D k t N T c t M j I v Q X V 0 b 1 J l b W 9 2 Z W R D b 2 x 1 b W 5 z M S 5 7 U 3 R k I D M g U k Z V L D E 2 f S Z x d W 9 0 O y w m c X V v d D t T Z W N 0 a W 9 u M S 9 R d W J p d E R h d G F f M D U t M D E t M j A y M 1 8 w O S 0 1 N y 0 y M i 9 B d X R v U m V t b 3 Z l Z E N v b H V t b n M x L n t T Y W 1 w b G U g U k Z V L D E 3 f S Z x d W 9 0 O y w m c X V v d D t T Z W N 0 a W 9 u M S 9 R d W J p d E R h d G F f M D U t M D E t M j A y M 1 8 w O S 0 1 N y 0 y M i 9 B d X R v U m V t b 3 Z l Z E N v b H V t b n M x L n t M Y X N 0 I F J l Y W Q g U 3 R h b m R h c m R z L D E 4 f S Z x d W 9 0 O y w m c X V v d D t T Z W N 0 a W 9 u M S 9 R d W J p d E R h d G F f M D U t M D E t M j A y M 1 8 w O S 0 1 N y 0 y M i 9 B d X R v U m V t b 3 Z l Z E N v b H V t b n M x L n t S Z W F n Z W 5 0 I E x v d C M s M T l 9 J n F 1 b 3 Q 7 L C Z x d W 9 0 O 1 N l Y 3 R p b 2 4 x L 1 F 1 Y m l 0 R G F 0 Y V 8 w N S 0 w M S 0 y M D I z X z A 5 L T U 3 L T I y L 0 F 1 d G 9 S Z W 1 v d m V k Q 2 9 s d W 1 u c z E u e 1 B s Y X R l I E J h c m N v Z G U s M j B 9 J n F 1 b 3 Q 7 L C Z x d W 9 0 O 1 N l Y 3 R p b 2 4 x L 1 F 1 Y m l 0 R G F 0 Y V 8 w N S 0 w M S 0 y M D I z X z A 5 L T U 3 L T I y L 0 F 1 d G 9 S Z W 1 v d m V k Q 2 9 s d W 1 u c z E u e 1 d l b G w s M j F 9 J n F 1 b 3 Q 7 L C Z x d W 9 0 O 1 N l Y 3 R p b 2 4 x L 1 F 1 Y m l 0 R G F 0 Y V 8 w N S 0 w M S 0 y M D I z X z A 5 L T U 3 L T I y L 0 F 1 d G 9 S Z W 1 v d m V k Q 2 9 s d W 1 u c z E u e 1 N h b X B s Z S B J R C w y M n 0 m c X V v d D s s J n F 1 b 3 Q 7 U 2 V j d G l v b j E v U X V i a X R E Y X R h X z A 1 L T A x L T I w M j N f M D k t N T c t M j I v Q X V 0 b 1 J l b W 9 2 Z W R D b 2 x 1 b W 5 z M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w N S 0 w M S 0 y M D I z X z A 5 L T U 3 L T I y L 0 F 1 d G 9 S Z W 1 v d m V k Q 2 9 s d W 1 u c z E u e 1 J 1 b i B J R C w w f S Z x d W 9 0 O y w m c X V v d D t T Z W N 0 a W 9 u M S 9 R d W J p d E R h d G F f M D U t M D E t M j A y M 1 8 w O S 0 1 N y 0 y M i 9 B d X R v U m V t b 3 Z l Z E N v b H V t b n M x L n t U Z X N 0 I E R h d G U s M X 0 m c X V v d D s s J n F 1 b 3 Q 7 U 2 V j d G l v b j E v U X V i a X R E Y X R h X z A 1 L T A x L T I w M j N f M D k t N T c t M j I v Q X V 0 b 1 J l b W 9 2 Z W R D b 2 x 1 b W 5 z M S 5 7 Q X N z Y X k g T m F t Z S w y f S Z x d W 9 0 O y w m c X V v d D t T Z W N 0 a W 9 u M S 9 R d W J p d E R h d G F f M D U t M D E t M j A y M 1 8 w O S 0 1 N y 0 y M i 9 B d X R v U m V t b 3 Z l Z E N v b H V t b n M x L n t T Y W 1 w b G U g T m F t Z S w z f S Z x d W 9 0 O y w m c X V v d D t T Z W N 0 a W 9 u M S 9 R d W J p d E R h d G F f M D U t M D E t M j A y M 1 8 w O S 0 1 N y 0 y M i 9 B d X R v U m V t b 3 Z l Z E N v b H V t b n M x L n t P c m l n a W 5 h b C B T Y W 1 w b G U g Q 2 9 u Y y 4 s N H 0 m c X V v d D s s J n F 1 b 3 Q 7 U 2 V j d G l v b j E v U X V i a X R E Y X R h X z A 1 L T A x L T I w M j N f M D k t N T c t M j I v Q X V 0 b 1 J l b W 9 2 Z W R D b 2 x 1 b W 5 z M S 5 7 T 3 J p Z 2 l u Y W w g c 2 F t c G x l I G N v b m M u I H V u a X R z L D V 9 J n F 1 b 3 Q 7 L C Z x d W 9 0 O 1 N l Y 3 R p b 2 4 x L 1 F 1 Y m l 0 R G F 0 Y V 8 w N S 0 w M S 0 y M D I z X z A 5 L T U 3 L T I y L 0 F 1 d G 9 S Z W 1 v d m V k Q 2 9 s d W 1 u c z E u e 1 F 1 Y m l 0 I F R 1 Y m U g Q 2 9 u Y y 4 s N n 0 m c X V v d D s s J n F 1 b 3 Q 7 U 2 V j d G l v b j E v U X V i a X R E Y X R h X z A 1 L T A x L T I w M j N f M D k t N T c t M j I v Q X V 0 b 1 J l b W 9 2 Z W R D b 2 x 1 b W 5 z M S 5 7 U X V i a X Q g d H V i Z S B j b 2 5 j L i B 1 b m l 0 c y w 3 f S Z x d W 9 0 O y w m c X V v d D t T Z W N 0 a W 9 u M S 9 R d W J p d E R h d G F f M D U t M D E t M j A y M 1 8 w O S 0 1 N y 0 y M i 9 B d X R v U m V t b 3 Z l Z E N v b H V t b n M x L n t T Y W 1 w b G U g V m 9 s d W 1 l I C h 1 T C k s O H 0 m c X V v d D s s J n F 1 b 3 Q 7 U 2 V j d G l v b j E v U X V i a X R E Y X R h X z A 1 L T A x L T I w M j N f M D k t N T c t M j I v Q X V 0 b 1 J l b W 9 2 Z W R D b 2 x 1 b W 5 z M S 5 7 R G l s d X R p b 2 4 g R m F j d G 9 y L D l 9 J n F 1 b 3 Q 7 L C Z x d W 9 0 O 1 N l Y 3 R p b 2 4 x L 1 F 1 Y m l 0 R G F 0 Y V 8 w N S 0 w M S 0 y M D I z X z A 5 L T U 3 L T I y L 0 F 1 d G 9 S Z W 1 v d m V k Q 2 9 s d W 1 u c z E u e 0 V 4 d G V u Z G V k I E x v d y B S Y W 5 n Z S w x M H 0 m c X V v d D s s J n F 1 b 3 Q 7 U 2 V j d G l v b j E v U X V i a X R E Y X R h X z A 1 L T A x L T I w M j N f M D k t N T c t M j I v Q X V 0 b 1 J l b W 9 2 Z W R D b 2 x 1 b W 5 z M S 5 7 Q 2 9 y Z S B S Y W 5 n Z S w x M X 0 m c X V v d D s s J n F 1 b 3 Q 7 U 2 V j d G l v b j E v U X V i a X R E Y X R h X z A 1 L T A x L T I w M j N f M D k t N T c t M j I v Q X V 0 b 1 J l b W 9 2 Z W R D b 2 x 1 b W 5 z M S 5 7 R X h 0 Z W 5 k Z W Q g S G l n a C B S Y W 5 n Z S w x M n 0 m c X V v d D s s J n F 1 b 3 Q 7 U 2 V j d G l v b j E v U X V i a X R E Y X R h X z A 1 L T A x L T I w M j N f M D k t N T c t M j I v Q X V 0 b 1 J l b W 9 2 Z W R D b 2 x 1 b W 5 z M S 5 7 R X h j a X R h d G l v b i w x M 3 0 m c X V v d D s s J n F 1 b 3 Q 7 U 2 V j d G l v b j E v U X V i a X R E Y X R h X z A 1 L T A x L T I w M j N f M D k t N T c t M j I v Q X V 0 b 1 J l b W 9 2 Z W R D b 2 x 1 b W 5 z M S 5 7 U 3 R k I D E g U k Z V L D E 0 f S Z x d W 9 0 O y w m c X V v d D t T Z W N 0 a W 9 u M S 9 R d W J p d E R h d G F f M D U t M D E t M j A y M 1 8 w O S 0 1 N y 0 y M i 9 B d X R v U m V t b 3 Z l Z E N v b H V t b n M x L n t T d G Q g M i B S R l U s M T V 9 J n F 1 b 3 Q 7 L C Z x d W 9 0 O 1 N l Y 3 R p b 2 4 x L 1 F 1 Y m l 0 R G F 0 Y V 8 w N S 0 w M S 0 y M D I z X z A 5 L T U 3 L T I y L 0 F 1 d G 9 S Z W 1 v d m V k Q 2 9 s d W 1 u c z E u e 1 N 0 Z C A z I F J G V S w x N n 0 m c X V v d D s s J n F 1 b 3 Q 7 U 2 V j d G l v b j E v U X V i a X R E Y X R h X z A 1 L T A x L T I w M j N f M D k t N T c t M j I v Q X V 0 b 1 J l b W 9 2 Z W R D b 2 x 1 b W 5 z M S 5 7 U 2 F t c G x l I F J G V S w x N 3 0 m c X V v d D s s J n F 1 b 3 Q 7 U 2 V j d G l v b j E v U X V i a X R E Y X R h X z A 1 L T A x L T I w M j N f M D k t N T c t M j I v Q X V 0 b 1 J l b W 9 2 Z W R D b 2 x 1 b W 5 z M S 5 7 T G F z d C B S Z W F k I F N 0 Y W 5 k Y X J k c y w x O H 0 m c X V v d D s s J n F 1 b 3 Q 7 U 2 V j d G l v b j E v U X V i a X R E Y X R h X z A 1 L T A x L T I w M j N f M D k t N T c t M j I v Q X V 0 b 1 J l b W 9 2 Z W R D b 2 x 1 b W 5 z M S 5 7 U m V h Z 2 V u d C B M b 3 Q j L D E 5 f S Z x d W 9 0 O y w m c X V v d D t T Z W N 0 a W 9 u M S 9 R d W J p d E R h d G F f M D U t M D E t M j A y M 1 8 w O S 0 1 N y 0 y M i 9 B d X R v U m V t b 3 Z l Z E N v b H V t b n M x L n t Q b G F 0 Z S B C Y X J j b 2 R l L D I w f S Z x d W 9 0 O y w m c X V v d D t T Z W N 0 a W 9 u M S 9 R d W J p d E R h d G F f M D U t M D E t M j A y M 1 8 w O S 0 1 N y 0 y M i 9 B d X R v U m V t b 3 Z l Z E N v b H V t b n M x L n t X Z W x s L D I x f S Z x d W 9 0 O y w m c X V v d D t T Z W N 0 a W 9 u M S 9 R d W J p d E R h d G F f M D U t M D E t M j A y M 1 8 w O S 0 1 N y 0 y M i 9 B d X R v U m V t b 3 Z l Z E N v b H V t b n M x L n t T Y W 1 w b G U g S U Q s M j J 9 J n F 1 b 3 Q 7 L C Z x d W 9 0 O 1 N l Y 3 R p b 2 4 x L 1 F 1 Y m l 0 R G F 0 Y V 8 w N S 0 w M S 0 y M D I z X z A 5 L T U 3 L T I y L 0 F 1 d G 9 S Z W 1 v d m V k Q 2 9 s d W 1 u c z E u e 1 R h Z 3 M s M j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R d W V y e U l E I i B W Y W x 1 Z T 0 i c z J k O G M w Z D l i L W E 0 M G Q t N D E 3 Y S 1 h N 2 M 0 L T c 2 Y z Q z Y j E 0 M j B j Y y I g L z 4 8 L 1 N 0 Y W J s Z U V u d H J p Z X M + P C 9 J d G V t P j x J d G V t P j x J d G V t T G 9 j Y X R p b 2 4 + P E l 0 Z W 1 U e X B l P k Z v c m 1 1 b G E 8 L 0 l 0 Z W 1 U e X B l P j x J d G V t U G F 0 a D 5 T Z W N 0 a W 9 u M S 9 R d W J p d E R h d G F f M D k t M D E t M j A y M 1 8 x N i 0 y N y 0 x O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O V Q x N T o y M j o y M S 4 4 N j E 0 N D A w W i I g L z 4 8 R W 5 0 c n k g V H l w Z T 0 i R m l s b E N v b H V t b l R 5 c G V z I i B W Y W x 1 Z T 0 i c 0 J n Y 0 d C Z 1 V H Q l F Z R E F 3 W U d C Z 1 l G Q l F Z R k J 3 W U d C Z 1 l H I i A v P j x F b n R y e S B U e X B l P S J G a W x s Q 2 9 s d W 1 u T m F t Z X M i I F Z h b H V l P S J z W y Z x d W 9 0 O 1 J 1 b i B J R C Z x d W 9 0 O y w m c X V v d D t U Z X N 0 I E R h d G U m c X V v d D s s J n F 1 b 3 Q 7 Q X N z Y X k g T m F t Z S Z x d W 9 0 O y w m c X V v d D t T Y W 1 w b G U g T m F t Z S Z x d W 9 0 O y w m c X V v d D t P c m l n a W 5 h b C B T Y W 1 w b G U g Q 2 9 u Y y 4 m c X V v d D s s J n F 1 b 3 Q 7 T 3 J p Z 2 l u Y W w g c 2 F t c G x l I G N v b m M u I H V u a X R z J n F 1 b 3 Q 7 L C Z x d W 9 0 O 1 F 1 Y m l 0 I F R 1 Y m U g Q 2 9 u Y y 4 m c X V v d D s s J n F 1 b 3 Q 7 U X V i a X Q g d H V i Z S B j b 2 5 j L i B 1 b m l 0 c y Z x d W 9 0 O y w m c X V v d D t T Y W 1 w b G U g V m 9 s d W 1 l I C h 1 T C k m c X V v d D s s J n F 1 b 3 Q 7 R G l s d X R p b 2 4 g R m F j d G 9 y J n F 1 b 3 Q 7 L C Z x d W 9 0 O 0 V 4 d G V u Z G V k I E x v d y B S Y W 5 n Z S Z x d W 9 0 O y w m c X V v d D t D b 3 J l I F J h b m d l J n F 1 b 3 Q 7 L C Z x d W 9 0 O 0 V 4 d G V u Z G V k I E h p Z 2 g g U m F u Z 2 U m c X V v d D s s J n F 1 b 3 Q 7 R X h j a X R h d G l v b i Z x d W 9 0 O y w m c X V v d D t T d G Q g M S B S R l U m c X V v d D s s J n F 1 b 3 Q 7 U 3 R k I D I g U k Z V J n F 1 b 3 Q 7 L C Z x d W 9 0 O 1 N 0 Z C A z I F J G V S Z x d W 9 0 O y w m c X V v d D t T Y W 1 w b G U g U k Z V J n F 1 b 3 Q 7 L C Z x d W 9 0 O 0 x h c 3 Q g U m V h Z C B T d G F u Z G F y Z H M m c X V v d D s s J n F 1 b 3 Q 7 U m V h Z 2 V u d C B M b 3 Q j J n F 1 b 3 Q 7 L C Z x d W 9 0 O 1 B s Y X R l I E J h c m N v Z G U m c X V v d D s s J n F 1 b 3 Q 7 V 2 V s b C Z x d W 9 0 O y w m c X V v d D t T Y W 1 w b G U g S U Q m c X V v d D s s J n F 1 b 3 Q 7 V G F n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w O S 0 w M S 0 y M D I z X z E 2 L T I 3 L T E 5 L 0 F 1 d G 9 S Z W 1 v d m V k Q 2 9 s d W 1 u c z E u e 1 J 1 b i B J R C w w f S Z x d W 9 0 O y w m c X V v d D t T Z W N 0 a W 9 u M S 9 R d W J p d E R h d G F f M D k t M D E t M j A y M 1 8 x N i 0 y N y 0 x O S 9 B d X R v U m V t b 3 Z l Z E N v b H V t b n M x L n t U Z X N 0 I E R h d G U s M X 0 m c X V v d D s s J n F 1 b 3 Q 7 U 2 V j d G l v b j E v U X V i a X R E Y X R h X z A 5 L T A x L T I w M j N f M T Y t M j c t M T k v Q X V 0 b 1 J l b W 9 2 Z W R D b 2 x 1 b W 5 z M S 5 7 Q X N z Y X k g T m F t Z S w y f S Z x d W 9 0 O y w m c X V v d D t T Z W N 0 a W 9 u M S 9 R d W J p d E R h d G F f M D k t M D E t M j A y M 1 8 x N i 0 y N y 0 x O S 9 B d X R v U m V t b 3 Z l Z E N v b H V t b n M x L n t T Y W 1 w b G U g T m F t Z S w z f S Z x d W 9 0 O y w m c X V v d D t T Z W N 0 a W 9 u M S 9 R d W J p d E R h d G F f M D k t M D E t M j A y M 1 8 x N i 0 y N y 0 x O S 9 B d X R v U m V t b 3 Z l Z E N v b H V t b n M x L n t P c m l n a W 5 h b C B T Y W 1 w b G U g Q 2 9 u Y y 4 s N H 0 m c X V v d D s s J n F 1 b 3 Q 7 U 2 V j d G l v b j E v U X V i a X R E Y X R h X z A 5 L T A x L T I w M j N f M T Y t M j c t M T k v Q X V 0 b 1 J l b W 9 2 Z W R D b 2 x 1 b W 5 z M S 5 7 T 3 J p Z 2 l u Y W w g c 2 F t c G x l I G N v b m M u I H V u a X R z L D V 9 J n F 1 b 3 Q 7 L C Z x d W 9 0 O 1 N l Y 3 R p b 2 4 x L 1 F 1 Y m l 0 R G F 0 Y V 8 w O S 0 w M S 0 y M D I z X z E 2 L T I 3 L T E 5 L 0 F 1 d G 9 S Z W 1 v d m V k Q 2 9 s d W 1 u c z E u e 1 F 1 Y m l 0 I F R 1 Y m U g Q 2 9 u Y y 4 s N n 0 m c X V v d D s s J n F 1 b 3 Q 7 U 2 V j d G l v b j E v U X V i a X R E Y X R h X z A 5 L T A x L T I w M j N f M T Y t M j c t M T k v Q X V 0 b 1 J l b W 9 2 Z W R D b 2 x 1 b W 5 z M S 5 7 U X V i a X Q g d H V i Z S B j b 2 5 j L i B 1 b m l 0 c y w 3 f S Z x d W 9 0 O y w m c X V v d D t T Z W N 0 a W 9 u M S 9 R d W J p d E R h d G F f M D k t M D E t M j A y M 1 8 x N i 0 y N y 0 x O S 9 B d X R v U m V t b 3 Z l Z E N v b H V t b n M x L n t T Y W 1 w b G U g V m 9 s d W 1 l I C h 1 T C k s O H 0 m c X V v d D s s J n F 1 b 3 Q 7 U 2 V j d G l v b j E v U X V i a X R E Y X R h X z A 5 L T A x L T I w M j N f M T Y t M j c t M T k v Q X V 0 b 1 J l b W 9 2 Z W R D b 2 x 1 b W 5 z M S 5 7 R G l s d X R p b 2 4 g R m F j d G 9 y L D l 9 J n F 1 b 3 Q 7 L C Z x d W 9 0 O 1 N l Y 3 R p b 2 4 x L 1 F 1 Y m l 0 R G F 0 Y V 8 w O S 0 w M S 0 y M D I z X z E 2 L T I 3 L T E 5 L 0 F 1 d G 9 S Z W 1 v d m V k Q 2 9 s d W 1 u c z E u e 0 V 4 d G V u Z G V k I E x v d y B S Y W 5 n Z S w x M H 0 m c X V v d D s s J n F 1 b 3 Q 7 U 2 V j d G l v b j E v U X V i a X R E Y X R h X z A 5 L T A x L T I w M j N f M T Y t M j c t M T k v Q X V 0 b 1 J l b W 9 2 Z W R D b 2 x 1 b W 5 z M S 5 7 Q 2 9 y Z S B S Y W 5 n Z S w x M X 0 m c X V v d D s s J n F 1 b 3 Q 7 U 2 V j d G l v b j E v U X V i a X R E Y X R h X z A 5 L T A x L T I w M j N f M T Y t M j c t M T k v Q X V 0 b 1 J l b W 9 2 Z W R D b 2 x 1 b W 5 z M S 5 7 R X h 0 Z W 5 k Z W Q g S G l n a C B S Y W 5 n Z S w x M n 0 m c X V v d D s s J n F 1 b 3 Q 7 U 2 V j d G l v b j E v U X V i a X R E Y X R h X z A 5 L T A x L T I w M j N f M T Y t M j c t M T k v Q X V 0 b 1 J l b W 9 2 Z W R D b 2 x 1 b W 5 z M S 5 7 R X h j a X R h d G l v b i w x M 3 0 m c X V v d D s s J n F 1 b 3 Q 7 U 2 V j d G l v b j E v U X V i a X R E Y X R h X z A 5 L T A x L T I w M j N f M T Y t M j c t M T k v Q X V 0 b 1 J l b W 9 2 Z W R D b 2 x 1 b W 5 z M S 5 7 U 3 R k I D E g U k Z V L D E 0 f S Z x d W 9 0 O y w m c X V v d D t T Z W N 0 a W 9 u M S 9 R d W J p d E R h d G F f M D k t M D E t M j A y M 1 8 x N i 0 y N y 0 x O S 9 B d X R v U m V t b 3 Z l Z E N v b H V t b n M x L n t T d G Q g M i B S R l U s M T V 9 J n F 1 b 3 Q 7 L C Z x d W 9 0 O 1 N l Y 3 R p b 2 4 x L 1 F 1 Y m l 0 R G F 0 Y V 8 w O S 0 w M S 0 y M D I z X z E 2 L T I 3 L T E 5 L 0 F 1 d G 9 S Z W 1 v d m V k Q 2 9 s d W 1 u c z E u e 1 N 0 Z C A z I F J G V S w x N n 0 m c X V v d D s s J n F 1 b 3 Q 7 U 2 V j d G l v b j E v U X V i a X R E Y X R h X z A 5 L T A x L T I w M j N f M T Y t M j c t M T k v Q X V 0 b 1 J l b W 9 2 Z W R D b 2 x 1 b W 5 z M S 5 7 U 2 F t c G x l I F J G V S w x N 3 0 m c X V v d D s s J n F 1 b 3 Q 7 U 2 V j d G l v b j E v U X V i a X R E Y X R h X z A 5 L T A x L T I w M j N f M T Y t M j c t M T k v Q X V 0 b 1 J l b W 9 2 Z W R D b 2 x 1 b W 5 z M S 5 7 T G F z d C B S Z W F k I F N 0 Y W 5 k Y X J k c y w x O H 0 m c X V v d D s s J n F 1 b 3 Q 7 U 2 V j d G l v b j E v U X V i a X R E Y X R h X z A 5 L T A x L T I w M j N f M T Y t M j c t M T k v Q X V 0 b 1 J l b W 9 2 Z W R D b 2 x 1 b W 5 z M S 5 7 U m V h Z 2 V u d C B M b 3 Q j L D E 5 f S Z x d W 9 0 O y w m c X V v d D t T Z W N 0 a W 9 u M S 9 R d W J p d E R h d G F f M D k t M D E t M j A y M 1 8 x N i 0 y N y 0 x O S 9 B d X R v U m V t b 3 Z l Z E N v b H V t b n M x L n t Q b G F 0 Z S B C Y X J j b 2 R l L D I w f S Z x d W 9 0 O y w m c X V v d D t T Z W N 0 a W 9 u M S 9 R d W J p d E R h d G F f M D k t M D E t M j A y M 1 8 x N i 0 y N y 0 x O S 9 B d X R v U m V t b 3 Z l Z E N v b H V t b n M x L n t X Z W x s L D I x f S Z x d W 9 0 O y w m c X V v d D t T Z W N 0 a W 9 u M S 9 R d W J p d E R h d G F f M D k t M D E t M j A y M 1 8 x N i 0 y N y 0 x O S 9 B d X R v U m V t b 3 Z l Z E N v b H V t b n M x L n t T Y W 1 w b G U g S U Q s M j J 9 J n F 1 b 3 Q 7 L C Z x d W 9 0 O 1 N l Y 3 R p b 2 4 x L 1 F 1 Y m l 0 R G F 0 Y V 8 w O S 0 w M S 0 y M D I z X z E 2 L T I 3 L T E 5 L 0 F 1 d G 9 S Z W 1 v d m V k Q 2 9 s d W 1 u c z E u e 1 R h Z 3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d W J p d E R h d G F f M D k t M D E t M j A y M 1 8 x N i 0 y N y 0 x O S 9 B d X R v U m V t b 3 Z l Z E N v b H V t b n M x L n t S d W 4 g S U Q s M H 0 m c X V v d D s s J n F 1 b 3 Q 7 U 2 V j d G l v b j E v U X V i a X R E Y X R h X z A 5 L T A x L T I w M j N f M T Y t M j c t M T k v Q X V 0 b 1 J l b W 9 2 Z W R D b 2 x 1 b W 5 z M S 5 7 V G V z d C B E Y X R l L D F 9 J n F 1 b 3 Q 7 L C Z x d W 9 0 O 1 N l Y 3 R p b 2 4 x L 1 F 1 Y m l 0 R G F 0 Y V 8 w O S 0 w M S 0 y M D I z X z E 2 L T I 3 L T E 5 L 0 F 1 d G 9 S Z W 1 v d m V k Q 2 9 s d W 1 u c z E u e 0 F z c 2 F 5 I E 5 h b W U s M n 0 m c X V v d D s s J n F 1 b 3 Q 7 U 2 V j d G l v b j E v U X V i a X R E Y X R h X z A 5 L T A x L T I w M j N f M T Y t M j c t M T k v Q X V 0 b 1 J l b W 9 2 Z W R D b 2 x 1 b W 5 z M S 5 7 U 2 F t c G x l I E 5 h b W U s M 3 0 m c X V v d D s s J n F 1 b 3 Q 7 U 2 V j d G l v b j E v U X V i a X R E Y X R h X z A 5 L T A x L T I w M j N f M T Y t M j c t M T k v Q X V 0 b 1 J l b W 9 2 Z W R D b 2 x 1 b W 5 z M S 5 7 T 3 J p Z 2 l u Y W w g U 2 F t c G x l I E N v b m M u L D R 9 J n F 1 b 3 Q 7 L C Z x d W 9 0 O 1 N l Y 3 R p b 2 4 x L 1 F 1 Y m l 0 R G F 0 Y V 8 w O S 0 w M S 0 y M D I z X z E 2 L T I 3 L T E 5 L 0 F 1 d G 9 S Z W 1 v d m V k Q 2 9 s d W 1 u c z E u e 0 9 y a W d p b m F s I H N h b X B s Z S B j b 2 5 j L i B 1 b m l 0 c y w 1 f S Z x d W 9 0 O y w m c X V v d D t T Z W N 0 a W 9 u M S 9 R d W J p d E R h d G F f M D k t M D E t M j A y M 1 8 x N i 0 y N y 0 x O S 9 B d X R v U m V t b 3 Z l Z E N v b H V t b n M x L n t R d W J p d C B U d W J l I E N v b m M u L D Z 9 J n F 1 b 3 Q 7 L C Z x d W 9 0 O 1 N l Y 3 R p b 2 4 x L 1 F 1 Y m l 0 R G F 0 Y V 8 w O S 0 w M S 0 y M D I z X z E 2 L T I 3 L T E 5 L 0 F 1 d G 9 S Z W 1 v d m V k Q 2 9 s d W 1 u c z E u e 1 F 1 Y m l 0 I H R 1 Y m U g Y 2 9 u Y y 4 g d W 5 p d H M s N 3 0 m c X V v d D s s J n F 1 b 3 Q 7 U 2 V j d G l v b j E v U X V i a X R E Y X R h X z A 5 L T A x L T I w M j N f M T Y t M j c t M T k v Q X V 0 b 1 J l b W 9 2 Z W R D b 2 x 1 b W 5 z M S 5 7 U 2 F t c G x l I F Z v b H V t Z S A o d U w p L D h 9 J n F 1 b 3 Q 7 L C Z x d W 9 0 O 1 N l Y 3 R p b 2 4 x L 1 F 1 Y m l 0 R G F 0 Y V 8 w O S 0 w M S 0 y M D I z X z E 2 L T I 3 L T E 5 L 0 F 1 d G 9 S Z W 1 v d m V k Q 2 9 s d W 1 u c z E u e 0 R p b H V 0 a W 9 u I E Z h Y 3 R v c i w 5 f S Z x d W 9 0 O y w m c X V v d D t T Z W N 0 a W 9 u M S 9 R d W J p d E R h d G F f M D k t M D E t M j A y M 1 8 x N i 0 y N y 0 x O S 9 B d X R v U m V t b 3 Z l Z E N v b H V t b n M x L n t F e H R l b m R l Z C B M b 3 c g U m F u Z 2 U s M T B 9 J n F 1 b 3 Q 7 L C Z x d W 9 0 O 1 N l Y 3 R p b 2 4 x L 1 F 1 Y m l 0 R G F 0 Y V 8 w O S 0 w M S 0 y M D I z X z E 2 L T I 3 L T E 5 L 0 F 1 d G 9 S Z W 1 v d m V k Q 2 9 s d W 1 u c z E u e 0 N v c m U g U m F u Z 2 U s M T F 9 J n F 1 b 3 Q 7 L C Z x d W 9 0 O 1 N l Y 3 R p b 2 4 x L 1 F 1 Y m l 0 R G F 0 Y V 8 w O S 0 w M S 0 y M D I z X z E 2 L T I 3 L T E 5 L 0 F 1 d G 9 S Z W 1 v d m V k Q 2 9 s d W 1 u c z E u e 0 V 4 d G V u Z G V k I E h p Z 2 g g U m F u Z 2 U s M T J 9 J n F 1 b 3 Q 7 L C Z x d W 9 0 O 1 N l Y 3 R p b 2 4 x L 1 F 1 Y m l 0 R G F 0 Y V 8 w O S 0 w M S 0 y M D I z X z E 2 L T I 3 L T E 5 L 0 F 1 d G 9 S Z W 1 v d m V k Q 2 9 s d W 1 u c z E u e 0 V 4 Y 2 l 0 Y X R p b 2 4 s M T N 9 J n F 1 b 3 Q 7 L C Z x d W 9 0 O 1 N l Y 3 R p b 2 4 x L 1 F 1 Y m l 0 R G F 0 Y V 8 w O S 0 w M S 0 y M D I z X z E 2 L T I 3 L T E 5 L 0 F 1 d G 9 S Z W 1 v d m V k Q 2 9 s d W 1 u c z E u e 1 N 0 Z C A x I F J G V S w x N H 0 m c X V v d D s s J n F 1 b 3 Q 7 U 2 V j d G l v b j E v U X V i a X R E Y X R h X z A 5 L T A x L T I w M j N f M T Y t M j c t M T k v Q X V 0 b 1 J l b W 9 2 Z W R D b 2 x 1 b W 5 z M S 5 7 U 3 R k I D I g U k Z V L D E 1 f S Z x d W 9 0 O y w m c X V v d D t T Z W N 0 a W 9 u M S 9 R d W J p d E R h d G F f M D k t M D E t M j A y M 1 8 x N i 0 y N y 0 x O S 9 B d X R v U m V t b 3 Z l Z E N v b H V t b n M x L n t T d G Q g M y B S R l U s M T Z 9 J n F 1 b 3 Q 7 L C Z x d W 9 0 O 1 N l Y 3 R p b 2 4 x L 1 F 1 Y m l 0 R G F 0 Y V 8 w O S 0 w M S 0 y M D I z X z E 2 L T I 3 L T E 5 L 0 F 1 d G 9 S Z W 1 v d m V k Q 2 9 s d W 1 u c z E u e 1 N h b X B s Z S B S R l U s M T d 9 J n F 1 b 3 Q 7 L C Z x d W 9 0 O 1 N l Y 3 R p b 2 4 x L 1 F 1 Y m l 0 R G F 0 Y V 8 w O S 0 w M S 0 y M D I z X z E 2 L T I 3 L T E 5 L 0 F 1 d G 9 S Z W 1 v d m V k Q 2 9 s d W 1 u c z E u e 0 x h c 3 Q g U m V h Z C B T d G F u Z G F y Z H M s M T h 9 J n F 1 b 3 Q 7 L C Z x d W 9 0 O 1 N l Y 3 R p b 2 4 x L 1 F 1 Y m l 0 R G F 0 Y V 8 w O S 0 w M S 0 y M D I z X z E 2 L T I 3 L T E 5 L 0 F 1 d G 9 S Z W 1 v d m V k Q 2 9 s d W 1 u c z E u e 1 J l Y W d l b n Q g T G 9 0 I y w x O X 0 m c X V v d D s s J n F 1 b 3 Q 7 U 2 V j d G l v b j E v U X V i a X R E Y X R h X z A 5 L T A x L T I w M j N f M T Y t M j c t M T k v Q X V 0 b 1 J l b W 9 2 Z W R D b 2 x 1 b W 5 z M S 5 7 U G x h d G U g Q m F y Y 2 9 k Z S w y M H 0 m c X V v d D s s J n F 1 b 3 Q 7 U 2 V j d G l v b j E v U X V i a X R E Y X R h X z A 5 L T A x L T I w M j N f M T Y t M j c t M T k v Q X V 0 b 1 J l b W 9 2 Z W R D b 2 x 1 b W 5 z M S 5 7 V 2 V s b C w y M X 0 m c X V v d D s s J n F 1 b 3 Q 7 U 2 V j d G l v b j E v U X V i a X R E Y X R h X z A 5 L T A x L T I w M j N f M T Y t M j c t M T k v Q X V 0 b 1 J l b W 9 2 Z W R D b 2 x 1 b W 5 z M S 5 7 U 2 F t c G x l I E l E L D I y f S Z x d W 9 0 O y w m c X V v d D t T Z W N 0 a W 9 u M S 9 R d W J p d E R h d G F f M D k t M D E t M j A y M 1 8 x N i 0 y N y 0 x O S 9 B d X R v U m V t b 3 Z l Z E N v b H V t b n M x L n t U Y W d z L D I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X V l c n l J R C I g V m F s d W U 9 I n N h O T E 3 Z T Q 3 Y S 0 3 Z W U 4 L T Q w Z T g t Y W E w M S 1 h M m U y O T k y O G E x N 2 Q i I C 8 + P C 9 T d G F i b G V F b n R y a W V z P j w v S X R l b T 4 8 S X R l b T 4 8 S X R l b U x v Y 2 F 0 a W 9 u P j x J d G V t V H l w Z T 5 G b 3 J t d W x h P C 9 J d G V t V H l w Z T 4 8 S X R l b V B h d G g + U 2 V j d G l v b j E v U X V i a X R E Y X R h X z E w L T A x L T I w M j N f M T M t N D E t M T c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T B U M T I 6 N D I 6 M z I u O T A 5 N D E x M F o i I C 8 + P E V u d H J 5 I F R 5 c G U 9 I k Z p b G x D b 2 x 1 b W 5 U e X B l c y I g V m F s d W U 9 I n N C Z 2 N H Q m d V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T A t M D E t M j A y M 1 8 x M y 0 0 M S 0 x N y 9 B d X R v U m V t b 3 Z l Z E N v b H V t b n M x L n t S d W 4 g S U Q s M H 0 m c X V v d D s s J n F 1 b 3 Q 7 U 2 V j d G l v b j E v U X V i a X R E Y X R h X z E w L T A x L T I w M j N f M T M t N D E t M T c v Q X V 0 b 1 J l b W 9 2 Z W R D b 2 x 1 b W 5 z M S 5 7 V G V z d C B E Y X R l L D F 9 J n F 1 b 3 Q 7 L C Z x d W 9 0 O 1 N l Y 3 R p b 2 4 x L 1 F 1 Y m l 0 R G F 0 Y V 8 x M C 0 w M S 0 y M D I z X z E z L T Q x L T E 3 L 0 F 1 d G 9 S Z W 1 v d m V k Q 2 9 s d W 1 u c z E u e 0 F z c 2 F 5 I E 5 h b W U s M n 0 m c X V v d D s s J n F 1 b 3 Q 7 U 2 V j d G l v b j E v U X V i a X R E Y X R h X z E w L T A x L T I w M j N f M T M t N D E t M T c v Q X V 0 b 1 J l b W 9 2 Z W R D b 2 x 1 b W 5 z M S 5 7 U 2 F t c G x l I E 5 h b W U s M 3 0 m c X V v d D s s J n F 1 b 3 Q 7 U 2 V j d G l v b j E v U X V i a X R E Y X R h X z E w L T A x L T I w M j N f M T M t N D E t M T c v Q X V 0 b 1 J l b W 9 2 Z W R D b 2 x 1 b W 5 z M S 5 7 T 3 J p Z 2 l u Y W w g U 2 F t c G x l I E N v b m M u L D R 9 J n F 1 b 3 Q 7 L C Z x d W 9 0 O 1 N l Y 3 R p b 2 4 x L 1 F 1 Y m l 0 R G F 0 Y V 8 x M C 0 w M S 0 y M D I z X z E z L T Q x L T E 3 L 0 F 1 d G 9 S Z W 1 v d m V k Q 2 9 s d W 1 u c z E u e 0 9 y a W d p b m F s I H N h b X B s Z S B j b 2 5 j L i B 1 b m l 0 c y w 1 f S Z x d W 9 0 O y w m c X V v d D t T Z W N 0 a W 9 u M S 9 R d W J p d E R h d G F f M T A t M D E t M j A y M 1 8 x M y 0 0 M S 0 x N y 9 B d X R v U m V t b 3 Z l Z E N v b H V t b n M x L n t R d W J p d C B U d W J l I E N v b m M u L D Z 9 J n F 1 b 3 Q 7 L C Z x d W 9 0 O 1 N l Y 3 R p b 2 4 x L 1 F 1 Y m l 0 R G F 0 Y V 8 x M C 0 w M S 0 y M D I z X z E z L T Q x L T E 3 L 0 F 1 d G 9 S Z W 1 v d m V k Q 2 9 s d W 1 u c z E u e 1 F 1 Y m l 0 I H R 1 Y m U g Y 2 9 u Y y 4 g d W 5 p d H M s N 3 0 m c X V v d D s s J n F 1 b 3 Q 7 U 2 V j d G l v b j E v U X V i a X R E Y X R h X z E w L T A x L T I w M j N f M T M t N D E t M T c v Q X V 0 b 1 J l b W 9 2 Z W R D b 2 x 1 b W 5 z M S 5 7 U 2 F t c G x l I F Z v b H V t Z S A o d U w p L D h 9 J n F 1 b 3 Q 7 L C Z x d W 9 0 O 1 N l Y 3 R p b 2 4 x L 1 F 1 Y m l 0 R G F 0 Y V 8 x M C 0 w M S 0 y M D I z X z E z L T Q x L T E 3 L 0 F 1 d G 9 S Z W 1 v d m V k Q 2 9 s d W 1 u c z E u e 0 R p b H V 0 a W 9 u I E Z h Y 3 R v c i w 5 f S Z x d W 9 0 O y w m c X V v d D t T Z W N 0 a W 9 u M S 9 R d W J p d E R h d G F f M T A t M D E t M j A y M 1 8 x M y 0 0 M S 0 x N y 9 B d X R v U m V t b 3 Z l Z E N v b H V t b n M x L n t F e H R l b m R l Z C B M b 3 c g U m F u Z 2 U s M T B 9 J n F 1 b 3 Q 7 L C Z x d W 9 0 O 1 N l Y 3 R p b 2 4 x L 1 F 1 Y m l 0 R G F 0 Y V 8 x M C 0 w M S 0 y M D I z X z E z L T Q x L T E 3 L 0 F 1 d G 9 S Z W 1 v d m V k Q 2 9 s d W 1 u c z E u e 0 N v c m U g U m F u Z 2 U s M T F 9 J n F 1 b 3 Q 7 L C Z x d W 9 0 O 1 N l Y 3 R p b 2 4 x L 1 F 1 Y m l 0 R G F 0 Y V 8 x M C 0 w M S 0 y M D I z X z E z L T Q x L T E 3 L 0 F 1 d G 9 S Z W 1 v d m V k Q 2 9 s d W 1 u c z E u e 0 V 4 d G V u Z G V k I E h p Z 2 g g U m F u Z 2 U s M T J 9 J n F 1 b 3 Q 7 L C Z x d W 9 0 O 1 N l Y 3 R p b 2 4 x L 1 F 1 Y m l 0 R G F 0 Y V 8 x M C 0 w M S 0 y M D I z X z E z L T Q x L T E 3 L 0 F 1 d G 9 S Z W 1 v d m V k Q 2 9 s d W 1 u c z E u e 0 V 4 Y 2 l 0 Y X R p b 2 4 s M T N 9 J n F 1 b 3 Q 7 L C Z x d W 9 0 O 1 N l Y 3 R p b 2 4 x L 1 F 1 Y m l 0 R G F 0 Y V 8 x M C 0 w M S 0 y M D I z X z E z L T Q x L T E 3 L 0 F 1 d G 9 S Z W 1 v d m V k Q 2 9 s d W 1 u c z E u e 1 N 0 Z C A x I F J G V S w x N H 0 m c X V v d D s s J n F 1 b 3 Q 7 U 2 V j d G l v b j E v U X V i a X R E Y X R h X z E w L T A x L T I w M j N f M T M t N D E t M T c v Q X V 0 b 1 J l b W 9 2 Z W R D b 2 x 1 b W 5 z M S 5 7 U 3 R k I D I g U k Z V L D E 1 f S Z x d W 9 0 O y w m c X V v d D t T Z W N 0 a W 9 u M S 9 R d W J p d E R h d G F f M T A t M D E t M j A y M 1 8 x M y 0 0 M S 0 x N y 9 B d X R v U m V t b 3 Z l Z E N v b H V t b n M x L n t T d G Q g M y B S R l U s M T Z 9 J n F 1 b 3 Q 7 L C Z x d W 9 0 O 1 N l Y 3 R p b 2 4 x L 1 F 1 Y m l 0 R G F 0 Y V 8 x M C 0 w M S 0 y M D I z X z E z L T Q x L T E 3 L 0 F 1 d G 9 S Z W 1 v d m V k Q 2 9 s d W 1 u c z E u e 1 N h b X B s Z S B S R l U s M T d 9 J n F 1 b 3 Q 7 L C Z x d W 9 0 O 1 N l Y 3 R p b 2 4 x L 1 F 1 Y m l 0 R G F 0 Y V 8 x M C 0 w M S 0 y M D I z X z E z L T Q x L T E 3 L 0 F 1 d G 9 S Z W 1 v d m V k Q 2 9 s d W 1 u c z E u e 0 x h c 3 Q g U m V h Z C B T d G F u Z G F y Z H M s M T h 9 J n F 1 b 3 Q 7 L C Z x d W 9 0 O 1 N l Y 3 R p b 2 4 x L 1 F 1 Y m l 0 R G F 0 Y V 8 x M C 0 w M S 0 y M D I z X z E z L T Q x L T E 3 L 0 F 1 d G 9 S Z W 1 v d m V k Q 2 9 s d W 1 u c z E u e 1 J l Y W d l b n Q g T G 9 0 I y w x O X 0 m c X V v d D s s J n F 1 b 3 Q 7 U 2 V j d G l v b j E v U X V i a X R E Y X R h X z E w L T A x L T I w M j N f M T M t N D E t M T c v Q X V 0 b 1 J l b W 9 2 Z W R D b 2 x 1 b W 5 z M S 5 7 U G x h d G U g Q m F y Y 2 9 k Z S w y M H 0 m c X V v d D s s J n F 1 b 3 Q 7 U 2 V j d G l v b j E v U X V i a X R E Y X R h X z E w L T A x L T I w M j N f M T M t N D E t M T c v Q X V 0 b 1 J l b W 9 2 Z W R D b 2 x 1 b W 5 z M S 5 7 V 2 V s b C w y M X 0 m c X V v d D s s J n F 1 b 3 Q 7 U 2 V j d G l v b j E v U X V i a X R E Y X R h X z E w L T A x L T I w M j N f M T M t N D E t M T c v Q X V 0 b 1 J l b W 9 2 Z W R D b 2 x 1 b W 5 z M S 5 7 U 2 F t c G x l I E l E L D I y f S Z x d W 9 0 O y w m c X V v d D t T Z W N 0 a W 9 u M S 9 R d W J p d E R h d G F f M T A t M D E t M j A y M 1 8 x M y 0 0 M S 0 x N y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E w L T A x L T I w M j N f M T M t N D E t M T c v Q X V 0 b 1 J l b W 9 2 Z W R D b 2 x 1 b W 5 z M S 5 7 U n V u I E l E L D B 9 J n F 1 b 3 Q 7 L C Z x d W 9 0 O 1 N l Y 3 R p b 2 4 x L 1 F 1 Y m l 0 R G F 0 Y V 8 x M C 0 w M S 0 y M D I z X z E z L T Q x L T E 3 L 0 F 1 d G 9 S Z W 1 v d m V k Q 2 9 s d W 1 u c z E u e 1 R l c 3 Q g R G F 0 Z S w x f S Z x d W 9 0 O y w m c X V v d D t T Z W N 0 a W 9 u M S 9 R d W J p d E R h d G F f M T A t M D E t M j A y M 1 8 x M y 0 0 M S 0 x N y 9 B d X R v U m V t b 3 Z l Z E N v b H V t b n M x L n t B c 3 N h e S B O Y W 1 l L D J 9 J n F 1 b 3 Q 7 L C Z x d W 9 0 O 1 N l Y 3 R p b 2 4 x L 1 F 1 Y m l 0 R G F 0 Y V 8 x M C 0 w M S 0 y M D I z X z E z L T Q x L T E 3 L 0 F 1 d G 9 S Z W 1 v d m V k Q 2 9 s d W 1 u c z E u e 1 N h b X B s Z S B O Y W 1 l L D N 9 J n F 1 b 3 Q 7 L C Z x d W 9 0 O 1 N l Y 3 R p b 2 4 x L 1 F 1 Y m l 0 R G F 0 Y V 8 x M C 0 w M S 0 y M D I z X z E z L T Q x L T E 3 L 0 F 1 d G 9 S Z W 1 v d m V k Q 2 9 s d W 1 u c z E u e 0 9 y a W d p b m F s I F N h b X B s Z S B D b 2 5 j L i w 0 f S Z x d W 9 0 O y w m c X V v d D t T Z W N 0 a W 9 u M S 9 R d W J p d E R h d G F f M T A t M D E t M j A y M 1 8 x M y 0 0 M S 0 x N y 9 B d X R v U m V t b 3 Z l Z E N v b H V t b n M x L n t P c m l n a W 5 h b C B z Y W 1 w b G U g Y 2 9 u Y y 4 g d W 5 p d H M s N X 0 m c X V v d D s s J n F 1 b 3 Q 7 U 2 V j d G l v b j E v U X V i a X R E Y X R h X z E w L T A x L T I w M j N f M T M t N D E t M T c v Q X V 0 b 1 J l b W 9 2 Z W R D b 2 x 1 b W 5 z M S 5 7 U X V i a X Q g V H V i Z S B D b 2 5 j L i w 2 f S Z x d W 9 0 O y w m c X V v d D t T Z W N 0 a W 9 u M S 9 R d W J p d E R h d G F f M T A t M D E t M j A y M 1 8 x M y 0 0 M S 0 x N y 9 B d X R v U m V t b 3 Z l Z E N v b H V t b n M x L n t R d W J p d C B 0 d W J l I G N v b m M u I H V u a X R z L D d 9 J n F 1 b 3 Q 7 L C Z x d W 9 0 O 1 N l Y 3 R p b 2 4 x L 1 F 1 Y m l 0 R G F 0 Y V 8 x M C 0 w M S 0 y M D I z X z E z L T Q x L T E 3 L 0 F 1 d G 9 S Z W 1 v d m V k Q 2 9 s d W 1 u c z E u e 1 N h b X B s Z S B W b 2 x 1 b W U g K H V M K S w 4 f S Z x d W 9 0 O y w m c X V v d D t T Z W N 0 a W 9 u M S 9 R d W J p d E R h d G F f M T A t M D E t M j A y M 1 8 x M y 0 0 M S 0 x N y 9 B d X R v U m V t b 3 Z l Z E N v b H V t b n M x L n t E a W x 1 d G l v b i B G Y W N 0 b 3 I s O X 0 m c X V v d D s s J n F 1 b 3 Q 7 U 2 V j d G l v b j E v U X V i a X R E Y X R h X z E w L T A x L T I w M j N f M T M t N D E t M T c v Q X V 0 b 1 J l b W 9 2 Z W R D b 2 x 1 b W 5 z M S 5 7 R X h 0 Z W 5 k Z W Q g T G 9 3 I F J h b m d l L D E w f S Z x d W 9 0 O y w m c X V v d D t T Z W N 0 a W 9 u M S 9 R d W J p d E R h d G F f M T A t M D E t M j A y M 1 8 x M y 0 0 M S 0 x N y 9 B d X R v U m V t b 3 Z l Z E N v b H V t b n M x L n t D b 3 J l I F J h b m d l L D E x f S Z x d W 9 0 O y w m c X V v d D t T Z W N 0 a W 9 u M S 9 R d W J p d E R h d G F f M T A t M D E t M j A y M 1 8 x M y 0 0 M S 0 x N y 9 B d X R v U m V t b 3 Z l Z E N v b H V t b n M x L n t F e H R l b m R l Z C B I a W d o I F J h b m d l L D E y f S Z x d W 9 0 O y w m c X V v d D t T Z W N 0 a W 9 u M S 9 R d W J p d E R h d G F f M T A t M D E t M j A y M 1 8 x M y 0 0 M S 0 x N y 9 B d X R v U m V t b 3 Z l Z E N v b H V t b n M x L n t F e G N p d G F 0 a W 9 u L D E z f S Z x d W 9 0 O y w m c X V v d D t T Z W N 0 a W 9 u M S 9 R d W J p d E R h d G F f M T A t M D E t M j A y M 1 8 x M y 0 0 M S 0 x N y 9 B d X R v U m V t b 3 Z l Z E N v b H V t b n M x L n t T d G Q g M S B S R l U s M T R 9 J n F 1 b 3 Q 7 L C Z x d W 9 0 O 1 N l Y 3 R p b 2 4 x L 1 F 1 Y m l 0 R G F 0 Y V 8 x M C 0 w M S 0 y M D I z X z E z L T Q x L T E 3 L 0 F 1 d G 9 S Z W 1 v d m V k Q 2 9 s d W 1 u c z E u e 1 N 0 Z C A y I F J G V S w x N X 0 m c X V v d D s s J n F 1 b 3 Q 7 U 2 V j d G l v b j E v U X V i a X R E Y X R h X z E w L T A x L T I w M j N f M T M t N D E t M T c v Q X V 0 b 1 J l b W 9 2 Z W R D b 2 x 1 b W 5 z M S 5 7 U 3 R k I D M g U k Z V L D E 2 f S Z x d W 9 0 O y w m c X V v d D t T Z W N 0 a W 9 u M S 9 R d W J p d E R h d G F f M T A t M D E t M j A y M 1 8 x M y 0 0 M S 0 x N y 9 B d X R v U m V t b 3 Z l Z E N v b H V t b n M x L n t T Y W 1 w b G U g U k Z V L D E 3 f S Z x d W 9 0 O y w m c X V v d D t T Z W N 0 a W 9 u M S 9 R d W J p d E R h d G F f M T A t M D E t M j A y M 1 8 x M y 0 0 M S 0 x N y 9 B d X R v U m V t b 3 Z l Z E N v b H V t b n M x L n t M Y X N 0 I F J l Y W Q g U 3 R h b m R h c m R z L D E 4 f S Z x d W 9 0 O y w m c X V v d D t T Z W N 0 a W 9 u M S 9 R d W J p d E R h d G F f M T A t M D E t M j A y M 1 8 x M y 0 0 M S 0 x N y 9 B d X R v U m V t b 3 Z l Z E N v b H V t b n M x L n t S Z W F n Z W 5 0 I E x v d C M s M T l 9 J n F 1 b 3 Q 7 L C Z x d W 9 0 O 1 N l Y 3 R p b 2 4 x L 1 F 1 Y m l 0 R G F 0 Y V 8 x M C 0 w M S 0 y M D I z X z E z L T Q x L T E 3 L 0 F 1 d G 9 S Z W 1 v d m V k Q 2 9 s d W 1 u c z E u e 1 B s Y X R l I E J h c m N v Z G U s M j B 9 J n F 1 b 3 Q 7 L C Z x d W 9 0 O 1 N l Y 3 R p b 2 4 x L 1 F 1 Y m l 0 R G F 0 Y V 8 x M C 0 w M S 0 y M D I z X z E z L T Q x L T E 3 L 0 F 1 d G 9 S Z W 1 v d m V k Q 2 9 s d W 1 u c z E u e 1 d l b G w s M j F 9 J n F 1 b 3 Q 7 L C Z x d W 9 0 O 1 N l Y 3 R p b 2 4 x L 1 F 1 Y m l 0 R G F 0 Y V 8 x M C 0 w M S 0 y M D I z X z E z L T Q x L T E 3 L 0 F 1 d G 9 S Z W 1 v d m V k Q 2 9 s d W 1 u c z E u e 1 N h b X B s Z S B J R C w y M n 0 m c X V v d D s s J n F 1 b 3 Q 7 U 2 V j d G l v b j E v U X V i a X R E Y X R h X z E w L T A x L T I w M j N f M T M t N D E t M T c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l F 1 Z X J 5 S U Q i I F Z h b H V l P S J z M j Q 0 Y m J j M z E t M D Y x N i 0 0 O T E w L T g 2 Z D k t O T Y 0 O W U 0 N z l j O D R j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N S 0 w N i 0 y M D I z X z E 1 L T U 5 L T E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1 V D A 4 O j A 2 O j Q 5 L j Q 4 M j g w N T B a I i A v P j x F b n R y e S B U e X B l P S J G a W x s Q 2 9 s d W 1 u V H l w Z X M i I F Z h b H V l P S J z Q m d Z R 0 J 3 V U d B d 1 l E Q X d V R k J n W U d C Z 1 U 9 I i A v P j x F b n R y e S B U e X B l P S J G a W x s Q 2 9 s d W 1 u T m F t Z X M i I F Z h b H V l P S J z W y Z x d W 9 0 O 1 J 1 b i B J R C Z x d W 9 0 O y w m c X V v d D t B c 3 N h e S B O Y W 1 l J n F 1 b 3 Q 7 L C Z x d W 9 0 O 1 R l c 3 Q g T m F t Z S Z x d W 9 0 O y w m c X V v d D t U Z X N 0 I E R h d G U m c X V v d D s s J n F 1 b 3 Q 7 U X V i a X Q g d H V i Z S B j b 2 5 j L i Z x d W 9 0 O y w m c X V v d D t R d W J p d C B 0 d W J l I G N v b m M u I H V u a X R z J n F 1 b 3 Q 7 L C Z x d W 9 0 O 0 9 y a W d p b m F s I H N h b X B s Z S B j b 2 5 j L i Z x d W 9 0 O y w m c X V v d D t P c m l n a W 5 h b C B z Y W 1 w b G U g Y 2 9 u Y y 4 g d W 5 p d H M m c X V v d D s s J n F 1 b 3 Q 7 U 2 F t c G x l I F Z v b H V t Z S A o d U w p J n F 1 b 3 Q 7 L C Z x d W 9 0 O 0 R p b H V 0 a W 9 u I E Z h Y 3 R v c i Z x d W 9 0 O y w m c X V v d D t T d G Q g M S B S R l U m c X V v d D s s J n F 1 b 3 Q 7 U 3 R k I D I g U k Z V J n F 1 b 3 Q 7 L C Z x d W 9 0 O 1 N 0 Z C A z I F J G V S Z x d W 9 0 O y w m c X V v d D t F e G N p d G F 0 a W 9 u J n F 1 b 3 Q 7 L C Z x d W 9 0 O 0 V t a X N z a W 9 u J n F 1 b 3 Q 7 L C Z x d W 9 0 O 0 d y Z W V u I F J G V S Z x d W 9 0 O y w m c X V v d D t G Y X I g U m V k I F J G V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w N S 0 w N i 0 y M D I z X z E 1 L T U 5 L T E z L 0 F 1 d G 9 S Z W 1 v d m V k Q 2 9 s d W 1 u c z E u e 1 J 1 b i B J R C w w f S Z x d W 9 0 O y w m c X V v d D t T Z W N 0 a W 9 u M S 9 R d W J p d E R h d G F f M D U t M D Y t M j A y M 1 8 x N S 0 1 O S 0 x M y 9 B d X R v U m V t b 3 Z l Z E N v b H V t b n M x L n t B c 3 N h e S B O Y W 1 l L D F 9 J n F 1 b 3 Q 7 L C Z x d W 9 0 O 1 N l Y 3 R p b 2 4 x L 1 F 1 Y m l 0 R G F 0 Y V 8 w N S 0 w N i 0 y M D I z X z E 1 L T U 5 L T E z L 0 F 1 d G 9 S Z W 1 v d m V k Q 2 9 s d W 1 u c z E u e 1 R l c 3 Q g T m F t Z S w y f S Z x d W 9 0 O y w m c X V v d D t T Z W N 0 a W 9 u M S 9 R d W J p d E R h d G F f M D U t M D Y t M j A y M 1 8 x N S 0 1 O S 0 x M y 9 B d X R v U m V t b 3 Z l Z E N v b H V t b n M x L n t U Z X N 0 I E R h d G U s M 3 0 m c X V v d D s s J n F 1 b 3 Q 7 U 2 V j d G l v b j E v U X V i a X R E Y X R h X z A 1 L T A 2 L T I w M j N f M T U t N T k t M T M v Q X V 0 b 1 J l b W 9 2 Z W R D b 2 x 1 b W 5 z M S 5 7 U X V i a X Q g d H V i Z S B j b 2 5 j L i w 0 f S Z x d W 9 0 O y w m c X V v d D t T Z W N 0 a W 9 u M S 9 R d W J p d E R h d G F f M D U t M D Y t M j A y M 1 8 x N S 0 1 O S 0 x M y 9 B d X R v U m V t b 3 Z l Z E N v b H V t b n M x L n t R d W J p d C B 0 d W J l I G N v b m M u I H V u a X R z L D V 9 J n F 1 b 3 Q 7 L C Z x d W 9 0 O 1 N l Y 3 R p b 2 4 x L 1 F 1 Y m l 0 R G F 0 Y V 8 w N S 0 w N i 0 y M D I z X z E 1 L T U 5 L T E z L 0 F 1 d G 9 S Z W 1 v d m V k Q 2 9 s d W 1 u c z E u e 0 9 y a W d p b m F s I H N h b X B s Z S B j b 2 5 j L i w 2 f S Z x d W 9 0 O y w m c X V v d D t T Z W N 0 a W 9 u M S 9 R d W J p d E R h d G F f M D U t M D Y t M j A y M 1 8 x N S 0 1 O S 0 x M y 9 B d X R v U m V t b 3 Z l Z E N v b H V t b n M x L n t P c m l n a W 5 h b C B z Y W 1 w b G U g Y 2 9 u Y y 4 g d W 5 p d H M s N 3 0 m c X V v d D s s J n F 1 b 3 Q 7 U 2 V j d G l v b j E v U X V i a X R E Y X R h X z A 1 L T A 2 L T I w M j N f M T U t N T k t M T M v Q X V 0 b 1 J l b W 9 2 Z W R D b 2 x 1 b W 5 z M S 5 7 U 2 F t c G x l I F Z v b H V t Z S A o d U w p L D h 9 J n F 1 b 3 Q 7 L C Z x d W 9 0 O 1 N l Y 3 R p b 2 4 x L 1 F 1 Y m l 0 R G F 0 Y V 8 w N S 0 w N i 0 y M D I z X z E 1 L T U 5 L T E z L 0 F 1 d G 9 S Z W 1 v d m V k Q 2 9 s d W 1 u c z E u e 0 R p b H V 0 a W 9 u I E Z h Y 3 R v c i w 5 f S Z x d W 9 0 O y w m c X V v d D t T Z W N 0 a W 9 u M S 9 R d W J p d E R h d G F f M D U t M D Y t M j A y M 1 8 x N S 0 1 O S 0 x M y 9 B d X R v U m V t b 3 Z l Z E N v b H V t b n M x L n t T d G Q g M S B S R l U s M T B 9 J n F 1 b 3 Q 7 L C Z x d W 9 0 O 1 N l Y 3 R p b 2 4 x L 1 F 1 Y m l 0 R G F 0 Y V 8 w N S 0 w N i 0 y M D I z X z E 1 L T U 5 L T E z L 0 F 1 d G 9 S Z W 1 v d m V k Q 2 9 s d W 1 u c z E u e 1 N 0 Z C A y I F J G V S w x M X 0 m c X V v d D s s J n F 1 b 3 Q 7 U 2 V j d G l v b j E v U X V i a X R E Y X R h X z A 1 L T A 2 L T I w M j N f M T U t N T k t M T M v Q X V 0 b 1 J l b W 9 2 Z W R D b 2 x 1 b W 5 z M S 5 7 U 3 R k I D M g U k Z V L D E y f S Z x d W 9 0 O y w m c X V v d D t T Z W N 0 a W 9 u M S 9 R d W J p d E R h d G F f M D U t M D Y t M j A y M 1 8 x N S 0 1 O S 0 x M y 9 B d X R v U m V t b 3 Z l Z E N v b H V t b n M x L n t F e G N p d G F 0 a W 9 u L D E z f S Z x d W 9 0 O y w m c X V v d D t T Z W N 0 a W 9 u M S 9 R d W J p d E R h d G F f M D U t M D Y t M j A y M 1 8 x N S 0 1 O S 0 x M y 9 B d X R v U m V t b 3 Z l Z E N v b H V t b n M x L n t F b W l z c 2 l v b i w x N H 0 m c X V v d D s s J n F 1 b 3 Q 7 U 2 V j d G l v b j E v U X V i a X R E Y X R h X z A 1 L T A 2 L T I w M j N f M T U t N T k t M T M v Q X V 0 b 1 J l b W 9 2 Z W R D b 2 x 1 b W 5 z M S 5 7 R 3 J l Z W 4 g U k Z V L D E 1 f S Z x d W 9 0 O y w m c X V v d D t T Z W N 0 a W 9 u M S 9 R d W J p d E R h d G F f M D U t M D Y t M j A y M 1 8 x N S 0 1 O S 0 x M y 9 B d X R v U m V t b 3 Z l Z E N v b H V t b n M x L n t G Y X I g U m V k I F J G V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F 1 Y m l 0 R G F 0 Y V 8 w N S 0 w N i 0 y M D I z X z E 1 L T U 5 L T E z L 0 F 1 d G 9 S Z W 1 v d m V k Q 2 9 s d W 1 u c z E u e 1 J 1 b i B J R C w w f S Z x d W 9 0 O y w m c X V v d D t T Z W N 0 a W 9 u M S 9 R d W J p d E R h d G F f M D U t M D Y t M j A y M 1 8 x N S 0 1 O S 0 x M y 9 B d X R v U m V t b 3 Z l Z E N v b H V t b n M x L n t B c 3 N h e S B O Y W 1 l L D F 9 J n F 1 b 3 Q 7 L C Z x d W 9 0 O 1 N l Y 3 R p b 2 4 x L 1 F 1 Y m l 0 R G F 0 Y V 8 w N S 0 w N i 0 y M D I z X z E 1 L T U 5 L T E z L 0 F 1 d G 9 S Z W 1 v d m V k Q 2 9 s d W 1 u c z E u e 1 R l c 3 Q g T m F t Z S w y f S Z x d W 9 0 O y w m c X V v d D t T Z W N 0 a W 9 u M S 9 R d W J p d E R h d G F f M D U t M D Y t M j A y M 1 8 x N S 0 1 O S 0 x M y 9 B d X R v U m V t b 3 Z l Z E N v b H V t b n M x L n t U Z X N 0 I E R h d G U s M 3 0 m c X V v d D s s J n F 1 b 3 Q 7 U 2 V j d G l v b j E v U X V i a X R E Y X R h X z A 1 L T A 2 L T I w M j N f M T U t N T k t M T M v Q X V 0 b 1 J l b W 9 2 Z W R D b 2 x 1 b W 5 z M S 5 7 U X V i a X Q g d H V i Z S B j b 2 5 j L i w 0 f S Z x d W 9 0 O y w m c X V v d D t T Z W N 0 a W 9 u M S 9 R d W J p d E R h d G F f M D U t M D Y t M j A y M 1 8 x N S 0 1 O S 0 x M y 9 B d X R v U m V t b 3 Z l Z E N v b H V t b n M x L n t R d W J p d C B 0 d W J l I G N v b m M u I H V u a X R z L D V 9 J n F 1 b 3 Q 7 L C Z x d W 9 0 O 1 N l Y 3 R p b 2 4 x L 1 F 1 Y m l 0 R G F 0 Y V 8 w N S 0 w N i 0 y M D I z X z E 1 L T U 5 L T E z L 0 F 1 d G 9 S Z W 1 v d m V k Q 2 9 s d W 1 u c z E u e 0 9 y a W d p b m F s I H N h b X B s Z S B j b 2 5 j L i w 2 f S Z x d W 9 0 O y w m c X V v d D t T Z W N 0 a W 9 u M S 9 R d W J p d E R h d G F f M D U t M D Y t M j A y M 1 8 x N S 0 1 O S 0 x M y 9 B d X R v U m V t b 3 Z l Z E N v b H V t b n M x L n t P c m l n a W 5 h b C B z Y W 1 w b G U g Y 2 9 u Y y 4 g d W 5 p d H M s N 3 0 m c X V v d D s s J n F 1 b 3 Q 7 U 2 V j d G l v b j E v U X V i a X R E Y X R h X z A 1 L T A 2 L T I w M j N f M T U t N T k t M T M v Q X V 0 b 1 J l b W 9 2 Z W R D b 2 x 1 b W 5 z M S 5 7 U 2 F t c G x l I F Z v b H V t Z S A o d U w p L D h 9 J n F 1 b 3 Q 7 L C Z x d W 9 0 O 1 N l Y 3 R p b 2 4 x L 1 F 1 Y m l 0 R G F 0 Y V 8 w N S 0 w N i 0 y M D I z X z E 1 L T U 5 L T E z L 0 F 1 d G 9 S Z W 1 v d m V k Q 2 9 s d W 1 u c z E u e 0 R p b H V 0 a W 9 u I E Z h Y 3 R v c i w 5 f S Z x d W 9 0 O y w m c X V v d D t T Z W N 0 a W 9 u M S 9 R d W J p d E R h d G F f M D U t M D Y t M j A y M 1 8 x N S 0 1 O S 0 x M y 9 B d X R v U m V t b 3 Z l Z E N v b H V t b n M x L n t T d G Q g M S B S R l U s M T B 9 J n F 1 b 3 Q 7 L C Z x d W 9 0 O 1 N l Y 3 R p b 2 4 x L 1 F 1 Y m l 0 R G F 0 Y V 8 w N S 0 w N i 0 y M D I z X z E 1 L T U 5 L T E z L 0 F 1 d G 9 S Z W 1 v d m V k Q 2 9 s d W 1 u c z E u e 1 N 0 Z C A y I F J G V S w x M X 0 m c X V v d D s s J n F 1 b 3 Q 7 U 2 V j d G l v b j E v U X V i a X R E Y X R h X z A 1 L T A 2 L T I w M j N f M T U t N T k t M T M v Q X V 0 b 1 J l b W 9 2 Z W R D b 2 x 1 b W 5 z M S 5 7 U 3 R k I D M g U k Z V L D E y f S Z x d W 9 0 O y w m c X V v d D t T Z W N 0 a W 9 u M S 9 R d W J p d E R h d G F f M D U t M D Y t M j A y M 1 8 x N S 0 1 O S 0 x M y 9 B d X R v U m V t b 3 Z l Z E N v b H V t b n M x L n t F e G N p d G F 0 a W 9 u L D E z f S Z x d W 9 0 O y w m c X V v d D t T Z W N 0 a W 9 u M S 9 R d W J p d E R h d G F f M D U t M D Y t M j A y M 1 8 x N S 0 1 O S 0 x M y 9 B d X R v U m V t b 3 Z l Z E N v b H V t b n M x L n t F b W l z c 2 l v b i w x N H 0 m c X V v d D s s J n F 1 b 3 Q 7 U 2 V j d G l v b j E v U X V i a X R E Y X R h X z A 1 L T A 2 L T I w M j N f M T U t N T k t M T M v Q X V 0 b 1 J l b W 9 2 Z W R D b 2 x 1 b W 5 z M S 5 7 R 3 J l Z W 4 g U k Z V L D E 1 f S Z x d W 9 0 O y w m c X V v d D t T Z W N 0 a W 9 u M S 9 R d W J p d E R h d G F f M D U t M D Y t M j A y M 1 8 x N S 0 1 O S 0 x M y 9 B d X R v U m V t b 3 Z l Z E N v b H V t b n M x L n t G Y X I g U m V k I F J G V S w x N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l F 1 Z X J 5 S U Q i I F Z h b H V l P S J z Y z E 5 M z V m Z j M t Y j I 3 Z S 0 0 Y T B h L W E 1 Z W Y t N m Z l Y j k y O D F k M 2 Z m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N i 0 w N i 0 y M D I z X z E 1 L T I 4 L T Q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2 V D E z O j Q w O j I w L j A y N j M w N j B a I i A v P j x F b n R y e S B U e X B l P S J G a W x s Q 2 9 s d W 1 u V H l w Z X M i I F Z h b H V l P S J z Q m d j R 0 J n V U d C U V l E Q X d Z R 0 J n W U Z C U V l G Q n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A 2 L T A 2 L T I w M j N f M T U t M j g t N D E v Q X V 0 b 1 J l b W 9 2 Z W R D b 2 x 1 b W 5 z M S 5 7 U n V u I E l E L D B 9 J n F 1 b 3 Q 7 L C Z x d W 9 0 O 1 N l Y 3 R p b 2 4 x L 1 F 1 Y m l 0 R G F 0 Y V 8 w N i 0 w N i 0 y M D I z X z E 1 L T I 4 L T Q x L 0 F 1 d G 9 S Z W 1 v d m V k Q 2 9 s d W 1 u c z E u e 1 R l c 3 Q g R G F 0 Z S w x f S Z x d W 9 0 O y w m c X V v d D t T Z W N 0 a W 9 u M S 9 R d W J p d E R h d G F f M D Y t M D Y t M j A y M 1 8 x N S 0 y O C 0 0 M S 9 B d X R v U m V t b 3 Z l Z E N v b H V t b n M x L n t B c 3 N h e S B O Y W 1 l L D J 9 J n F 1 b 3 Q 7 L C Z x d W 9 0 O 1 N l Y 3 R p b 2 4 x L 1 F 1 Y m l 0 R G F 0 Y V 8 w N i 0 w N i 0 y M D I z X z E 1 L T I 4 L T Q x L 0 F 1 d G 9 S Z W 1 v d m V k Q 2 9 s d W 1 u c z E u e 1 N h b X B s Z S B O Y W 1 l L D N 9 J n F 1 b 3 Q 7 L C Z x d W 9 0 O 1 N l Y 3 R p b 2 4 x L 1 F 1 Y m l 0 R G F 0 Y V 8 w N i 0 w N i 0 y M D I z X z E 1 L T I 4 L T Q x L 0 F 1 d G 9 S Z W 1 v d m V k Q 2 9 s d W 1 u c z E u e 0 9 y a W d p b m F s I F N h b X B s Z S B D b 2 5 j L i w 0 f S Z x d W 9 0 O y w m c X V v d D t T Z W N 0 a W 9 u M S 9 R d W J p d E R h d G F f M D Y t M D Y t M j A y M 1 8 x N S 0 y O C 0 0 M S 9 B d X R v U m V t b 3 Z l Z E N v b H V t b n M x L n t P c m l n a W 5 h b C B z Y W 1 w b G U g Y 2 9 u Y y 4 g d W 5 p d H M s N X 0 m c X V v d D s s J n F 1 b 3 Q 7 U 2 V j d G l v b j E v U X V i a X R E Y X R h X z A 2 L T A 2 L T I w M j N f M T U t M j g t N D E v Q X V 0 b 1 J l b W 9 2 Z W R D b 2 x 1 b W 5 z M S 5 7 U X V i a X Q g V H V i Z S B D b 2 5 j L i w 2 f S Z x d W 9 0 O y w m c X V v d D t T Z W N 0 a W 9 u M S 9 R d W J p d E R h d G F f M D Y t M D Y t M j A y M 1 8 x N S 0 y O C 0 0 M S 9 B d X R v U m V t b 3 Z l Z E N v b H V t b n M x L n t R d W J p d C B 0 d W J l I G N v b m M u I H V u a X R z L D d 9 J n F 1 b 3 Q 7 L C Z x d W 9 0 O 1 N l Y 3 R p b 2 4 x L 1 F 1 Y m l 0 R G F 0 Y V 8 w N i 0 w N i 0 y M D I z X z E 1 L T I 4 L T Q x L 0 F 1 d G 9 S Z W 1 v d m V k Q 2 9 s d W 1 u c z E u e 1 N h b X B s Z S B W b 2 x 1 b W U g K H V M K S w 4 f S Z x d W 9 0 O y w m c X V v d D t T Z W N 0 a W 9 u M S 9 R d W J p d E R h d G F f M D Y t M D Y t M j A y M 1 8 x N S 0 y O C 0 0 M S 9 B d X R v U m V t b 3 Z l Z E N v b H V t b n M x L n t E a W x 1 d G l v b i B G Y W N 0 b 3 I s O X 0 m c X V v d D s s J n F 1 b 3 Q 7 U 2 V j d G l v b j E v U X V i a X R E Y X R h X z A 2 L T A 2 L T I w M j N f M T U t M j g t N D E v Q X V 0 b 1 J l b W 9 2 Z W R D b 2 x 1 b W 5 z M S 5 7 R X h 0 Z W 5 k Z W Q g T G 9 3 I F J h b m d l L D E w f S Z x d W 9 0 O y w m c X V v d D t T Z W N 0 a W 9 u M S 9 R d W J p d E R h d G F f M D Y t M D Y t M j A y M 1 8 x N S 0 y O C 0 0 M S 9 B d X R v U m V t b 3 Z l Z E N v b H V t b n M x L n t D b 3 J l I F J h b m d l L D E x f S Z x d W 9 0 O y w m c X V v d D t T Z W N 0 a W 9 u M S 9 R d W J p d E R h d G F f M D Y t M D Y t M j A y M 1 8 x N S 0 y O C 0 0 M S 9 B d X R v U m V t b 3 Z l Z E N v b H V t b n M x L n t F e H R l b m R l Z C B I a W d o I F J h b m d l L D E y f S Z x d W 9 0 O y w m c X V v d D t T Z W N 0 a W 9 u M S 9 R d W J p d E R h d G F f M D Y t M D Y t M j A y M 1 8 x N S 0 y O C 0 0 M S 9 B d X R v U m V t b 3 Z l Z E N v b H V t b n M x L n t F e G N p d G F 0 a W 9 u L D E z f S Z x d W 9 0 O y w m c X V v d D t T Z W N 0 a W 9 u M S 9 R d W J p d E R h d G F f M D Y t M D Y t M j A y M 1 8 x N S 0 y O C 0 0 M S 9 B d X R v U m V t b 3 Z l Z E N v b H V t b n M x L n t T d G Q g M S B S R l U s M T R 9 J n F 1 b 3 Q 7 L C Z x d W 9 0 O 1 N l Y 3 R p b 2 4 x L 1 F 1 Y m l 0 R G F 0 Y V 8 w N i 0 w N i 0 y M D I z X z E 1 L T I 4 L T Q x L 0 F 1 d G 9 S Z W 1 v d m V k Q 2 9 s d W 1 u c z E u e 1 N 0 Z C A y I F J G V S w x N X 0 m c X V v d D s s J n F 1 b 3 Q 7 U 2 V j d G l v b j E v U X V i a X R E Y X R h X z A 2 L T A 2 L T I w M j N f M T U t M j g t N D E v Q X V 0 b 1 J l b W 9 2 Z W R D b 2 x 1 b W 5 z M S 5 7 U 3 R k I D M g U k Z V L D E 2 f S Z x d W 9 0 O y w m c X V v d D t T Z W N 0 a W 9 u M S 9 R d W J p d E R h d G F f M D Y t M D Y t M j A y M 1 8 x N S 0 y O C 0 0 M S 9 B d X R v U m V t b 3 Z l Z E N v b H V t b n M x L n t T Y W 1 w b G U g U k Z V L D E 3 f S Z x d W 9 0 O y w m c X V v d D t T Z W N 0 a W 9 u M S 9 R d W J p d E R h d G F f M D Y t M D Y t M j A y M 1 8 x N S 0 y O C 0 0 M S 9 B d X R v U m V t b 3 Z l Z E N v b H V t b n M x L n t M Y X N 0 I F J l Y W Q g U 3 R h b m R h c m R z L D E 4 f S Z x d W 9 0 O y w m c X V v d D t T Z W N 0 a W 9 u M S 9 R d W J p d E R h d G F f M D Y t M D Y t M j A y M 1 8 x N S 0 y O C 0 0 M S 9 B d X R v U m V t b 3 Z l Z E N v b H V t b n M x L n t S Z W F n Z W 5 0 I E x v d C M s M T l 9 J n F 1 b 3 Q 7 L C Z x d W 9 0 O 1 N l Y 3 R p b 2 4 x L 1 F 1 Y m l 0 R G F 0 Y V 8 w N i 0 w N i 0 y M D I z X z E 1 L T I 4 L T Q x L 0 F 1 d G 9 S Z W 1 v d m V k Q 2 9 s d W 1 u c z E u e 1 B s Y X R l I E J h c m N v Z G U s M j B 9 J n F 1 b 3 Q 7 L C Z x d W 9 0 O 1 N l Y 3 R p b 2 4 x L 1 F 1 Y m l 0 R G F 0 Y V 8 w N i 0 w N i 0 y M D I z X z E 1 L T I 4 L T Q x L 0 F 1 d G 9 S Z W 1 v d m V k Q 2 9 s d W 1 u c z E u e 1 d l b G w s M j F 9 J n F 1 b 3 Q 7 L C Z x d W 9 0 O 1 N l Y 3 R p b 2 4 x L 1 F 1 Y m l 0 R G F 0 Y V 8 w N i 0 w N i 0 y M D I z X z E 1 L T I 4 L T Q x L 0 F 1 d G 9 S Z W 1 v d m V k Q 2 9 s d W 1 u c z E u e 1 N h b X B s Z S B J R C w y M n 0 m c X V v d D s s J n F 1 b 3 Q 7 U 2 V j d G l v b j E v U X V i a X R E Y X R h X z A 2 L T A 2 L T I w M j N f M T U t M j g t N D E v Q X V 0 b 1 J l b W 9 2 Z W R D b 2 x 1 b W 5 z M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w N i 0 w N i 0 y M D I z X z E 1 L T I 4 L T Q x L 0 F 1 d G 9 S Z W 1 v d m V k Q 2 9 s d W 1 u c z E u e 1 J 1 b i B J R C w w f S Z x d W 9 0 O y w m c X V v d D t T Z W N 0 a W 9 u M S 9 R d W J p d E R h d G F f M D Y t M D Y t M j A y M 1 8 x N S 0 y O C 0 0 M S 9 B d X R v U m V t b 3 Z l Z E N v b H V t b n M x L n t U Z X N 0 I E R h d G U s M X 0 m c X V v d D s s J n F 1 b 3 Q 7 U 2 V j d G l v b j E v U X V i a X R E Y X R h X z A 2 L T A 2 L T I w M j N f M T U t M j g t N D E v Q X V 0 b 1 J l b W 9 2 Z W R D b 2 x 1 b W 5 z M S 5 7 Q X N z Y X k g T m F t Z S w y f S Z x d W 9 0 O y w m c X V v d D t T Z W N 0 a W 9 u M S 9 R d W J p d E R h d G F f M D Y t M D Y t M j A y M 1 8 x N S 0 y O C 0 0 M S 9 B d X R v U m V t b 3 Z l Z E N v b H V t b n M x L n t T Y W 1 w b G U g T m F t Z S w z f S Z x d W 9 0 O y w m c X V v d D t T Z W N 0 a W 9 u M S 9 R d W J p d E R h d G F f M D Y t M D Y t M j A y M 1 8 x N S 0 y O C 0 0 M S 9 B d X R v U m V t b 3 Z l Z E N v b H V t b n M x L n t P c m l n a W 5 h b C B T Y W 1 w b G U g Q 2 9 u Y y 4 s N H 0 m c X V v d D s s J n F 1 b 3 Q 7 U 2 V j d G l v b j E v U X V i a X R E Y X R h X z A 2 L T A 2 L T I w M j N f M T U t M j g t N D E v Q X V 0 b 1 J l b W 9 2 Z W R D b 2 x 1 b W 5 z M S 5 7 T 3 J p Z 2 l u Y W w g c 2 F t c G x l I G N v b m M u I H V u a X R z L D V 9 J n F 1 b 3 Q 7 L C Z x d W 9 0 O 1 N l Y 3 R p b 2 4 x L 1 F 1 Y m l 0 R G F 0 Y V 8 w N i 0 w N i 0 y M D I z X z E 1 L T I 4 L T Q x L 0 F 1 d G 9 S Z W 1 v d m V k Q 2 9 s d W 1 u c z E u e 1 F 1 Y m l 0 I F R 1 Y m U g Q 2 9 u Y y 4 s N n 0 m c X V v d D s s J n F 1 b 3 Q 7 U 2 V j d G l v b j E v U X V i a X R E Y X R h X z A 2 L T A 2 L T I w M j N f M T U t M j g t N D E v Q X V 0 b 1 J l b W 9 2 Z W R D b 2 x 1 b W 5 z M S 5 7 U X V i a X Q g d H V i Z S B j b 2 5 j L i B 1 b m l 0 c y w 3 f S Z x d W 9 0 O y w m c X V v d D t T Z W N 0 a W 9 u M S 9 R d W J p d E R h d G F f M D Y t M D Y t M j A y M 1 8 x N S 0 y O C 0 0 M S 9 B d X R v U m V t b 3 Z l Z E N v b H V t b n M x L n t T Y W 1 w b G U g V m 9 s d W 1 l I C h 1 T C k s O H 0 m c X V v d D s s J n F 1 b 3 Q 7 U 2 V j d G l v b j E v U X V i a X R E Y X R h X z A 2 L T A 2 L T I w M j N f M T U t M j g t N D E v Q X V 0 b 1 J l b W 9 2 Z W R D b 2 x 1 b W 5 z M S 5 7 R G l s d X R p b 2 4 g R m F j d G 9 y L D l 9 J n F 1 b 3 Q 7 L C Z x d W 9 0 O 1 N l Y 3 R p b 2 4 x L 1 F 1 Y m l 0 R G F 0 Y V 8 w N i 0 w N i 0 y M D I z X z E 1 L T I 4 L T Q x L 0 F 1 d G 9 S Z W 1 v d m V k Q 2 9 s d W 1 u c z E u e 0 V 4 d G V u Z G V k I E x v d y B S Y W 5 n Z S w x M H 0 m c X V v d D s s J n F 1 b 3 Q 7 U 2 V j d G l v b j E v U X V i a X R E Y X R h X z A 2 L T A 2 L T I w M j N f M T U t M j g t N D E v Q X V 0 b 1 J l b W 9 2 Z W R D b 2 x 1 b W 5 z M S 5 7 Q 2 9 y Z S B S Y W 5 n Z S w x M X 0 m c X V v d D s s J n F 1 b 3 Q 7 U 2 V j d G l v b j E v U X V i a X R E Y X R h X z A 2 L T A 2 L T I w M j N f M T U t M j g t N D E v Q X V 0 b 1 J l b W 9 2 Z W R D b 2 x 1 b W 5 z M S 5 7 R X h 0 Z W 5 k Z W Q g S G l n a C B S Y W 5 n Z S w x M n 0 m c X V v d D s s J n F 1 b 3 Q 7 U 2 V j d G l v b j E v U X V i a X R E Y X R h X z A 2 L T A 2 L T I w M j N f M T U t M j g t N D E v Q X V 0 b 1 J l b W 9 2 Z W R D b 2 x 1 b W 5 z M S 5 7 R X h j a X R h d G l v b i w x M 3 0 m c X V v d D s s J n F 1 b 3 Q 7 U 2 V j d G l v b j E v U X V i a X R E Y X R h X z A 2 L T A 2 L T I w M j N f M T U t M j g t N D E v Q X V 0 b 1 J l b W 9 2 Z W R D b 2 x 1 b W 5 z M S 5 7 U 3 R k I D E g U k Z V L D E 0 f S Z x d W 9 0 O y w m c X V v d D t T Z W N 0 a W 9 u M S 9 R d W J p d E R h d G F f M D Y t M D Y t M j A y M 1 8 x N S 0 y O C 0 0 M S 9 B d X R v U m V t b 3 Z l Z E N v b H V t b n M x L n t T d G Q g M i B S R l U s M T V 9 J n F 1 b 3 Q 7 L C Z x d W 9 0 O 1 N l Y 3 R p b 2 4 x L 1 F 1 Y m l 0 R G F 0 Y V 8 w N i 0 w N i 0 y M D I z X z E 1 L T I 4 L T Q x L 0 F 1 d G 9 S Z W 1 v d m V k Q 2 9 s d W 1 u c z E u e 1 N 0 Z C A z I F J G V S w x N n 0 m c X V v d D s s J n F 1 b 3 Q 7 U 2 V j d G l v b j E v U X V i a X R E Y X R h X z A 2 L T A 2 L T I w M j N f M T U t M j g t N D E v Q X V 0 b 1 J l b W 9 2 Z W R D b 2 x 1 b W 5 z M S 5 7 U 2 F t c G x l I F J G V S w x N 3 0 m c X V v d D s s J n F 1 b 3 Q 7 U 2 V j d G l v b j E v U X V i a X R E Y X R h X z A 2 L T A 2 L T I w M j N f M T U t M j g t N D E v Q X V 0 b 1 J l b W 9 2 Z W R D b 2 x 1 b W 5 z M S 5 7 T G F z d C B S Z W F k I F N 0 Y W 5 k Y X J k c y w x O H 0 m c X V v d D s s J n F 1 b 3 Q 7 U 2 V j d G l v b j E v U X V i a X R E Y X R h X z A 2 L T A 2 L T I w M j N f M T U t M j g t N D E v Q X V 0 b 1 J l b W 9 2 Z W R D b 2 x 1 b W 5 z M S 5 7 U m V h Z 2 V u d C B M b 3 Q j L D E 5 f S Z x d W 9 0 O y w m c X V v d D t T Z W N 0 a W 9 u M S 9 R d W J p d E R h d G F f M D Y t M D Y t M j A y M 1 8 x N S 0 y O C 0 0 M S 9 B d X R v U m V t b 3 Z l Z E N v b H V t b n M x L n t Q b G F 0 Z S B C Y X J j b 2 R l L D I w f S Z x d W 9 0 O y w m c X V v d D t T Z W N 0 a W 9 u M S 9 R d W J p d E R h d G F f M D Y t M D Y t M j A y M 1 8 x N S 0 y O C 0 0 M S 9 B d X R v U m V t b 3 Z l Z E N v b H V t b n M x L n t X Z W x s L D I x f S Z x d W 9 0 O y w m c X V v d D t T Z W N 0 a W 9 u M S 9 R d W J p d E R h d G F f M D Y t M D Y t M j A y M 1 8 x N S 0 y O C 0 0 M S 9 B d X R v U m V t b 3 Z l Z E N v b H V t b n M x L n t T Y W 1 w b G U g S U Q s M j J 9 J n F 1 b 3 Q 7 L C Z x d W 9 0 O 1 N l Y 3 R p b 2 4 x L 1 F 1 Y m l 0 R G F 0 Y V 8 w N i 0 w N i 0 y M D I z X z E 1 L T I 4 L T Q x L 0 F 1 d G 9 S Z W 1 v d m V k Q 2 9 s d W 1 u c z E u e 1 R h Z 3 M s M j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R d W V y e U l E I i B W Y W x 1 Z T 0 i c z I 2 M j c 3 M T R m L T g y M T Q t N G M 1 Z i 1 h N G U 4 L T M 0 Y z c 5 M D g y M G J j N S I g L z 4 8 L 1 N 0 Y W J s Z U V u d H J p Z X M + P C 9 J d G V t P j x J d G V t P j x J d G V t T G 9 j Y X R p b 2 4 + P E l 0 Z W 1 U e X B l P k Z v c m 1 1 b G E 8 L 0 l 0 Z W 1 U e X B l P j x J d G V t U G F 0 a D 5 T Z W N 0 a W 9 u M S 9 R d W J p d E R h d G F f M D Y t M D Y t M j A y M 1 8 x M C 0 w N y 0 y N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l Q x M z o 0 M T o w O C 4 3 M D I 0 O T k w W i I g L z 4 8 R W 5 0 c n k g V H l w Z T 0 i R m l s b E N v b H V t b l R 5 c G V z I i B W Y W x 1 Z T 0 i c 0 J n Y 0 d C Z 1 V H Q l F Z R E F 3 W U d C Z 1 l G Q l F Z R k J 3 W U d C Z 1 l H I i A v P j x F b n R y e S B U e X B l P S J G a W x s Q 2 9 s d W 1 u T m F t Z X M i I F Z h b H V l P S J z W y Z x d W 9 0 O 1 J 1 b i B J R C Z x d W 9 0 O y w m c X V v d D t U Z X N 0 I E R h d G U m c X V v d D s s J n F 1 b 3 Q 7 Q X N z Y X k g T m F t Z S Z x d W 9 0 O y w m c X V v d D t T Y W 1 w b G U g T m F t Z S Z x d W 9 0 O y w m c X V v d D t P c m l n a W 5 h b C B T Y W 1 w b G U g Q 2 9 u Y y 4 m c X V v d D s s J n F 1 b 3 Q 7 T 3 J p Z 2 l u Y W w g c 2 F t c G x l I G N v b m M u I H V u a X R z J n F 1 b 3 Q 7 L C Z x d W 9 0 O 1 F 1 Y m l 0 I F R 1 Y m U g Q 2 9 u Y y 4 m c X V v d D s s J n F 1 b 3 Q 7 U X V i a X Q g d H V i Z S B j b 2 5 j L i B 1 b m l 0 c y Z x d W 9 0 O y w m c X V v d D t T Y W 1 w b G U g V m 9 s d W 1 l I C h 1 T C k m c X V v d D s s J n F 1 b 3 Q 7 R G l s d X R p b 2 4 g R m F j d G 9 y J n F 1 b 3 Q 7 L C Z x d W 9 0 O 0 V 4 d G V u Z G V k I E x v d y B S Y W 5 n Z S Z x d W 9 0 O y w m c X V v d D t D b 3 J l I F J h b m d l J n F 1 b 3 Q 7 L C Z x d W 9 0 O 0 V 4 d G V u Z G V k I E h p Z 2 g g U m F u Z 2 U m c X V v d D s s J n F 1 b 3 Q 7 R X h j a X R h d G l v b i Z x d W 9 0 O y w m c X V v d D t T d G Q g M S B S R l U m c X V v d D s s J n F 1 b 3 Q 7 U 3 R k I D I g U k Z V J n F 1 b 3 Q 7 L C Z x d W 9 0 O 1 N 0 Z C A z I F J G V S Z x d W 9 0 O y w m c X V v d D t T Y W 1 w b G U g U k Z V J n F 1 b 3 Q 7 L C Z x d W 9 0 O 0 x h c 3 Q g U m V h Z C B T d G F u Z G F y Z H M m c X V v d D s s J n F 1 b 3 Q 7 U m V h Z 2 V u d C B M b 3 Q j J n F 1 b 3 Q 7 L C Z x d W 9 0 O 1 B s Y X R l I E J h c m N v Z G U m c X V v d D s s J n F 1 b 3 Q 7 V 2 V s b C Z x d W 9 0 O y w m c X V v d D t T Y W 1 w b G U g S U Q m c X V v d D s s J n F 1 b 3 Q 7 V G F n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w N i 0 w N i 0 y M D I z X z E w L T A 3 L T I 3 L 0 F 1 d G 9 S Z W 1 v d m V k Q 2 9 s d W 1 u c z E u e 1 J 1 b i B J R C w w f S Z x d W 9 0 O y w m c X V v d D t T Z W N 0 a W 9 u M S 9 R d W J p d E R h d G F f M D Y t M D Y t M j A y M 1 8 x M C 0 w N y 0 y N y 9 B d X R v U m V t b 3 Z l Z E N v b H V t b n M x L n t U Z X N 0 I E R h d G U s M X 0 m c X V v d D s s J n F 1 b 3 Q 7 U 2 V j d G l v b j E v U X V i a X R E Y X R h X z A 2 L T A 2 L T I w M j N f M T A t M D c t M j c v Q X V 0 b 1 J l b W 9 2 Z W R D b 2 x 1 b W 5 z M S 5 7 Q X N z Y X k g T m F t Z S w y f S Z x d W 9 0 O y w m c X V v d D t T Z W N 0 a W 9 u M S 9 R d W J p d E R h d G F f M D Y t M D Y t M j A y M 1 8 x M C 0 w N y 0 y N y 9 B d X R v U m V t b 3 Z l Z E N v b H V t b n M x L n t T Y W 1 w b G U g T m F t Z S w z f S Z x d W 9 0 O y w m c X V v d D t T Z W N 0 a W 9 u M S 9 R d W J p d E R h d G F f M D Y t M D Y t M j A y M 1 8 x M C 0 w N y 0 y N y 9 B d X R v U m V t b 3 Z l Z E N v b H V t b n M x L n t P c m l n a W 5 h b C B T Y W 1 w b G U g Q 2 9 u Y y 4 s N H 0 m c X V v d D s s J n F 1 b 3 Q 7 U 2 V j d G l v b j E v U X V i a X R E Y X R h X z A 2 L T A 2 L T I w M j N f M T A t M D c t M j c v Q X V 0 b 1 J l b W 9 2 Z W R D b 2 x 1 b W 5 z M S 5 7 T 3 J p Z 2 l u Y W w g c 2 F t c G x l I G N v b m M u I H V u a X R z L D V 9 J n F 1 b 3 Q 7 L C Z x d W 9 0 O 1 N l Y 3 R p b 2 4 x L 1 F 1 Y m l 0 R G F 0 Y V 8 w N i 0 w N i 0 y M D I z X z E w L T A 3 L T I 3 L 0 F 1 d G 9 S Z W 1 v d m V k Q 2 9 s d W 1 u c z E u e 1 F 1 Y m l 0 I F R 1 Y m U g Q 2 9 u Y y 4 s N n 0 m c X V v d D s s J n F 1 b 3 Q 7 U 2 V j d G l v b j E v U X V i a X R E Y X R h X z A 2 L T A 2 L T I w M j N f M T A t M D c t M j c v Q X V 0 b 1 J l b W 9 2 Z W R D b 2 x 1 b W 5 z M S 5 7 U X V i a X Q g d H V i Z S B j b 2 5 j L i B 1 b m l 0 c y w 3 f S Z x d W 9 0 O y w m c X V v d D t T Z W N 0 a W 9 u M S 9 R d W J p d E R h d G F f M D Y t M D Y t M j A y M 1 8 x M C 0 w N y 0 y N y 9 B d X R v U m V t b 3 Z l Z E N v b H V t b n M x L n t T Y W 1 w b G U g V m 9 s d W 1 l I C h 1 T C k s O H 0 m c X V v d D s s J n F 1 b 3 Q 7 U 2 V j d G l v b j E v U X V i a X R E Y X R h X z A 2 L T A 2 L T I w M j N f M T A t M D c t M j c v Q X V 0 b 1 J l b W 9 2 Z W R D b 2 x 1 b W 5 z M S 5 7 R G l s d X R p b 2 4 g R m F j d G 9 y L D l 9 J n F 1 b 3 Q 7 L C Z x d W 9 0 O 1 N l Y 3 R p b 2 4 x L 1 F 1 Y m l 0 R G F 0 Y V 8 w N i 0 w N i 0 y M D I z X z E w L T A 3 L T I 3 L 0 F 1 d G 9 S Z W 1 v d m V k Q 2 9 s d W 1 u c z E u e 0 V 4 d G V u Z G V k I E x v d y B S Y W 5 n Z S w x M H 0 m c X V v d D s s J n F 1 b 3 Q 7 U 2 V j d G l v b j E v U X V i a X R E Y X R h X z A 2 L T A 2 L T I w M j N f M T A t M D c t M j c v Q X V 0 b 1 J l b W 9 2 Z W R D b 2 x 1 b W 5 z M S 5 7 Q 2 9 y Z S B S Y W 5 n Z S w x M X 0 m c X V v d D s s J n F 1 b 3 Q 7 U 2 V j d G l v b j E v U X V i a X R E Y X R h X z A 2 L T A 2 L T I w M j N f M T A t M D c t M j c v Q X V 0 b 1 J l b W 9 2 Z W R D b 2 x 1 b W 5 z M S 5 7 R X h 0 Z W 5 k Z W Q g S G l n a C B S Y W 5 n Z S w x M n 0 m c X V v d D s s J n F 1 b 3 Q 7 U 2 V j d G l v b j E v U X V i a X R E Y X R h X z A 2 L T A 2 L T I w M j N f M T A t M D c t M j c v Q X V 0 b 1 J l b W 9 2 Z W R D b 2 x 1 b W 5 z M S 5 7 R X h j a X R h d G l v b i w x M 3 0 m c X V v d D s s J n F 1 b 3 Q 7 U 2 V j d G l v b j E v U X V i a X R E Y X R h X z A 2 L T A 2 L T I w M j N f M T A t M D c t M j c v Q X V 0 b 1 J l b W 9 2 Z W R D b 2 x 1 b W 5 z M S 5 7 U 3 R k I D E g U k Z V L D E 0 f S Z x d W 9 0 O y w m c X V v d D t T Z W N 0 a W 9 u M S 9 R d W J p d E R h d G F f M D Y t M D Y t M j A y M 1 8 x M C 0 w N y 0 y N y 9 B d X R v U m V t b 3 Z l Z E N v b H V t b n M x L n t T d G Q g M i B S R l U s M T V 9 J n F 1 b 3 Q 7 L C Z x d W 9 0 O 1 N l Y 3 R p b 2 4 x L 1 F 1 Y m l 0 R G F 0 Y V 8 w N i 0 w N i 0 y M D I z X z E w L T A 3 L T I 3 L 0 F 1 d G 9 S Z W 1 v d m V k Q 2 9 s d W 1 u c z E u e 1 N 0 Z C A z I F J G V S w x N n 0 m c X V v d D s s J n F 1 b 3 Q 7 U 2 V j d G l v b j E v U X V i a X R E Y X R h X z A 2 L T A 2 L T I w M j N f M T A t M D c t M j c v Q X V 0 b 1 J l b W 9 2 Z W R D b 2 x 1 b W 5 z M S 5 7 U 2 F t c G x l I F J G V S w x N 3 0 m c X V v d D s s J n F 1 b 3 Q 7 U 2 V j d G l v b j E v U X V i a X R E Y X R h X z A 2 L T A 2 L T I w M j N f M T A t M D c t M j c v Q X V 0 b 1 J l b W 9 2 Z W R D b 2 x 1 b W 5 z M S 5 7 T G F z d C B S Z W F k I F N 0 Y W 5 k Y X J k c y w x O H 0 m c X V v d D s s J n F 1 b 3 Q 7 U 2 V j d G l v b j E v U X V i a X R E Y X R h X z A 2 L T A 2 L T I w M j N f M T A t M D c t M j c v Q X V 0 b 1 J l b W 9 2 Z W R D b 2 x 1 b W 5 z M S 5 7 U m V h Z 2 V u d C B M b 3 Q j L D E 5 f S Z x d W 9 0 O y w m c X V v d D t T Z W N 0 a W 9 u M S 9 R d W J p d E R h d G F f M D Y t M D Y t M j A y M 1 8 x M C 0 w N y 0 y N y 9 B d X R v U m V t b 3 Z l Z E N v b H V t b n M x L n t Q b G F 0 Z S B C Y X J j b 2 R l L D I w f S Z x d W 9 0 O y w m c X V v d D t T Z W N 0 a W 9 u M S 9 R d W J p d E R h d G F f M D Y t M D Y t M j A y M 1 8 x M C 0 w N y 0 y N y 9 B d X R v U m V t b 3 Z l Z E N v b H V t b n M x L n t X Z W x s L D I x f S Z x d W 9 0 O y w m c X V v d D t T Z W N 0 a W 9 u M S 9 R d W J p d E R h d G F f M D Y t M D Y t M j A y M 1 8 x M C 0 w N y 0 y N y 9 B d X R v U m V t b 3 Z l Z E N v b H V t b n M x L n t T Y W 1 w b G U g S U Q s M j J 9 J n F 1 b 3 Q 7 L C Z x d W 9 0 O 1 N l Y 3 R p b 2 4 x L 1 F 1 Y m l 0 R G F 0 Y V 8 w N i 0 w N i 0 y M D I z X z E w L T A 3 L T I 3 L 0 F 1 d G 9 S Z W 1 v d m V k Q 2 9 s d W 1 u c z E u e 1 R h Z 3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d W J p d E R h d G F f M D Y t M D Y t M j A y M 1 8 x M C 0 w N y 0 y N y 9 B d X R v U m V t b 3 Z l Z E N v b H V t b n M x L n t S d W 4 g S U Q s M H 0 m c X V v d D s s J n F 1 b 3 Q 7 U 2 V j d G l v b j E v U X V i a X R E Y X R h X z A 2 L T A 2 L T I w M j N f M T A t M D c t M j c v Q X V 0 b 1 J l b W 9 2 Z W R D b 2 x 1 b W 5 z M S 5 7 V G V z d C B E Y X R l L D F 9 J n F 1 b 3 Q 7 L C Z x d W 9 0 O 1 N l Y 3 R p b 2 4 x L 1 F 1 Y m l 0 R G F 0 Y V 8 w N i 0 w N i 0 y M D I z X z E w L T A 3 L T I 3 L 0 F 1 d G 9 S Z W 1 v d m V k Q 2 9 s d W 1 u c z E u e 0 F z c 2 F 5 I E 5 h b W U s M n 0 m c X V v d D s s J n F 1 b 3 Q 7 U 2 V j d G l v b j E v U X V i a X R E Y X R h X z A 2 L T A 2 L T I w M j N f M T A t M D c t M j c v Q X V 0 b 1 J l b W 9 2 Z W R D b 2 x 1 b W 5 z M S 5 7 U 2 F t c G x l I E 5 h b W U s M 3 0 m c X V v d D s s J n F 1 b 3 Q 7 U 2 V j d G l v b j E v U X V i a X R E Y X R h X z A 2 L T A 2 L T I w M j N f M T A t M D c t M j c v Q X V 0 b 1 J l b W 9 2 Z W R D b 2 x 1 b W 5 z M S 5 7 T 3 J p Z 2 l u Y W w g U 2 F t c G x l I E N v b m M u L D R 9 J n F 1 b 3 Q 7 L C Z x d W 9 0 O 1 N l Y 3 R p b 2 4 x L 1 F 1 Y m l 0 R G F 0 Y V 8 w N i 0 w N i 0 y M D I z X z E w L T A 3 L T I 3 L 0 F 1 d G 9 S Z W 1 v d m V k Q 2 9 s d W 1 u c z E u e 0 9 y a W d p b m F s I H N h b X B s Z S B j b 2 5 j L i B 1 b m l 0 c y w 1 f S Z x d W 9 0 O y w m c X V v d D t T Z W N 0 a W 9 u M S 9 R d W J p d E R h d G F f M D Y t M D Y t M j A y M 1 8 x M C 0 w N y 0 y N y 9 B d X R v U m V t b 3 Z l Z E N v b H V t b n M x L n t R d W J p d C B U d W J l I E N v b m M u L D Z 9 J n F 1 b 3 Q 7 L C Z x d W 9 0 O 1 N l Y 3 R p b 2 4 x L 1 F 1 Y m l 0 R G F 0 Y V 8 w N i 0 w N i 0 y M D I z X z E w L T A 3 L T I 3 L 0 F 1 d G 9 S Z W 1 v d m V k Q 2 9 s d W 1 u c z E u e 1 F 1 Y m l 0 I H R 1 Y m U g Y 2 9 u Y y 4 g d W 5 p d H M s N 3 0 m c X V v d D s s J n F 1 b 3 Q 7 U 2 V j d G l v b j E v U X V i a X R E Y X R h X z A 2 L T A 2 L T I w M j N f M T A t M D c t M j c v Q X V 0 b 1 J l b W 9 2 Z W R D b 2 x 1 b W 5 z M S 5 7 U 2 F t c G x l I F Z v b H V t Z S A o d U w p L D h 9 J n F 1 b 3 Q 7 L C Z x d W 9 0 O 1 N l Y 3 R p b 2 4 x L 1 F 1 Y m l 0 R G F 0 Y V 8 w N i 0 w N i 0 y M D I z X z E w L T A 3 L T I 3 L 0 F 1 d G 9 S Z W 1 v d m V k Q 2 9 s d W 1 u c z E u e 0 R p b H V 0 a W 9 u I E Z h Y 3 R v c i w 5 f S Z x d W 9 0 O y w m c X V v d D t T Z W N 0 a W 9 u M S 9 R d W J p d E R h d G F f M D Y t M D Y t M j A y M 1 8 x M C 0 w N y 0 y N y 9 B d X R v U m V t b 3 Z l Z E N v b H V t b n M x L n t F e H R l b m R l Z C B M b 3 c g U m F u Z 2 U s M T B 9 J n F 1 b 3 Q 7 L C Z x d W 9 0 O 1 N l Y 3 R p b 2 4 x L 1 F 1 Y m l 0 R G F 0 Y V 8 w N i 0 w N i 0 y M D I z X z E w L T A 3 L T I 3 L 0 F 1 d G 9 S Z W 1 v d m V k Q 2 9 s d W 1 u c z E u e 0 N v c m U g U m F u Z 2 U s M T F 9 J n F 1 b 3 Q 7 L C Z x d W 9 0 O 1 N l Y 3 R p b 2 4 x L 1 F 1 Y m l 0 R G F 0 Y V 8 w N i 0 w N i 0 y M D I z X z E w L T A 3 L T I 3 L 0 F 1 d G 9 S Z W 1 v d m V k Q 2 9 s d W 1 u c z E u e 0 V 4 d G V u Z G V k I E h p Z 2 g g U m F u Z 2 U s M T J 9 J n F 1 b 3 Q 7 L C Z x d W 9 0 O 1 N l Y 3 R p b 2 4 x L 1 F 1 Y m l 0 R G F 0 Y V 8 w N i 0 w N i 0 y M D I z X z E w L T A 3 L T I 3 L 0 F 1 d G 9 S Z W 1 v d m V k Q 2 9 s d W 1 u c z E u e 0 V 4 Y 2 l 0 Y X R p b 2 4 s M T N 9 J n F 1 b 3 Q 7 L C Z x d W 9 0 O 1 N l Y 3 R p b 2 4 x L 1 F 1 Y m l 0 R G F 0 Y V 8 w N i 0 w N i 0 y M D I z X z E w L T A 3 L T I 3 L 0 F 1 d G 9 S Z W 1 v d m V k Q 2 9 s d W 1 u c z E u e 1 N 0 Z C A x I F J G V S w x N H 0 m c X V v d D s s J n F 1 b 3 Q 7 U 2 V j d G l v b j E v U X V i a X R E Y X R h X z A 2 L T A 2 L T I w M j N f M T A t M D c t M j c v Q X V 0 b 1 J l b W 9 2 Z W R D b 2 x 1 b W 5 z M S 5 7 U 3 R k I D I g U k Z V L D E 1 f S Z x d W 9 0 O y w m c X V v d D t T Z W N 0 a W 9 u M S 9 R d W J p d E R h d G F f M D Y t M D Y t M j A y M 1 8 x M C 0 w N y 0 y N y 9 B d X R v U m V t b 3 Z l Z E N v b H V t b n M x L n t T d G Q g M y B S R l U s M T Z 9 J n F 1 b 3 Q 7 L C Z x d W 9 0 O 1 N l Y 3 R p b 2 4 x L 1 F 1 Y m l 0 R G F 0 Y V 8 w N i 0 w N i 0 y M D I z X z E w L T A 3 L T I 3 L 0 F 1 d G 9 S Z W 1 v d m V k Q 2 9 s d W 1 u c z E u e 1 N h b X B s Z S B S R l U s M T d 9 J n F 1 b 3 Q 7 L C Z x d W 9 0 O 1 N l Y 3 R p b 2 4 x L 1 F 1 Y m l 0 R G F 0 Y V 8 w N i 0 w N i 0 y M D I z X z E w L T A 3 L T I 3 L 0 F 1 d G 9 S Z W 1 v d m V k Q 2 9 s d W 1 u c z E u e 0 x h c 3 Q g U m V h Z C B T d G F u Z G F y Z H M s M T h 9 J n F 1 b 3 Q 7 L C Z x d W 9 0 O 1 N l Y 3 R p b 2 4 x L 1 F 1 Y m l 0 R G F 0 Y V 8 w N i 0 w N i 0 y M D I z X z E w L T A 3 L T I 3 L 0 F 1 d G 9 S Z W 1 v d m V k Q 2 9 s d W 1 u c z E u e 1 J l Y W d l b n Q g T G 9 0 I y w x O X 0 m c X V v d D s s J n F 1 b 3 Q 7 U 2 V j d G l v b j E v U X V i a X R E Y X R h X z A 2 L T A 2 L T I w M j N f M T A t M D c t M j c v Q X V 0 b 1 J l b W 9 2 Z W R D b 2 x 1 b W 5 z M S 5 7 U G x h d G U g Q m F y Y 2 9 k Z S w y M H 0 m c X V v d D s s J n F 1 b 3 Q 7 U 2 V j d G l v b j E v U X V i a X R E Y X R h X z A 2 L T A 2 L T I w M j N f M T A t M D c t M j c v Q X V 0 b 1 J l b W 9 2 Z W R D b 2 x 1 b W 5 z M S 5 7 V 2 V s b C w y M X 0 m c X V v d D s s J n F 1 b 3 Q 7 U 2 V j d G l v b j E v U X V i a X R E Y X R h X z A 2 L T A 2 L T I w M j N f M T A t M D c t M j c v Q X V 0 b 1 J l b W 9 2 Z W R D b 2 x 1 b W 5 z M S 5 7 U 2 F t c G x l I E l E L D I y f S Z x d W 9 0 O y w m c X V v d D t T Z W N 0 a W 9 u M S 9 R d W J p d E R h d G F f M D Y t M D Y t M j A y M 1 8 x M C 0 w N y 0 y N y 9 B d X R v U m V t b 3 Z l Z E N v b H V t b n M x L n t U Y W d z L D I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X V l c n l J R C I g V m F s d W U 9 I n N k N T J i M z Q 5 Y y 0 w Z D V j L T R k Y z E t O W Z l M S 0 2 M z Y 3 Y W Z m N W I w M W U i I C 8 + P C 9 T d G F i b G V F b n R y a W V z P j w v S X R l b T 4 8 S X R l b T 4 8 S X R l b U x v Y 2 F 0 a W 9 u P j x J d G V t V H l w Z T 5 G b 3 J t d W x h P C 9 J d G V t V H l w Z T 4 8 S X R l b V B h d G g + U 2 V j d G l v b j E v U X V i a X R E Y X R h X z A 3 L T A 2 L T I w M j N f M T Q t N T M t M z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d U M T M 6 M D A 6 N T Q u N j Q z N D c 1 M F o i I C 8 + P E V u d H J 5 I F R 5 c G U 9 I k Z p b G x D b 2 x 1 b W 5 U e X B l c y I g V m F s d W U 9 I n N C Z 2 N H Q m d V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D c t M D Y t M j A y M 1 8 x N C 0 1 M y 0 z M y 9 B d X R v U m V t b 3 Z l Z E N v b H V t b n M x L n t S d W 4 g S U Q s M H 0 m c X V v d D s s J n F 1 b 3 Q 7 U 2 V j d G l v b j E v U X V i a X R E Y X R h X z A 3 L T A 2 L T I w M j N f M T Q t N T M t M z M v Q X V 0 b 1 J l b W 9 2 Z W R D b 2 x 1 b W 5 z M S 5 7 V G V z d C B E Y X R l L D F 9 J n F 1 b 3 Q 7 L C Z x d W 9 0 O 1 N l Y 3 R p b 2 4 x L 1 F 1 Y m l 0 R G F 0 Y V 8 w N y 0 w N i 0 y M D I z X z E 0 L T U z L T M z L 0 F 1 d G 9 S Z W 1 v d m V k Q 2 9 s d W 1 u c z E u e 0 F z c 2 F 5 I E 5 h b W U s M n 0 m c X V v d D s s J n F 1 b 3 Q 7 U 2 V j d G l v b j E v U X V i a X R E Y X R h X z A 3 L T A 2 L T I w M j N f M T Q t N T M t M z M v Q X V 0 b 1 J l b W 9 2 Z W R D b 2 x 1 b W 5 z M S 5 7 U 2 F t c G x l I E 5 h b W U s M 3 0 m c X V v d D s s J n F 1 b 3 Q 7 U 2 V j d G l v b j E v U X V i a X R E Y X R h X z A 3 L T A 2 L T I w M j N f M T Q t N T M t M z M v Q X V 0 b 1 J l b W 9 2 Z W R D b 2 x 1 b W 5 z M S 5 7 T 3 J p Z 2 l u Y W w g U 2 F t c G x l I E N v b m M u L D R 9 J n F 1 b 3 Q 7 L C Z x d W 9 0 O 1 N l Y 3 R p b 2 4 x L 1 F 1 Y m l 0 R G F 0 Y V 8 w N y 0 w N i 0 y M D I z X z E 0 L T U z L T M z L 0 F 1 d G 9 S Z W 1 v d m V k Q 2 9 s d W 1 u c z E u e 0 9 y a W d p b m F s I H N h b X B s Z S B j b 2 5 j L i B 1 b m l 0 c y w 1 f S Z x d W 9 0 O y w m c X V v d D t T Z W N 0 a W 9 u M S 9 R d W J p d E R h d G F f M D c t M D Y t M j A y M 1 8 x N C 0 1 M y 0 z M y 9 B d X R v U m V t b 3 Z l Z E N v b H V t b n M x L n t R d W J p d C B U d W J l I E N v b m M u L D Z 9 J n F 1 b 3 Q 7 L C Z x d W 9 0 O 1 N l Y 3 R p b 2 4 x L 1 F 1 Y m l 0 R G F 0 Y V 8 w N y 0 w N i 0 y M D I z X z E 0 L T U z L T M z L 0 F 1 d G 9 S Z W 1 v d m V k Q 2 9 s d W 1 u c z E u e 1 F 1 Y m l 0 I H R 1 Y m U g Y 2 9 u Y y 4 g d W 5 p d H M s N 3 0 m c X V v d D s s J n F 1 b 3 Q 7 U 2 V j d G l v b j E v U X V i a X R E Y X R h X z A 3 L T A 2 L T I w M j N f M T Q t N T M t M z M v Q X V 0 b 1 J l b W 9 2 Z W R D b 2 x 1 b W 5 z M S 5 7 U 2 F t c G x l I F Z v b H V t Z S A o d U w p L D h 9 J n F 1 b 3 Q 7 L C Z x d W 9 0 O 1 N l Y 3 R p b 2 4 x L 1 F 1 Y m l 0 R G F 0 Y V 8 w N y 0 w N i 0 y M D I z X z E 0 L T U z L T M z L 0 F 1 d G 9 S Z W 1 v d m V k Q 2 9 s d W 1 u c z E u e 0 R p b H V 0 a W 9 u I E Z h Y 3 R v c i w 5 f S Z x d W 9 0 O y w m c X V v d D t T Z W N 0 a W 9 u M S 9 R d W J p d E R h d G F f M D c t M D Y t M j A y M 1 8 x N C 0 1 M y 0 z M y 9 B d X R v U m V t b 3 Z l Z E N v b H V t b n M x L n t F e H R l b m R l Z C B M b 3 c g U m F u Z 2 U s M T B 9 J n F 1 b 3 Q 7 L C Z x d W 9 0 O 1 N l Y 3 R p b 2 4 x L 1 F 1 Y m l 0 R G F 0 Y V 8 w N y 0 w N i 0 y M D I z X z E 0 L T U z L T M z L 0 F 1 d G 9 S Z W 1 v d m V k Q 2 9 s d W 1 u c z E u e 0 N v c m U g U m F u Z 2 U s M T F 9 J n F 1 b 3 Q 7 L C Z x d W 9 0 O 1 N l Y 3 R p b 2 4 x L 1 F 1 Y m l 0 R G F 0 Y V 8 w N y 0 w N i 0 y M D I z X z E 0 L T U z L T M z L 0 F 1 d G 9 S Z W 1 v d m V k Q 2 9 s d W 1 u c z E u e 0 V 4 d G V u Z G V k I E h p Z 2 g g U m F u Z 2 U s M T J 9 J n F 1 b 3 Q 7 L C Z x d W 9 0 O 1 N l Y 3 R p b 2 4 x L 1 F 1 Y m l 0 R G F 0 Y V 8 w N y 0 w N i 0 y M D I z X z E 0 L T U z L T M z L 0 F 1 d G 9 S Z W 1 v d m V k Q 2 9 s d W 1 u c z E u e 0 V 4 Y 2 l 0 Y X R p b 2 4 s M T N 9 J n F 1 b 3 Q 7 L C Z x d W 9 0 O 1 N l Y 3 R p b 2 4 x L 1 F 1 Y m l 0 R G F 0 Y V 8 w N y 0 w N i 0 y M D I z X z E 0 L T U z L T M z L 0 F 1 d G 9 S Z W 1 v d m V k Q 2 9 s d W 1 u c z E u e 1 N 0 Z C A x I F J G V S w x N H 0 m c X V v d D s s J n F 1 b 3 Q 7 U 2 V j d G l v b j E v U X V i a X R E Y X R h X z A 3 L T A 2 L T I w M j N f M T Q t N T M t M z M v Q X V 0 b 1 J l b W 9 2 Z W R D b 2 x 1 b W 5 z M S 5 7 U 3 R k I D I g U k Z V L D E 1 f S Z x d W 9 0 O y w m c X V v d D t T Z W N 0 a W 9 u M S 9 R d W J p d E R h d G F f M D c t M D Y t M j A y M 1 8 x N C 0 1 M y 0 z M y 9 B d X R v U m V t b 3 Z l Z E N v b H V t b n M x L n t T d G Q g M y B S R l U s M T Z 9 J n F 1 b 3 Q 7 L C Z x d W 9 0 O 1 N l Y 3 R p b 2 4 x L 1 F 1 Y m l 0 R G F 0 Y V 8 w N y 0 w N i 0 y M D I z X z E 0 L T U z L T M z L 0 F 1 d G 9 S Z W 1 v d m V k Q 2 9 s d W 1 u c z E u e 1 N h b X B s Z S B S R l U s M T d 9 J n F 1 b 3 Q 7 L C Z x d W 9 0 O 1 N l Y 3 R p b 2 4 x L 1 F 1 Y m l 0 R G F 0 Y V 8 w N y 0 w N i 0 y M D I z X z E 0 L T U z L T M z L 0 F 1 d G 9 S Z W 1 v d m V k Q 2 9 s d W 1 u c z E u e 0 x h c 3 Q g U m V h Z C B T d G F u Z G F y Z H M s M T h 9 J n F 1 b 3 Q 7 L C Z x d W 9 0 O 1 N l Y 3 R p b 2 4 x L 1 F 1 Y m l 0 R G F 0 Y V 8 w N y 0 w N i 0 y M D I z X z E 0 L T U z L T M z L 0 F 1 d G 9 S Z W 1 v d m V k Q 2 9 s d W 1 u c z E u e 1 J l Y W d l b n Q g T G 9 0 I y w x O X 0 m c X V v d D s s J n F 1 b 3 Q 7 U 2 V j d G l v b j E v U X V i a X R E Y X R h X z A 3 L T A 2 L T I w M j N f M T Q t N T M t M z M v Q X V 0 b 1 J l b W 9 2 Z W R D b 2 x 1 b W 5 z M S 5 7 U G x h d G U g Q m F y Y 2 9 k Z S w y M H 0 m c X V v d D s s J n F 1 b 3 Q 7 U 2 V j d G l v b j E v U X V i a X R E Y X R h X z A 3 L T A 2 L T I w M j N f M T Q t N T M t M z M v Q X V 0 b 1 J l b W 9 2 Z W R D b 2 x 1 b W 5 z M S 5 7 V 2 V s b C w y M X 0 m c X V v d D s s J n F 1 b 3 Q 7 U 2 V j d G l v b j E v U X V i a X R E Y X R h X z A 3 L T A 2 L T I w M j N f M T Q t N T M t M z M v Q X V 0 b 1 J l b W 9 2 Z W R D b 2 x 1 b W 5 z M S 5 7 U 2 F t c G x l I E l E L D I y f S Z x d W 9 0 O y w m c X V v d D t T Z W N 0 a W 9 u M S 9 R d W J p d E R h d G F f M D c t M D Y t M j A y M 1 8 x N C 0 1 M y 0 z M y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A 3 L T A 2 L T I w M j N f M T Q t N T M t M z M v Q X V 0 b 1 J l b W 9 2 Z W R D b 2 x 1 b W 5 z M S 5 7 U n V u I E l E L D B 9 J n F 1 b 3 Q 7 L C Z x d W 9 0 O 1 N l Y 3 R p b 2 4 x L 1 F 1 Y m l 0 R G F 0 Y V 8 w N y 0 w N i 0 y M D I z X z E 0 L T U z L T M z L 0 F 1 d G 9 S Z W 1 v d m V k Q 2 9 s d W 1 u c z E u e 1 R l c 3 Q g R G F 0 Z S w x f S Z x d W 9 0 O y w m c X V v d D t T Z W N 0 a W 9 u M S 9 R d W J p d E R h d G F f M D c t M D Y t M j A y M 1 8 x N C 0 1 M y 0 z M y 9 B d X R v U m V t b 3 Z l Z E N v b H V t b n M x L n t B c 3 N h e S B O Y W 1 l L D J 9 J n F 1 b 3 Q 7 L C Z x d W 9 0 O 1 N l Y 3 R p b 2 4 x L 1 F 1 Y m l 0 R G F 0 Y V 8 w N y 0 w N i 0 y M D I z X z E 0 L T U z L T M z L 0 F 1 d G 9 S Z W 1 v d m V k Q 2 9 s d W 1 u c z E u e 1 N h b X B s Z S B O Y W 1 l L D N 9 J n F 1 b 3 Q 7 L C Z x d W 9 0 O 1 N l Y 3 R p b 2 4 x L 1 F 1 Y m l 0 R G F 0 Y V 8 w N y 0 w N i 0 y M D I z X z E 0 L T U z L T M z L 0 F 1 d G 9 S Z W 1 v d m V k Q 2 9 s d W 1 u c z E u e 0 9 y a W d p b m F s I F N h b X B s Z S B D b 2 5 j L i w 0 f S Z x d W 9 0 O y w m c X V v d D t T Z W N 0 a W 9 u M S 9 R d W J p d E R h d G F f M D c t M D Y t M j A y M 1 8 x N C 0 1 M y 0 z M y 9 B d X R v U m V t b 3 Z l Z E N v b H V t b n M x L n t P c m l n a W 5 h b C B z Y W 1 w b G U g Y 2 9 u Y y 4 g d W 5 p d H M s N X 0 m c X V v d D s s J n F 1 b 3 Q 7 U 2 V j d G l v b j E v U X V i a X R E Y X R h X z A 3 L T A 2 L T I w M j N f M T Q t N T M t M z M v Q X V 0 b 1 J l b W 9 2 Z W R D b 2 x 1 b W 5 z M S 5 7 U X V i a X Q g V H V i Z S B D b 2 5 j L i w 2 f S Z x d W 9 0 O y w m c X V v d D t T Z W N 0 a W 9 u M S 9 R d W J p d E R h d G F f M D c t M D Y t M j A y M 1 8 x N C 0 1 M y 0 z M y 9 B d X R v U m V t b 3 Z l Z E N v b H V t b n M x L n t R d W J p d C B 0 d W J l I G N v b m M u I H V u a X R z L D d 9 J n F 1 b 3 Q 7 L C Z x d W 9 0 O 1 N l Y 3 R p b 2 4 x L 1 F 1 Y m l 0 R G F 0 Y V 8 w N y 0 w N i 0 y M D I z X z E 0 L T U z L T M z L 0 F 1 d G 9 S Z W 1 v d m V k Q 2 9 s d W 1 u c z E u e 1 N h b X B s Z S B W b 2 x 1 b W U g K H V M K S w 4 f S Z x d W 9 0 O y w m c X V v d D t T Z W N 0 a W 9 u M S 9 R d W J p d E R h d G F f M D c t M D Y t M j A y M 1 8 x N C 0 1 M y 0 z M y 9 B d X R v U m V t b 3 Z l Z E N v b H V t b n M x L n t E a W x 1 d G l v b i B G Y W N 0 b 3 I s O X 0 m c X V v d D s s J n F 1 b 3 Q 7 U 2 V j d G l v b j E v U X V i a X R E Y X R h X z A 3 L T A 2 L T I w M j N f M T Q t N T M t M z M v Q X V 0 b 1 J l b W 9 2 Z W R D b 2 x 1 b W 5 z M S 5 7 R X h 0 Z W 5 k Z W Q g T G 9 3 I F J h b m d l L D E w f S Z x d W 9 0 O y w m c X V v d D t T Z W N 0 a W 9 u M S 9 R d W J p d E R h d G F f M D c t M D Y t M j A y M 1 8 x N C 0 1 M y 0 z M y 9 B d X R v U m V t b 3 Z l Z E N v b H V t b n M x L n t D b 3 J l I F J h b m d l L D E x f S Z x d W 9 0 O y w m c X V v d D t T Z W N 0 a W 9 u M S 9 R d W J p d E R h d G F f M D c t M D Y t M j A y M 1 8 x N C 0 1 M y 0 z M y 9 B d X R v U m V t b 3 Z l Z E N v b H V t b n M x L n t F e H R l b m R l Z C B I a W d o I F J h b m d l L D E y f S Z x d W 9 0 O y w m c X V v d D t T Z W N 0 a W 9 u M S 9 R d W J p d E R h d G F f M D c t M D Y t M j A y M 1 8 x N C 0 1 M y 0 z M y 9 B d X R v U m V t b 3 Z l Z E N v b H V t b n M x L n t F e G N p d G F 0 a W 9 u L D E z f S Z x d W 9 0 O y w m c X V v d D t T Z W N 0 a W 9 u M S 9 R d W J p d E R h d G F f M D c t M D Y t M j A y M 1 8 x N C 0 1 M y 0 z M y 9 B d X R v U m V t b 3 Z l Z E N v b H V t b n M x L n t T d G Q g M S B S R l U s M T R 9 J n F 1 b 3 Q 7 L C Z x d W 9 0 O 1 N l Y 3 R p b 2 4 x L 1 F 1 Y m l 0 R G F 0 Y V 8 w N y 0 w N i 0 y M D I z X z E 0 L T U z L T M z L 0 F 1 d G 9 S Z W 1 v d m V k Q 2 9 s d W 1 u c z E u e 1 N 0 Z C A y I F J G V S w x N X 0 m c X V v d D s s J n F 1 b 3 Q 7 U 2 V j d G l v b j E v U X V i a X R E Y X R h X z A 3 L T A 2 L T I w M j N f M T Q t N T M t M z M v Q X V 0 b 1 J l b W 9 2 Z W R D b 2 x 1 b W 5 z M S 5 7 U 3 R k I D M g U k Z V L D E 2 f S Z x d W 9 0 O y w m c X V v d D t T Z W N 0 a W 9 u M S 9 R d W J p d E R h d G F f M D c t M D Y t M j A y M 1 8 x N C 0 1 M y 0 z M y 9 B d X R v U m V t b 3 Z l Z E N v b H V t b n M x L n t T Y W 1 w b G U g U k Z V L D E 3 f S Z x d W 9 0 O y w m c X V v d D t T Z W N 0 a W 9 u M S 9 R d W J p d E R h d G F f M D c t M D Y t M j A y M 1 8 x N C 0 1 M y 0 z M y 9 B d X R v U m V t b 3 Z l Z E N v b H V t b n M x L n t M Y X N 0 I F J l Y W Q g U 3 R h b m R h c m R z L D E 4 f S Z x d W 9 0 O y w m c X V v d D t T Z W N 0 a W 9 u M S 9 R d W J p d E R h d G F f M D c t M D Y t M j A y M 1 8 x N C 0 1 M y 0 z M y 9 B d X R v U m V t b 3 Z l Z E N v b H V t b n M x L n t S Z W F n Z W 5 0 I E x v d C M s M T l 9 J n F 1 b 3 Q 7 L C Z x d W 9 0 O 1 N l Y 3 R p b 2 4 x L 1 F 1 Y m l 0 R G F 0 Y V 8 w N y 0 w N i 0 y M D I z X z E 0 L T U z L T M z L 0 F 1 d G 9 S Z W 1 v d m V k Q 2 9 s d W 1 u c z E u e 1 B s Y X R l I E J h c m N v Z G U s M j B 9 J n F 1 b 3 Q 7 L C Z x d W 9 0 O 1 N l Y 3 R p b 2 4 x L 1 F 1 Y m l 0 R G F 0 Y V 8 w N y 0 w N i 0 y M D I z X z E 0 L T U z L T M z L 0 F 1 d G 9 S Z W 1 v d m V k Q 2 9 s d W 1 u c z E u e 1 d l b G w s M j F 9 J n F 1 b 3 Q 7 L C Z x d W 9 0 O 1 N l Y 3 R p b 2 4 x L 1 F 1 Y m l 0 R G F 0 Y V 8 w N y 0 w N i 0 y M D I z X z E 0 L T U z L T M z L 0 F 1 d G 9 S Z W 1 v d m V k Q 2 9 s d W 1 u c z E u e 1 N h b X B s Z S B J R C w y M n 0 m c X V v d D s s J n F 1 b 3 Q 7 U 2 V j d G l v b j E v U X V i a X R E Y X R h X z A 3 L T A 2 L T I w M j N f M T Q t N T M t M z M v Q X V 0 b 1 J l b W 9 2 Z W R D b 2 x 1 b W 5 z M S 5 7 V G F n c y w y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l F 1 Z X J 5 S U Q i I F Z h b H V l P S J z Y z h k Z D h i N D g t O D Q 3 N y 0 0 Z W Q z L W I 4 M j E t M T h h Y T Q w Y W Z m M m M x I i A v P j w v U 3 R h Y m x l R W 5 0 c m l l c z 4 8 L 0 l 0 Z W 0 + P E l 0 Z W 0 + P E l 0 Z W 1 M b 2 N h d G l v b j 4 8 S X R l b V R 5 c G U + R m 9 y b X V s Y T w v S X R l b V R 5 c G U + P E l 0 Z W 1 Q Y X R o P l N l Y 3 R p b 2 4 x L 1 F 1 Y m l 0 R G F 0 Y V 8 x M y 0 w N i 0 y M D I z X z E 3 L T Q w L T I 2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z V D E 1 O j M x O j M x L j Y z N D Y x M D B a I i A v P j x F b n R y e S B U e X B l P S J G a W x s Q 2 9 s d W 1 u V H l w Z X M i I F Z h b H V l P S J z Q m d Z R 0 J n V U d C U V l E Q X d Z R 0 J n W U Z C U V l G Q m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E z L T A 2 L T I w M j N f M T c t N D A t M j Y v Q X V 0 b 1 J l b W 9 2 Z W R D b 2 x 1 b W 5 z M S 5 7 U n V u I E l E L D B 9 J n F 1 b 3 Q 7 L C Z x d W 9 0 O 1 N l Y 3 R p b 2 4 x L 1 F 1 Y m l 0 R G F 0 Y V 8 x M y 0 w N i 0 y M D I z X z E 3 L T Q w L T I 2 L 0 F 1 d G 9 S Z W 1 v d m V k Q 2 9 s d W 1 u c z E u e 1 R l c 3 Q g R G F 0 Z S w x f S Z x d W 9 0 O y w m c X V v d D t T Z W N 0 a W 9 u M S 9 R d W J p d E R h d G F f M T M t M D Y t M j A y M 1 8 x N y 0 0 M C 0 y N i 9 B d X R v U m V t b 3 Z l Z E N v b H V t b n M x L n t B c 3 N h e S B O Y W 1 l L D J 9 J n F 1 b 3 Q 7 L C Z x d W 9 0 O 1 N l Y 3 R p b 2 4 x L 1 F 1 Y m l 0 R G F 0 Y V 8 x M y 0 w N i 0 y M D I z X z E 3 L T Q w L T I 2 L 0 F 1 d G 9 S Z W 1 v d m V k Q 2 9 s d W 1 u c z E u e 1 N h b X B s Z S B O Y W 1 l L D N 9 J n F 1 b 3 Q 7 L C Z x d W 9 0 O 1 N l Y 3 R p b 2 4 x L 1 F 1 Y m l 0 R G F 0 Y V 8 x M y 0 w N i 0 y M D I z X z E 3 L T Q w L T I 2 L 0 F 1 d G 9 S Z W 1 v d m V k Q 2 9 s d W 1 u c z E u e 0 9 y a W d p b m F s I F N h b X B s Z S B D b 2 5 j L i w 0 f S Z x d W 9 0 O y w m c X V v d D t T Z W N 0 a W 9 u M S 9 R d W J p d E R h d G F f M T M t M D Y t M j A y M 1 8 x N y 0 0 M C 0 y N i 9 B d X R v U m V t b 3 Z l Z E N v b H V t b n M x L n t P c m l n a W 5 h b C B z Y W 1 w b G U g Y 2 9 u Y y 4 g d W 5 p d H M s N X 0 m c X V v d D s s J n F 1 b 3 Q 7 U 2 V j d G l v b j E v U X V i a X R E Y X R h X z E z L T A 2 L T I w M j N f M T c t N D A t M j Y v Q X V 0 b 1 J l b W 9 2 Z W R D b 2 x 1 b W 5 z M S 5 7 U X V i a X Q g V H V i Z S B D b 2 5 j L i w 2 f S Z x d W 9 0 O y w m c X V v d D t T Z W N 0 a W 9 u M S 9 R d W J p d E R h d G F f M T M t M D Y t M j A y M 1 8 x N y 0 0 M C 0 y N i 9 B d X R v U m V t b 3 Z l Z E N v b H V t b n M x L n t R d W J p d C B 0 d W J l I G N v b m M u I H V u a X R z L D d 9 J n F 1 b 3 Q 7 L C Z x d W 9 0 O 1 N l Y 3 R p b 2 4 x L 1 F 1 Y m l 0 R G F 0 Y V 8 x M y 0 w N i 0 y M D I z X z E 3 L T Q w L T I 2 L 0 F 1 d G 9 S Z W 1 v d m V k Q 2 9 s d W 1 u c z E u e 1 N h b X B s Z S B W b 2 x 1 b W U g K H V M K S w 4 f S Z x d W 9 0 O y w m c X V v d D t T Z W N 0 a W 9 u M S 9 R d W J p d E R h d G F f M T M t M D Y t M j A y M 1 8 x N y 0 0 M C 0 y N i 9 B d X R v U m V t b 3 Z l Z E N v b H V t b n M x L n t E a W x 1 d G l v b i B G Y W N 0 b 3 I s O X 0 m c X V v d D s s J n F 1 b 3 Q 7 U 2 V j d G l v b j E v U X V i a X R E Y X R h X z E z L T A 2 L T I w M j N f M T c t N D A t M j Y v Q X V 0 b 1 J l b W 9 2 Z W R D b 2 x 1 b W 5 z M S 5 7 R X h 0 Z W 5 k Z W Q g T G 9 3 I F J h b m d l L D E w f S Z x d W 9 0 O y w m c X V v d D t T Z W N 0 a W 9 u M S 9 R d W J p d E R h d G F f M T M t M D Y t M j A y M 1 8 x N y 0 0 M C 0 y N i 9 B d X R v U m V t b 3 Z l Z E N v b H V t b n M x L n t D b 3 J l I F J h b m d l L D E x f S Z x d W 9 0 O y w m c X V v d D t T Z W N 0 a W 9 u M S 9 R d W J p d E R h d G F f M T M t M D Y t M j A y M 1 8 x N y 0 0 M C 0 y N i 9 B d X R v U m V t b 3 Z l Z E N v b H V t b n M x L n t F e H R l b m R l Z C B I a W d o I F J h b m d l L D E y f S Z x d W 9 0 O y w m c X V v d D t T Z W N 0 a W 9 u M S 9 R d W J p d E R h d G F f M T M t M D Y t M j A y M 1 8 x N y 0 0 M C 0 y N i 9 B d X R v U m V t b 3 Z l Z E N v b H V t b n M x L n t F e G N p d G F 0 a W 9 u L D E z f S Z x d W 9 0 O y w m c X V v d D t T Z W N 0 a W 9 u M S 9 R d W J p d E R h d G F f M T M t M D Y t M j A y M 1 8 x N y 0 0 M C 0 y N i 9 B d X R v U m V t b 3 Z l Z E N v b H V t b n M x L n t T d G Q g M S B S R l U s M T R 9 J n F 1 b 3 Q 7 L C Z x d W 9 0 O 1 N l Y 3 R p b 2 4 x L 1 F 1 Y m l 0 R G F 0 Y V 8 x M y 0 w N i 0 y M D I z X z E 3 L T Q w L T I 2 L 0 F 1 d G 9 S Z W 1 v d m V k Q 2 9 s d W 1 u c z E u e 1 N 0 Z C A y I F J G V S w x N X 0 m c X V v d D s s J n F 1 b 3 Q 7 U 2 V j d G l v b j E v U X V i a X R E Y X R h X z E z L T A 2 L T I w M j N f M T c t N D A t M j Y v Q X V 0 b 1 J l b W 9 2 Z W R D b 2 x 1 b W 5 z M S 5 7 U 3 R k I D M g U k Z V L D E 2 f S Z x d W 9 0 O y w m c X V v d D t T Z W N 0 a W 9 u M S 9 R d W J p d E R h d G F f M T M t M D Y t M j A y M 1 8 x N y 0 0 M C 0 y N i 9 B d X R v U m V t b 3 Z l Z E N v b H V t b n M x L n t T Y W 1 w b G U g U k Z V L D E 3 f S Z x d W 9 0 O y w m c X V v d D t T Z W N 0 a W 9 u M S 9 R d W J p d E R h d G F f M T M t M D Y t M j A y M 1 8 x N y 0 0 M C 0 y N i 9 B d X R v U m V t b 3 Z l Z E N v b H V t b n M x L n t M Y X N 0 I F J l Y W Q g U 3 R h b m R h c m R z L D E 4 f S Z x d W 9 0 O y w m c X V v d D t T Z W N 0 a W 9 u M S 9 R d W J p d E R h d G F f M T M t M D Y t M j A y M 1 8 x N y 0 0 M C 0 y N i 9 B d X R v U m V t b 3 Z l Z E N v b H V t b n M x L n t S Z W F n Z W 5 0 I E x v d C M s M T l 9 J n F 1 b 3 Q 7 L C Z x d W 9 0 O 1 N l Y 3 R p b 2 4 x L 1 F 1 Y m l 0 R G F 0 Y V 8 x M y 0 w N i 0 y M D I z X z E 3 L T Q w L T I 2 L 0 F 1 d G 9 S Z W 1 v d m V k Q 2 9 s d W 1 u c z E u e 1 B s Y X R l I E J h c m N v Z G U s M j B 9 J n F 1 b 3 Q 7 L C Z x d W 9 0 O 1 N l Y 3 R p b 2 4 x L 1 F 1 Y m l 0 R G F 0 Y V 8 x M y 0 w N i 0 y M D I z X z E 3 L T Q w L T I 2 L 0 F 1 d G 9 S Z W 1 v d m V k Q 2 9 s d W 1 u c z E u e 1 d l b G w s M j F 9 J n F 1 b 3 Q 7 L C Z x d W 9 0 O 1 N l Y 3 R p b 2 4 x L 1 F 1 Y m l 0 R G F 0 Y V 8 x M y 0 w N i 0 y M D I z X z E 3 L T Q w L T I 2 L 0 F 1 d G 9 S Z W 1 v d m V k Q 2 9 s d W 1 u c z E u e 1 N h b X B s Z S B J R C w y M n 0 m c X V v d D s s J n F 1 b 3 Q 7 U 2 V j d G l v b j E v U X V i a X R E Y X R h X z E z L T A 2 L T I w M j N f M T c t N D A t M j Y v Q X V 0 b 1 J l b W 9 2 Z W R D b 2 x 1 b W 5 z M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x M y 0 w N i 0 y M D I z X z E 3 L T Q w L T I 2 L 0 F 1 d G 9 S Z W 1 v d m V k Q 2 9 s d W 1 u c z E u e 1 J 1 b i B J R C w w f S Z x d W 9 0 O y w m c X V v d D t T Z W N 0 a W 9 u M S 9 R d W J p d E R h d G F f M T M t M D Y t M j A y M 1 8 x N y 0 0 M C 0 y N i 9 B d X R v U m V t b 3 Z l Z E N v b H V t b n M x L n t U Z X N 0 I E R h d G U s M X 0 m c X V v d D s s J n F 1 b 3 Q 7 U 2 V j d G l v b j E v U X V i a X R E Y X R h X z E z L T A 2 L T I w M j N f M T c t N D A t M j Y v Q X V 0 b 1 J l b W 9 2 Z W R D b 2 x 1 b W 5 z M S 5 7 Q X N z Y X k g T m F t Z S w y f S Z x d W 9 0 O y w m c X V v d D t T Z W N 0 a W 9 u M S 9 R d W J p d E R h d G F f M T M t M D Y t M j A y M 1 8 x N y 0 0 M C 0 y N i 9 B d X R v U m V t b 3 Z l Z E N v b H V t b n M x L n t T Y W 1 w b G U g T m F t Z S w z f S Z x d W 9 0 O y w m c X V v d D t T Z W N 0 a W 9 u M S 9 R d W J p d E R h d G F f M T M t M D Y t M j A y M 1 8 x N y 0 0 M C 0 y N i 9 B d X R v U m V t b 3 Z l Z E N v b H V t b n M x L n t P c m l n a W 5 h b C B T Y W 1 w b G U g Q 2 9 u Y y 4 s N H 0 m c X V v d D s s J n F 1 b 3 Q 7 U 2 V j d G l v b j E v U X V i a X R E Y X R h X z E z L T A 2 L T I w M j N f M T c t N D A t M j Y v Q X V 0 b 1 J l b W 9 2 Z W R D b 2 x 1 b W 5 z M S 5 7 T 3 J p Z 2 l u Y W w g c 2 F t c G x l I G N v b m M u I H V u a X R z L D V 9 J n F 1 b 3 Q 7 L C Z x d W 9 0 O 1 N l Y 3 R p b 2 4 x L 1 F 1 Y m l 0 R G F 0 Y V 8 x M y 0 w N i 0 y M D I z X z E 3 L T Q w L T I 2 L 0 F 1 d G 9 S Z W 1 v d m V k Q 2 9 s d W 1 u c z E u e 1 F 1 Y m l 0 I F R 1 Y m U g Q 2 9 u Y y 4 s N n 0 m c X V v d D s s J n F 1 b 3 Q 7 U 2 V j d G l v b j E v U X V i a X R E Y X R h X z E z L T A 2 L T I w M j N f M T c t N D A t M j Y v Q X V 0 b 1 J l b W 9 2 Z W R D b 2 x 1 b W 5 z M S 5 7 U X V i a X Q g d H V i Z S B j b 2 5 j L i B 1 b m l 0 c y w 3 f S Z x d W 9 0 O y w m c X V v d D t T Z W N 0 a W 9 u M S 9 R d W J p d E R h d G F f M T M t M D Y t M j A y M 1 8 x N y 0 0 M C 0 y N i 9 B d X R v U m V t b 3 Z l Z E N v b H V t b n M x L n t T Y W 1 w b G U g V m 9 s d W 1 l I C h 1 T C k s O H 0 m c X V v d D s s J n F 1 b 3 Q 7 U 2 V j d G l v b j E v U X V i a X R E Y X R h X z E z L T A 2 L T I w M j N f M T c t N D A t M j Y v Q X V 0 b 1 J l b W 9 2 Z W R D b 2 x 1 b W 5 z M S 5 7 R G l s d X R p b 2 4 g R m F j d G 9 y L D l 9 J n F 1 b 3 Q 7 L C Z x d W 9 0 O 1 N l Y 3 R p b 2 4 x L 1 F 1 Y m l 0 R G F 0 Y V 8 x M y 0 w N i 0 y M D I z X z E 3 L T Q w L T I 2 L 0 F 1 d G 9 S Z W 1 v d m V k Q 2 9 s d W 1 u c z E u e 0 V 4 d G V u Z G V k I E x v d y B S Y W 5 n Z S w x M H 0 m c X V v d D s s J n F 1 b 3 Q 7 U 2 V j d G l v b j E v U X V i a X R E Y X R h X z E z L T A 2 L T I w M j N f M T c t N D A t M j Y v Q X V 0 b 1 J l b W 9 2 Z W R D b 2 x 1 b W 5 z M S 5 7 Q 2 9 y Z S B S Y W 5 n Z S w x M X 0 m c X V v d D s s J n F 1 b 3 Q 7 U 2 V j d G l v b j E v U X V i a X R E Y X R h X z E z L T A 2 L T I w M j N f M T c t N D A t M j Y v Q X V 0 b 1 J l b W 9 2 Z W R D b 2 x 1 b W 5 z M S 5 7 R X h 0 Z W 5 k Z W Q g S G l n a C B S Y W 5 n Z S w x M n 0 m c X V v d D s s J n F 1 b 3 Q 7 U 2 V j d G l v b j E v U X V i a X R E Y X R h X z E z L T A 2 L T I w M j N f M T c t N D A t M j Y v Q X V 0 b 1 J l b W 9 2 Z W R D b 2 x 1 b W 5 z M S 5 7 R X h j a X R h d G l v b i w x M 3 0 m c X V v d D s s J n F 1 b 3 Q 7 U 2 V j d G l v b j E v U X V i a X R E Y X R h X z E z L T A 2 L T I w M j N f M T c t N D A t M j Y v Q X V 0 b 1 J l b W 9 2 Z W R D b 2 x 1 b W 5 z M S 5 7 U 3 R k I D E g U k Z V L D E 0 f S Z x d W 9 0 O y w m c X V v d D t T Z W N 0 a W 9 u M S 9 R d W J p d E R h d G F f M T M t M D Y t M j A y M 1 8 x N y 0 0 M C 0 y N i 9 B d X R v U m V t b 3 Z l Z E N v b H V t b n M x L n t T d G Q g M i B S R l U s M T V 9 J n F 1 b 3 Q 7 L C Z x d W 9 0 O 1 N l Y 3 R p b 2 4 x L 1 F 1 Y m l 0 R G F 0 Y V 8 x M y 0 w N i 0 y M D I z X z E 3 L T Q w L T I 2 L 0 F 1 d G 9 S Z W 1 v d m V k Q 2 9 s d W 1 u c z E u e 1 N 0 Z C A z I F J G V S w x N n 0 m c X V v d D s s J n F 1 b 3 Q 7 U 2 V j d G l v b j E v U X V i a X R E Y X R h X z E z L T A 2 L T I w M j N f M T c t N D A t M j Y v Q X V 0 b 1 J l b W 9 2 Z W R D b 2 x 1 b W 5 z M S 5 7 U 2 F t c G x l I F J G V S w x N 3 0 m c X V v d D s s J n F 1 b 3 Q 7 U 2 V j d G l v b j E v U X V i a X R E Y X R h X z E z L T A 2 L T I w M j N f M T c t N D A t M j Y v Q X V 0 b 1 J l b W 9 2 Z W R D b 2 x 1 b W 5 z M S 5 7 T G F z d C B S Z W F k I F N 0 Y W 5 k Y X J k c y w x O H 0 m c X V v d D s s J n F 1 b 3 Q 7 U 2 V j d G l v b j E v U X V i a X R E Y X R h X z E z L T A 2 L T I w M j N f M T c t N D A t M j Y v Q X V 0 b 1 J l b W 9 2 Z W R D b 2 x 1 b W 5 z M S 5 7 U m V h Z 2 V u d C B M b 3 Q j L D E 5 f S Z x d W 9 0 O y w m c X V v d D t T Z W N 0 a W 9 u M S 9 R d W J p d E R h d G F f M T M t M D Y t M j A y M 1 8 x N y 0 0 M C 0 y N i 9 B d X R v U m V t b 3 Z l Z E N v b H V t b n M x L n t Q b G F 0 Z S B C Y X J j b 2 R l L D I w f S Z x d W 9 0 O y w m c X V v d D t T Z W N 0 a W 9 u M S 9 R d W J p d E R h d G F f M T M t M D Y t M j A y M 1 8 x N y 0 0 M C 0 y N i 9 B d X R v U m V t b 3 Z l Z E N v b H V t b n M x L n t X Z W x s L D I x f S Z x d W 9 0 O y w m c X V v d D t T Z W N 0 a W 9 u M S 9 R d W J p d E R h d G F f M T M t M D Y t M j A y M 1 8 x N y 0 0 M C 0 y N i 9 B d X R v U m V t b 3 Z l Z E N v b H V t b n M x L n t T Y W 1 w b G U g S U Q s M j J 9 J n F 1 b 3 Q 7 L C Z x d W 9 0 O 1 N l Y 3 R p b 2 4 x L 1 F 1 Y m l 0 R G F 0 Y V 8 x M y 0 w N i 0 y M D I z X z E 3 L T Q w L T I 2 L 0 F 1 d G 9 S Z W 1 v d m V k Q 2 9 s d W 1 u c z E u e 1 R h Z 3 M s M j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R d W V y e U l E I i B W Y W x 1 Z T 0 i c z Q 5 M D k 1 M z N l L T V j Z m U t N D g 0 M S 0 4 O D N i L T Y 0 M m U z O G R i N G E 3 Z C I g L z 4 8 L 1 N 0 Y W J s Z U V u d H J p Z X M + P C 9 J d G V t P j x J d G V t P j x J d G V t T G 9 j Y X R p b 2 4 + P E l 0 Z W 1 U e X B l P k Z v c m 1 1 b G E 8 L 0 l 0 Z W 1 U e X B l P j x J d G V t U G F 0 a D 5 T Z W N 0 a W 9 u M S 9 R d W J p d E R h d G F f M j k t M D Y t M j A y M 1 8 w O C 0 y O C 0 x N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y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A z V D A 3 O j U 0 O j U 5 L j c x M D U 3 M T B a I i A v P j x F b n R y e S B U e X B l P S J G a W x s Q 2 9 s d W 1 u V H l w Z X M i I F Z h b H V l P S J z Q m d Z R 0 J n V U d C U V l E Q X d V R k J n W U d C U V k 9 I i A v P j x F b n R y e S B U e X B l P S J G a W x s Q 2 9 s d W 1 u T m F t Z X M i I F Z h b H V l P S J z W y Z x d W 9 0 O 1 J 1 b i B J R C Z x d W 9 0 O y w m c X V v d D t B c 3 N h e S B O Y W 1 l J n F 1 b 3 Q 7 L C Z x d W 9 0 O 1 R l c 3 Q g T m F t Z S Z x d W 9 0 O y w m c X V v d D t U Z X N 0 I E R h d G U m c X V v d D s s J n F 1 b 3 Q 7 U X V i a X Q g d H V i Z S B j b 2 5 j L i Z x d W 9 0 O y w m c X V v d D t R d W J p d C B 0 d W J l I G N v b m M u I H V u a X R z J n F 1 b 3 Q 7 L C Z x d W 9 0 O 0 9 y a W d p b m F s I H N h b X B s Z S B j b 2 5 j L i Z x d W 9 0 O y w m c X V v d D t P c m l n a W 5 h b C B z Y W 1 w b G U g Y 2 9 u Y y 4 g d W 5 p d H M m c X V v d D s s J n F 1 b 3 Q 7 U 2 F t c G x l I F Z v b H V t Z S A o d U w p J n F 1 b 3 Q 7 L C Z x d W 9 0 O 0 R p b H V 0 a W 9 u I E Z h Y 3 R v c i Z x d W 9 0 O y w m c X V v d D t T d G Q g M S B S R l U m c X V v d D s s J n F 1 b 3 Q 7 U 3 R k I D I g U k Z V J n F 1 b 3 Q 7 L C Z x d W 9 0 O 1 N 0 Z C A z I F J G V S Z x d W 9 0 O y w m c X V v d D t F e G N p d G F 0 a W 9 u J n F 1 b 3 Q 7 L C Z x d W 9 0 O 0 V t a X N z a W 9 u J n F 1 b 3 Q 7 L C Z x d W 9 0 O 0 d y Z W V u I F J G V S Z x d W 9 0 O y w m c X V v d D t G Y X I g U m V k I F J G V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y O S 0 w N i 0 y M D I z X z A 4 L T I 4 L T E 0 L 0 F 1 d G 9 S Z W 1 v d m V k Q 2 9 s d W 1 u c z E u e 1 J 1 b i B J R C w w f S Z x d W 9 0 O y w m c X V v d D t T Z W N 0 a W 9 u M S 9 R d W J p d E R h d G F f M j k t M D Y t M j A y M 1 8 w O C 0 y O C 0 x N C 9 B d X R v U m V t b 3 Z l Z E N v b H V t b n M x L n t B c 3 N h e S B O Y W 1 l L D F 9 J n F 1 b 3 Q 7 L C Z x d W 9 0 O 1 N l Y 3 R p b 2 4 x L 1 F 1 Y m l 0 R G F 0 Y V 8 y O S 0 w N i 0 y M D I z X z A 4 L T I 4 L T E 0 L 0 F 1 d G 9 S Z W 1 v d m V k Q 2 9 s d W 1 u c z E u e 1 R l c 3 Q g T m F t Z S w y f S Z x d W 9 0 O y w m c X V v d D t T Z W N 0 a W 9 u M S 9 R d W J p d E R h d G F f M j k t M D Y t M j A y M 1 8 w O C 0 y O C 0 x N C 9 B d X R v U m V t b 3 Z l Z E N v b H V t b n M x L n t U Z X N 0 I E R h d G U s M 3 0 m c X V v d D s s J n F 1 b 3 Q 7 U 2 V j d G l v b j E v U X V i a X R E Y X R h X z I 5 L T A 2 L T I w M j N f M D g t M j g t M T Q v Q X V 0 b 1 J l b W 9 2 Z W R D b 2 x 1 b W 5 z M S 5 7 U X V i a X Q g d H V i Z S B j b 2 5 j L i w 0 f S Z x d W 9 0 O y w m c X V v d D t T Z W N 0 a W 9 u M S 9 R d W J p d E R h d G F f M j k t M D Y t M j A y M 1 8 w O C 0 y O C 0 x N C 9 B d X R v U m V t b 3 Z l Z E N v b H V t b n M x L n t R d W J p d C B 0 d W J l I G N v b m M u I H V u a X R z L D V 9 J n F 1 b 3 Q 7 L C Z x d W 9 0 O 1 N l Y 3 R p b 2 4 x L 1 F 1 Y m l 0 R G F 0 Y V 8 y O S 0 w N i 0 y M D I z X z A 4 L T I 4 L T E 0 L 0 F 1 d G 9 S Z W 1 v d m V k Q 2 9 s d W 1 u c z E u e 0 9 y a W d p b m F s I H N h b X B s Z S B j b 2 5 j L i w 2 f S Z x d W 9 0 O y w m c X V v d D t T Z W N 0 a W 9 u M S 9 R d W J p d E R h d G F f M j k t M D Y t M j A y M 1 8 w O C 0 y O C 0 x N C 9 B d X R v U m V t b 3 Z l Z E N v b H V t b n M x L n t P c m l n a W 5 h b C B z Y W 1 w b G U g Y 2 9 u Y y 4 g d W 5 p d H M s N 3 0 m c X V v d D s s J n F 1 b 3 Q 7 U 2 V j d G l v b j E v U X V i a X R E Y X R h X z I 5 L T A 2 L T I w M j N f M D g t M j g t M T Q v Q X V 0 b 1 J l b W 9 2 Z W R D b 2 x 1 b W 5 z M S 5 7 U 2 F t c G x l I F Z v b H V t Z S A o d U w p L D h 9 J n F 1 b 3 Q 7 L C Z x d W 9 0 O 1 N l Y 3 R p b 2 4 x L 1 F 1 Y m l 0 R G F 0 Y V 8 y O S 0 w N i 0 y M D I z X z A 4 L T I 4 L T E 0 L 0 F 1 d G 9 S Z W 1 v d m V k Q 2 9 s d W 1 u c z E u e 0 R p b H V 0 a W 9 u I E Z h Y 3 R v c i w 5 f S Z x d W 9 0 O y w m c X V v d D t T Z W N 0 a W 9 u M S 9 R d W J p d E R h d G F f M j k t M D Y t M j A y M 1 8 w O C 0 y O C 0 x N C 9 B d X R v U m V t b 3 Z l Z E N v b H V t b n M x L n t T d G Q g M S B S R l U s M T B 9 J n F 1 b 3 Q 7 L C Z x d W 9 0 O 1 N l Y 3 R p b 2 4 x L 1 F 1 Y m l 0 R G F 0 Y V 8 y O S 0 w N i 0 y M D I z X z A 4 L T I 4 L T E 0 L 0 F 1 d G 9 S Z W 1 v d m V k Q 2 9 s d W 1 u c z E u e 1 N 0 Z C A y I F J G V S w x M X 0 m c X V v d D s s J n F 1 b 3 Q 7 U 2 V j d G l v b j E v U X V i a X R E Y X R h X z I 5 L T A 2 L T I w M j N f M D g t M j g t M T Q v Q X V 0 b 1 J l b W 9 2 Z W R D b 2 x 1 b W 5 z M S 5 7 U 3 R k I D M g U k Z V L D E y f S Z x d W 9 0 O y w m c X V v d D t T Z W N 0 a W 9 u M S 9 R d W J p d E R h d G F f M j k t M D Y t M j A y M 1 8 w O C 0 y O C 0 x N C 9 B d X R v U m V t b 3 Z l Z E N v b H V t b n M x L n t F e G N p d G F 0 a W 9 u L D E z f S Z x d W 9 0 O y w m c X V v d D t T Z W N 0 a W 9 u M S 9 R d W J p d E R h d G F f M j k t M D Y t M j A y M 1 8 w O C 0 y O C 0 x N C 9 B d X R v U m V t b 3 Z l Z E N v b H V t b n M x L n t F b W l z c 2 l v b i w x N H 0 m c X V v d D s s J n F 1 b 3 Q 7 U 2 V j d G l v b j E v U X V i a X R E Y X R h X z I 5 L T A 2 L T I w M j N f M D g t M j g t M T Q v Q X V 0 b 1 J l b W 9 2 Z W R D b 2 x 1 b W 5 z M S 5 7 R 3 J l Z W 4 g U k Z V L D E 1 f S Z x d W 9 0 O y w m c X V v d D t T Z W N 0 a W 9 u M S 9 R d W J p d E R h d G F f M j k t M D Y t M j A y M 1 8 w O C 0 y O C 0 x N C 9 B d X R v U m V t b 3 Z l Z E N v b H V t b n M x L n t G Y X I g U m V k I F J G V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F 1 Y m l 0 R G F 0 Y V 8 y O S 0 w N i 0 y M D I z X z A 4 L T I 4 L T E 0 L 0 F 1 d G 9 S Z W 1 v d m V k Q 2 9 s d W 1 u c z E u e 1 J 1 b i B J R C w w f S Z x d W 9 0 O y w m c X V v d D t T Z W N 0 a W 9 u M S 9 R d W J p d E R h d G F f M j k t M D Y t M j A y M 1 8 w O C 0 y O C 0 x N C 9 B d X R v U m V t b 3 Z l Z E N v b H V t b n M x L n t B c 3 N h e S B O Y W 1 l L D F 9 J n F 1 b 3 Q 7 L C Z x d W 9 0 O 1 N l Y 3 R p b 2 4 x L 1 F 1 Y m l 0 R G F 0 Y V 8 y O S 0 w N i 0 y M D I z X z A 4 L T I 4 L T E 0 L 0 F 1 d G 9 S Z W 1 v d m V k Q 2 9 s d W 1 u c z E u e 1 R l c 3 Q g T m F t Z S w y f S Z x d W 9 0 O y w m c X V v d D t T Z W N 0 a W 9 u M S 9 R d W J p d E R h d G F f M j k t M D Y t M j A y M 1 8 w O C 0 y O C 0 x N C 9 B d X R v U m V t b 3 Z l Z E N v b H V t b n M x L n t U Z X N 0 I E R h d G U s M 3 0 m c X V v d D s s J n F 1 b 3 Q 7 U 2 V j d G l v b j E v U X V i a X R E Y X R h X z I 5 L T A 2 L T I w M j N f M D g t M j g t M T Q v Q X V 0 b 1 J l b W 9 2 Z W R D b 2 x 1 b W 5 z M S 5 7 U X V i a X Q g d H V i Z S B j b 2 5 j L i w 0 f S Z x d W 9 0 O y w m c X V v d D t T Z W N 0 a W 9 u M S 9 R d W J p d E R h d G F f M j k t M D Y t M j A y M 1 8 w O C 0 y O C 0 x N C 9 B d X R v U m V t b 3 Z l Z E N v b H V t b n M x L n t R d W J p d C B 0 d W J l I G N v b m M u I H V u a X R z L D V 9 J n F 1 b 3 Q 7 L C Z x d W 9 0 O 1 N l Y 3 R p b 2 4 x L 1 F 1 Y m l 0 R G F 0 Y V 8 y O S 0 w N i 0 y M D I z X z A 4 L T I 4 L T E 0 L 0 F 1 d G 9 S Z W 1 v d m V k Q 2 9 s d W 1 u c z E u e 0 9 y a W d p b m F s I H N h b X B s Z S B j b 2 5 j L i w 2 f S Z x d W 9 0 O y w m c X V v d D t T Z W N 0 a W 9 u M S 9 R d W J p d E R h d G F f M j k t M D Y t M j A y M 1 8 w O C 0 y O C 0 x N C 9 B d X R v U m V t b 3 Z l Z E N v b H V t b n M x L n t P c m l n a W 5 h b C B z Y W 1 w b G U g Y 2 9 u Y y 4 g d W 5 p d H M s N 3 0 m c X V v d D s s J n F 1 b 3 Q 7 U 2 V j d G l v b j E v U X V i a X R E Y X R h X z I 5 L T A 2 L T I w M j N f M D g t M j g t M T Q v Q X V 0 b 1 J l b W 9 2 Z W R D b 2 x 1 b W 5 z M S 5 7 U 2 F t c G x l I F Z v b H V t Z S A o d U w p L D h 9 J n F 1 b 3 Q 7 L C Z x d W 9 0 O 1 N l Y 3 R p b 2 4 x L 1 F 1 Y m l 0 R G F 0 Y V 8 y O S 0 w N i 0 y M D I z X z A 4 L T I 4 L T E 0 L 0 F 1 d G 9 S Z W 1 v d m V k Q 2 9 s d W 1 u c z E u e 0 R p b H V 0 a W 9 u I E Z h Y 3 R v c i w 5 f S Z x d W 9 0 O y w m c X V v d D t T Z W N 0 a W 9 u M S 9 R d W J p d E R h d G F f M j k t M D Y t M j A y M 1 8 w O C 0 y O C 0 x N C 9 B d X R v U m V t b 3 Z l Z E N v b H V t b n M x L n t T d G Q g M S B S R l U s M T B 9 J n F 1 b 3 Q 7 L C Z x d W 9 0 O 1 N l Y 3 R p b 2 4 x L 1 F 1 Y m l 0 R G F 0 Y V 8 y O S 0 w N i 0 y M D I z X z A 4 L T I 4 L T E 0 L 0 F 1 d G 9 S Z W 1 v d m V k Q 2 9 s d W 1 u c z E u e 1 N 0 Z C A y I F J G V S w x M X 0 m c X V v d D s s J n F 1 b 3 Q 7 U 2 V j d G l v b j E v U X V i a X R E Y X R h X z I 5 L T A 2 L T I w M j N f M D g t M j g t M T Q v Q X V 0 b 1 J l b W 9 2 Z W R D b 2 x 1 b W 5 z M S 5 7 U 3 R k I D M g U k Z V L D E y f S Z x d W 9 0 O y w m c X V v d D t T Z W N 0 a W 9 u M S 9 R d W J p d E R h d G F f M j k t M D Y t M j A y M 1 8 w O C 0 y O C 0 x N C 9 B d X R v U m V t b 3 Z l Z E N v b H V t b n M x L n t F e G N p d G F 0 a W 9 u L D E z f S Z x d W 9 0 O y w m c X V v d D t T Z W N 0 a W 9 u M S 9 R d W J p d E R h d G F f M j k t M D Y t M j A y M 1 8 w O C 0 y O C 0 x N C 9 B d X R v U m V t b 3 Z l Z E N v b H V t b n M x L n t F b W l z c 2 l v b i w x N H 0 m c X V v d D s s J n F 1 b 3 Q 7 U 2 V j d G l v b j E v U X V i a X R E Y X R h X z I 5 L T A 2 L T I w M j N f M D g t M j g t M T Q v Q X V 0 b 1 J l b W 9 2 Z W R D b 2 x 1 b W 5 z M S 5 7 R 3 J l Z W 4 g U k Z V L D E 1 f S Z x d W 9 0 O y w m c X V v d D t T Z W N 0 a W 9 u M S 9 R d W J p d E R h d G F f M j k t M D Y t M j A y M 1 8 w O C 0 y O C 0 x N C 9 B d X R v U m V t b 3 Z l Z E N v b H V t b n M x L n t G Y X I g U m V k I F J G V S w x N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l F 1 Z X J 5 S U Q i I F Z h b H V l P S J z Z j d k Y m Q z N T g t N j N k N i 0 0 M T g 5 L W E 4 N G I t Y j d j Z m E 4 M z I y N W I w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M y 0 w N y 0 y M D I z X z E w L T A 2 L T I 0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A z V D A 3 O j U 1 O j M 5 L j c x N z Y z O T B a I i A v P j x F b n R y e S B U e X B l P S J G a W x s Q 2 9 s d W 1 u V H l w Z X M i I F Z h b H V l P S J z Q m d j R 0 J n V U d C U V l E Q X d Z R 0 J n W U Z C U V l G Q n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A z L T A 3 L T I w M j N f M T A t M D Y t M j Q v Q X V 0 b 1 J l b W 9 2 Z W R D b 2 x 1 b W 5 z M S 5 7 U n V u I E l E L D B 9 J n F 1 b 3 Q 7 L C Z x d W 9 0 O 1 N l Y 3 R p b 2 4 x L 1 F 1 Y m l 0 R G F 0 Y V 8 w M y 0 w N y 0 y M D I z X z E w L T A 2 L T I 0 L 0 F 1 d G 9 S Z W 1 v d m V k Q 2 9 s d W 1 u c z E u e 1 R l c 3 Q g R G F 0 Z S w x f S Z x d W 9 0 O y w m c X V v d D t T Z W N 0 a W 9 u M S 9 R d W J p d E R h d G F f M D M t M D c t M j A y M 1 8 x M C 0 w N i 0 y N C 9 B d X R v U m V t b 3 Z l Z E N v b H V t b n M x L n t B c 3 N h e S B O Y W 1 l L D J 9 J n F 1 b 3 Q 7 L C Z x d W 9 0 O 1 N l Y 3 R p b 2 4 x L 1 F 1 Y m l 0 R G F 0 Y V 8 w M y 0 w N y 0 y M D I z X z E w L T A 2 L T I 0 L 0 F 1 d G 9 S Z W 1 v d m V k Q 2 9 s d W 1 u c z E u e 1 N h b X B s Z S B O Y W 1 l L D N 9 J n F 1 b 3 Q 7 L C Z x d W 9 0 O 1 N l Y 3 R p b 2 4 x L 1 F 1 Y m l 0 R G F 0 Y V 8 w M y 0 w N y 0 y M D I z X z E w L T A 2 L T I 0 L 0 F 1 d G 9 S Z W 1 v d m V k Q 2 9 s d W 1 u c z E u e 0 9 y a W d p b m F s I F N h b X B s Z S B D b 2 5 j L i w 0 f S Z x d W 9 0 O y w m c X V v d D t T Z W N 0 a W 9 u M S 9 R d W J p d E R h d G F f M D M t M D c t M j A y M 1 8 x M C 0 w N i 0 y N C 9 B d X R v U m V t b 3 Z l Z E N v b H V t b n M x L n t P c m l n a W 5 h b C B z Y W 1 w b G U g Y 2 9 u Y y 4 g d W 5 p d H M s N X 0 m c X V v d D s s J n F 1 b 3 Q 7 U 2 V j d G l v b j E v U X V i a X R E Y X R h X z A z L T A 3 L T I w M j N f M T A t M D Y t M j Q v Q X V 0 b 1 J l b W 9 2 Z W R D b 2 x 1 b W 5 z M S 5 7 U X V i a X Q g V H V i Z S B D b 2 5 j L i w 2 f S Z x d W 9 0 O y w m c X V v d D t T Z W N 0 a W 9 u M S 9 R d W J p d E R h d G F f M D M t M D c t M j A y M 1 8 x M C 0 w N i 0 y N C 9 B d X R v U m V t b 3 Z l Z E N v b H V t b n M x L n t R d W J p d C B 0 d W J l I G N v b m M u I H V u a X R z L D d 9 J n F 1 b 3 Q 7 L C Z x d W 9 0 O 1 N l Y 3 R p b 2 4 x L 1 F 1 Y m l 0 R G F 0 Y V 8 w M y 0 w N y 0 y M D I z X z E w L T A 2 L T I 0 L 0 F 1 d G 9 S Z W 1 v d m V k Q 2 9 s d W 1 u c z E u e 1 N h b X B s Z S B W b 2 x 1 b W U g K H V M K S w 4 f S Z x d W 9 0 O y w m c X V v d D t T Z W N 0 a W 9 u M S 9 R d W J p d E R h d G F f M D M t M D c t M j A y M 1 8 x M C 0 w N i 0 y N C 9 B d X R v U m V t b 3 Z l Z E N v b H V t b n M x L n t E a W x 1 d G l v b i B G Y W N 0 b 3 I s O X 0 m c X V v d D s s J n F 1 b 3 Q 7 U 2 V j d G l v b j E v U X V i a X R E Y X R h X z A z L T A 3 L T I w M j N f M T A t M D Y t M j Q v Q X V 0 b 1 J l b W 9 2 Z W R D b 2 x 1 b W 5 z M S 5 7 R X h 0 Z W 5 k Z W Q g T G 9 3 I F J h b m d l L D E w f S Z x d W 9 0 O y w m c X V v d D t T Z W N 0 a W 9 u M S 9 R d W J p d E R h d G F f M D M t M D c t M j A y M 1 8 x M C 0 w N i 0 y N C 9 B d X R v U m V t b 3 Z l Z E N v b H V t b n M x L n t D b 3 J l I F J h b m d l L D E x f S Z x d W 9 0 O y w m c X V v d D t T Z W N 0 a W 9 u M S 9 R d W J p d E R h d G F f M D M t M D c t M j A y M 1 8 x M C 0 w N i 0 y N C 9 B d X R v U m V t b 3 Z l Z E N v b H V t b n M x L n t F e H R l b m R l Z C B I a W d o I F J h b m d l L D E y f S Z x d W 9 0 O y w m c X V v d D t T Z W N 0 a W 9 u M S 9 R d W J p d E R h d G F f M D M t M D c t M j A y M 1 8 x M C 0 w N i 0 y N C 9 B d X R v U m V t b 3 Z l Z E N v b H V t b n M x L n t F e G N p d G F 0 a W 9 u L D E z f S Z x d W 9 0 O y w m c X V v d D t T Z W N 0 a W 9 u M S 9 R d W J p d E R h d G F f M D M t M D c t M j A y M 1 8 x M C 0 w N i 0 y N C 9 B d X R v U m V t b 3 Z l Z E N v b H V t b n M x L n t T d G Q g M S B S R l U s M T R 9 J n F 1 b 3 Q 7 L C Z x d W 9 0 O 1 N l Y 3 R p b 2 4 x L 1 F 1 Y m l 0 R G F 0 Y V 8 w M y 0 w N y 0 y M D I z X z E w L T A 2 L T I 0 L 0 F 1 d G 9 S Z W 1 v d m V k Q 2 9 s d W 1 u c z E u e 1 N 0 Z C A y I F J G V S w x N X 0 m c X V v d D s s J n F 1 b 3 Q 7 U 2 V j d G l v b j E v U X V i a X R E Y X R h X z A z L T A 3 L T I w M j N f M T A t M D Y t M j Q v Q X V 0 b 1 J l b W 9 2 Z W R D b 2 x 1 b W 5 z M S 5 7 U 3 R k I D M g U k Z V L D E 2 f S Z x d W 9 0 O y w m c X V v d D t T Z W N 0 a W 9 u M S 9 R d W J p d E R h d G F f M D M t M D c t M j A y M 1 8 x M C 0 w N i 0 y N C 9 B d X R v U m V t b 3 Z l Z E N v b H V t b n M x L n t T Y W 1 w b G U g U k Z V L D E 3 f S Z x d W 9 0 O y w m c X V v d D t T Z W N 0 a W 9 u M S 9 R d W J p d E R h d G F f M D M t M D c t M j A y M 1 8 x M C 0 w N i 0 y N C 9 B d X R v U m V t b 3 Z l Z E N v b H V t b n M x L n t M Y X N 0 I F J l Y W Q g U 3 R h b m R h c m R z L D E 4 f S Z x d W 9 0 O y w m c X V v d D t T Z W N 0 a W 9 u M S 9 R d W J p d E R h d G F f M D M t M D c t M j A y M 1 8 x M C 0 w N i 0 y N C 9 B d X R v U m V t b 3 Z l Z E N v b H V t b n M x L n t S Z W F n Z W 5 0 I E x v d C M s M T l 9 J n F 1 b 3 Q 7 L C Z x d W 9 0 O 1 N l Y 3 R p b 2 4 x L 1 F 1 Y m l 0 R G F 0 Y V 8 w M y 0 w N y 0 y M D I z X z E w L T A 2 L T I 0 L 0 F 1 d G 9 S Z W 1 v d m V k Q 2 9 s d W 1 u c z E u e 1 B s Y X R l I E J h c m N v Z G U s M j B 9 J n F 1 b 3 Q 7 L C Z x d W 9 0 O 1 N l Y 3 R p b 2 4 x L 1 F 1 Y m l 0 R G F 0 Y V 8 w M y 0 w N y 0 y M D I z X z E w L T A 2 L T I 0 L 0 F 1 d G 9 S Z W 1 v d m V k Q 2 9 s d W 1 u c z E u e 1 d l b G w s M j F 9 J n F 1 b 3 Q 7 L C Z x d W 9 0 O 1 N l Y 3 R p b 2 4 x L 1 F 1 Y m l 0 R G F 0 Y V 8 w M y 0 w N y 0 y M D I z X z E w L T A 2 L T I 0 L 0 F 1 d G 9 S Z W 1 v d m V k Q 2 9 s d W 1 u c z E u e 1 N h b X B s Z S B J R C w y M n 0 m c X V v d D s s J n F 1 b 3 Q 7 U 2 V j d G l v b j E v U X V i a X R E Y X R h X z A z L T A 3 L T I w M j N f M T A t M D Y t M j Q v Q X V 0 b 1 J l b W 9 2 Z W R D b 2 x 1 b W 5 z M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w M y 0 w N y 0 y M D I z X z E w L T A 2 L T I 0 L 0 F 1 d G 9 S Z W 1 v d m V k Q 2 9 s d W 1 u c z E u e 1 J 1 b i B J R C w w f S Z x d W 9 0 O y w m c X V v d D t T Z W N 0 a W 9 u M S 9 R d W J p d E R h d G F f M D M t M D c t M j A y M 1 8 x M C 0 w N i 0 y N C 9 B d X R v U m V t b 3 Z l Z E N v b H V t b n M x L n t U Z X N 0 I E R h d G U s M X 0 m c X V v d D s s J n F 1 b 3 Q 7 U 2 V j d G l v b j E v U X V i a X R E Y X R h X z A z L T A 3 L T I w M j N f M T A t M D Y t M j Q v Q X V 0 b 1 J l b W 9 2 Z W R D b 2 x 1 b W 5 z M S 5 7 Q X N z Y X k g T m F t Z S w y f S Z x d W 9 0 O y w m c X V v d D t T Z W N 0 a W 9 u M S 9 R d W J p d E R h d G F f M D M t M D c t M j A y M 1 8 x M C 0 w N i 0 y N C 9 B d X R v U m V t b 3 Z l Z E N v b H V t b n M x L n t T Y W 1 w b G U g T m F t Z S w z f S Z x d W 9 0 O y w m c X V v d D t T Z W N 0 a W 9 u M S 9 R d W J p d E R h d G F f M D M t M D c t M j A y M 1 8 x M C 0 w N i 0 y N C 9 B d X R v U m V t b 3 Z l Z E N v b H V t b n M x L n t P c m l n a W 5 h b C B T Y W 1 w b G U g Q 2 9 u Y y 4 s N H 0 m c X V v d D s s J n F 1 b 3 Q 7 U 2 V j d G l v b j E v U X V i a X R E Y X R h X z A z L T A 3 L T I w M j N f M T A t M D Y t M j Q v Q X V 0 b 1 J l b W 9 2 Z W R D b 2 x 1 b W 5 z M S 5 7 T 3 J p Z 2 l u Y W w g c 2 F t c G x l I G N v b m M u I H V u a X R z L D V 9 J n F 1 b 3 Q 7 L C Z x d W 9 0 O 1 N l Y 3 R p b 2 4 x L 1 F 1 Y m l 0 R G F 0 Y V 8 w M y 0 w N y 0 y M D I z X z E w L T A 2 L T I 0 L 0 F 1 d G 9 S Z W 1 v d m V k Q 2 9 s d W 1 u c z E u e 1 F 1 Y m l 0 I F R 1 Y m U g Q 2 9 u Y y 4 s N n 0 m c X V v d D s s J n F 1 b 3 Q 7 U 2 V j d G l v b j E v U X V i a X R E Y X R h X z A z L T A 3 L T I w M j N f M T A t M D Y t M j Q v Q X V 0 b 1 J l b W 9 2 Z W R D b 2 x 1 b W 5 z M S 5 7 U X V i a X Q g d H V i Z S B j b 2 5 j L i B 1 b m l 0 c y w 3 f S Z x d W 9 0 O y w m c X V v d D t T Z W N 0 a W 9 u M S 9 R d W J p d E R h d G F f M D M t M D c t M j A y M 1 8 x M C 0 w N i 0 y N C 9 B d X R v U m V t b 3 Z l Z E N v b H V t b n M x L n t T Y W 1 w b G U g V m 9 s d W 1 l I C h 1 T C k s O H 0 m c X V v d D s s J n F 1 b 3 Q 7 U 2 V j d G l v b j E v U X V i a X R E Y X R h X z A z L T A 3 L T I w M j N f M T A t M D Y t M j Q v Q X V 0 b 1 J l b W 9 2 Z W R D b 2 x 1 b W 5 z M S 5 7 R G l s d X R p b 2 4 g R m F j d G 9 y L D l 9 J n F 1 b 3 Q 7 L C Z x d W 9 0 O 1 N l Y 3 R p b 2 4 x L 1 F 1 Y m l 0 R G F 0 Y V 8 w M y 0 w N y 0 y M D I z X z E w L T A 2 L T I 0 L 0 F 1 d G 9 S Z W 1 v d m V k Q 2 9 s d W 1 u c z E u e 0 V 4 d G V u Z G V k I E x v d y B S Y W 5 n Z S w x M H 0 m c X V v d D s s J n F 1 b 3 Q 7 U 2 V j d G l v b j E v U X V i a X R E Y X R h X z A z L T A 3 L T I w M j N f M T A t M D Y t M j Q v Q X V 0 b 1 J l b W 9 2 Z W R D b 2 x 1 b W 5 z M S 5 7 Q 2 9 y Z S B S Y W 5 n Z S w x M X 0 m c X V v d D s s J n F 1 b 3 Q 7 U 2 V j d G l v b j E v U X V i a X R E Y X R h X z A z L T A 3 L T I w M j N f M T A t M D Y t M j Q v Q X V 0 b 1 J l b W 9 2 Z W R D b 2 x 1 b W 5 z M S 5 7 R X h 0 Z W 5 k Z W Q g S G l n a C B S Y W 5 n Z S w x M n 0 m c X V v d D s s J n F 1 b 3 Q 7 U 2 V j d G l v b j E v U X V i a X R E Y X R h X z A z L T A 3 L T I w M j N f M T A t M D Y t M j Q v Q X V 0 b 1 J l b W 9 2 Z W R D b 2 x 1 b W 5 z M S 5 7 R X h j a X R h d G l v b i w x M 3 0 m c X V v d D s s J n F 1 b 3 Q 7 U 2 V j d G l v b j E v U X V i a X R E Y X R h X z A z L T A 3 L T I w M j N f M T A t M D Y t M j Q v Q X V 0 b 1 J l b W 9 2 Z W R D b 2 x 1 b W 5 z M S 5 7 U 3 R k I D E g U k Z V L D E 0 f S Z x d W 9 0 O y w m c X V v d D t T Z W N 0 a W 9 u M S 9 R d W J p d E R h d G F f M D M t M D c t M j A y M 1 8 x M C 0 w N i 0 y N C 9 B d X R v U m V t b 3 Z l Z E N v b H V t b n M x L n t T d G Q g M i B S R l U s M T V 9 J n F 1 b 3 Q 7 L C Z x d W 9 0 O 1 N l Y 3 R p b 2 4 x L 1 F 1 Y m l 0 R G F 0 Y V 8 w M y 0 w N y 0 y M D I z X z E w L T A 2 L T I 0 L 0 F 1 d G 9 S Z W 1 v d m V k Q 2 9 s d W 1 u c z E u e 1 N 0 Z C A z I F J G V S w x N n 0 m c X V v d D s s J n F 1 b 3 Q 7 U 2 V j d G l v b j E v U X V i a X R E Y X R h X z A z L T A 3 L T I w M j N f M T A t M D Y t M j Q v Q X V 0 b 1 J l b W 9 2 Z W R D b 2 x 1 b W 5 z M S 5 7 U 2 F t c G x l I F J G V S w x N 3 0 m c X V v d D s s J n F 1 b 3 Q 7 U 2 V j d G l v b j E v U X V i a X R E Y X R h X z A z L T A 3 L T I w M j N f M T A t M D Y t M j Q v Q X V 0 b 1 J l b W 9 2 Z W R D b 2 x 1 b W 5 z M S 5 7 T G F z d C B S Z W F k I F N 0 Y W 5 k Y X J k c y w x O H 0 m c X V v d D s s J n F 1 b 3 Q 7 U 2 V j d G l v b j E v U X V i a X R E Y X R h X z A z L T A 3 L T I w M j N f M T A t M D Y t M j Q v Q X V 0 b 1 J l b W 9 2 Z W R D b 2 x 1 b W 5 z M S 5 7 U m V h Z 2 V u d C B M b 3 Q j L D E 5 f S Z x d W 9 0 O y w m c X V v d D t T Z W N 0 a W 9 u M S 9 R d W J p d E R h d G F f M D M t M D c t M j A y M 1 8 x M C 0 w N i 0 y N C 9 B d X R v U m V t b 3 Z l Z E N v b H V t b n M x L n t Q b G F 0 Z S B C Y X J j b 2 R l L D I w f S Z x d W 9 0 O y w m c X V v d D t T Z W N 0 a W 9 u M S 9 R d W J p d E R h d G F f M D M t M D c t M j A y M 1 8 x M C 0 w N i 0 y N C 9 B d X R v U m V t b 3 Z l Z E N v b H V t b n M x L n t X Z W x s L D I x f S Z x d W 9 0 O y w m c X V v d D t T Z W N 0 a W 9 u M S 9 R d W J p d E R h d G F f M D M t M D c t M j A y M 1 8 x M C 0 w N i 0 y N C 9 B d X R v U m V t b 3 Z l Z E N v b H V t b n M x L n t T Y W 1 w b G U g S U Q s M j J 9 J n F 1 b 3 Q 7 L C Z x d W 9 0 O 1 N l Y 3 R p b 2 4 x L 1 F 1 Y m l 0 R G F 0 Y V 8 w M y 0 w N y 0 y M D I z X z E w L T A 2 L T I 0 L 0 F 1 d G 9 S Z W 1 v d m V k Q 2 9 s d W 1 u c z E u e 1 R h Z 3 M s M j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R d W V y e U l E I i B W Y W x 1 Z T 0 i c z N m N 2 V j M T E 3 L T M w N T M t N G U 2 M y 0 4 Y 2 M x L T R h Z G Y 5 Y T h h N j d k Z C I g L z 4 8 L 1 N 0 Y W J s Z U V u d H J p Z X M + P C 9 J d G V t P j x J d G V t P j x J d G V t T G 9 j Y X R p b 2 4 + P E l 0 Z W 1 U e X B l P k Z v c m 1 1 b G E 8 L 0 l 0 Z W 1 U e X B l P j x J d G V t U G F 0 a D 5 T Z W N 0 a W 9 u M S 9 R d W J p d E R h d G F f M D Y t M D c t M j A y M 1 8 x M S 0 y O S 0 1 O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w N l Q x M D o y M j o w M C 4 0 M T M y O T M x W i I g L z 4 8 R W 5 0 c n k g V H l w Z T 0 i R m l s b E N v b H V t b l R 5 c G V z I i B W Y W x 1 Z T 0 i c 0 J n Y 0 d C Z 1 V H Q l F Z R E F 3 W U d C Z 1 l G Q l F Z R k J 3 W U d C Z 1 l H I i A v P j x F b n R y e S B U e X B l P S J G a W x s Q 2 9 s d W 1 u T m F t Z X M i I F Z h b H V l P S J z W y Z x d W 9 0 O 1 J 1 b i B J R C Z x d W 9 0 O y w m c X V v d D t U Z X N 0 I E R h d G U m c X V v d D s s J n F 1 b 3 Q 7 Q X N z Y X k g T m F t Z S Z x d W 9 0 O y w m c X V v d D t T Y W 1 w b G U g T m F t Z S Z x d W 9 0 O y w m c X V v d D t P c m l n a W 5 h b C B T Y W 1 w b G U g Q 2 9 u Y y 4 m c X V v d D s s J n F 1 b 3 Q 7 T 3 J p Z 2 l u Y W w g c 2 F t c G x l I G N v b m M u I H V u a X R z J n F 1 b 3 Q 7 L C Z x d W 9 0 O 1 F 1 Y m l 0 I F R 1 Y m U g Q 2 9 u Y y 4 m c X V v d D s s J n F 1 b 3 Q 7 U X V i a X Q g d H V i Z S B j b 2 5 j L i B 1 b m l 0 c y Z x d W 9 0 O y w m c X V v d D t T Y W 1 w b G U g V m 9 s d W 1 l I C h 1 T C k m c X V v d D s s J n F 1 b 3 Q 7 R G l s d X R p b 2 4 g R m F j d G 9 y J n F 1 b 3 Q 7 L C Z x d W 9 0 O 0 V 4 d G V u Z G V k I E x v d y B S Y W 5 n Z S Z x d W 9 0 O y w m c X V v d D t D b 3 J l I F J h b m d l J n F 1 b 3 Q 7 L C Z x d W 9 0 O 0 V 4 d G V u Z G V k I E h p Z 2 g g U m F u Z 2 U m c X V v d D s s J n F 1 b 3 Q 7 R X h j a X R h d G l v b i Z x d W 9 0 O y w m c X V v d D t T d G Q g M S B S R l U m c X V v d D s s J n F 1 b 3 Q 7 U 3 R k I D I g U k Z V J n F 1 b 3 Q 7 L C Z x d W 9 0 O 1 N 0 Z C A z I F J G V S Z x d W 9 0 O y w m c X V v d D t T Y W 1 w b G U g U k Z V J n F 1 b 3 Q 7 L C Z x d W 9 0 O 0 x h c 3 Q g U m V h Z C B T d G F u Z G F y Z H M m c X V v d D s s J n F 1 b 3 Q 7 U m V h Z 2 V u d C B M b 3 Q j J n F 1 b 3 Q 7 L C Z x d W 9 0 O 1 B s Y X R l I E J h c m N v Z G U m c X V v d D s s J n F 1 b 3 Q 7 V 2 V s b C Z x d W 9 0 O y w m c X V v d D t T Y W 1 w b G U g S U Q m c X V v d D s s J n F 1 b 3 Q 7 V G F n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w N i 0 w N y 0 y M D I z X z E x L T I 5 L T U 5 L 0 F 1 d G 9 S Z W 1 v d m V k Q 2 9 s d W 1 u c z E u e 1 J 1 b i B J R C w w f S Z x d W 9 0 O y w m c X V v d D t T Z W N 0 a W 9 u M S 9 R d W J p d E R h d G F f M D Y t M D c t M j A y M 1 8 x M S 0 y O S 0 1 O S 9 B d X R v U m V t b 3 Z l Z E N v b H V t b n M x L n t U Z X N 0 I E R h d G U s M X 0 m c X V v d D s s J n F 1 b 3 Q 7 U 2 V j d G l v b j E v U X V i a X R E Y X R h X z A 2 L T A 3 L T I w M j N f M T E t M j k t N T k v Q X V 0 b 1 J l b W 9 2 Z W R D b 2 x 1 b W 5 z M S 5 7 Q X N z Y X k g T m F t Z S w y f S Z x d W 9 0 O y w m c X V v d D t T Z W N 0 a W 9 u M S 9 R d W J p d E R h d G F f M D Y t M D c t M j A y M 1 8 x M S 0 y O S 0 1 O S 9 B d X R v U m V t b 3 Z l Z E N v b H V t b n M x L n t T Y W 1 w b G U g T m F t Z S w z f S Z x d W 9 0 O y w m c X V v d D t T Z W N 0 a W 9 u M S 9 R d W J p d E R h d G F f M D Y t M D c t M j A y M 1 8 x M S 0 y O S 0 1 O S 9 B d X R v U m V t b 3 Z l Z E N v b H V t b n M x L n t P c m l n a W 5 h b C B T Y W 1 w b G U g Q 2 9 u Y y 4 s N H 0 m c X V v d D s s J n F 1 b 3 Q 7 U 2 V j d G l v b j E v U X V i a X R E Y X R h X z A 2 L T A 3 L T I w M j N f M T E t M j k t N T k v Q X V 0 b 1 J l b W 9 2 Z W R D b 2 x 1 b W 5 z M S 5 7 T 3 J p Z 2 l u Y W w g c 2 F t c G x l I G N v b m M u I H V u a X R z L D V 9 J n F 1 b 3 Q 7 L C Z x d W 9 0 O 1 N l Y 3 R p b 2 4 x L 1 F 1 Y m l 0 R G F 0 Y V 8 w N i 0 w N y 0 y M D I z X z E x L T I 5 L T U 5 L 0 F 1 d G 9 S Z W 1 v d m V k Q 2 9 s d W 1 u c z E u e 1 F 1 Y m l 0 I F R 1 Y m U g Q 2 9 u Y y 4 s N n 0 m c X V v d D s s J n F 1 b 3 Q 7 U 2 V j d G l v b j E v U X V i a X R E Y X R h X z A 2 L T A 3 L T I w M j N f M T E t M j k t N T k v Q X V 0 b 1 J l b W 9 2 Z W R D b 2 x 1 b W 5 z M S 5 7 U X V i a X Q g d H V i Z S B j b 2 5 j L i B 1 b m l 0 c y w 3 f S Z x d W 9 0 O y w m c X V v d D t T Z W N 0 a W 9 u M S 9 R d W J p d E R h d G F f M D Y t M D c t M j A y M 1 8 x M S 0 y O S 0 1 O S 9 B d X R v U m V t b 3 Z l Z E N v b H V t b n M x L n t T Y W 1 w b G U g V m 9 s d W 1 l I C h 1 T C k s O H 0 m c X V v d D s s J n F 1 b 3 Q 7 U 2 V j d G l v b j E v U X V i a X R E Y X R h X z A 2 L T A 3 L T I w M j N f M T E t M j k t N T k v Q X V 0 b 1 J l b W 9 2 Z W R D b 2 x 1 b W 5 z M S 5 7 R G l s d X R p b 2 4 g R m F j d G 9 y L D l 9 J n F 1 b 3 Q 7 L C Z x d W 9 0 O 1 N l Y 3 R p b 2 4 x L 1 F 1 Y m l 0 R G F 0 Y V 8 w N i 0 w N y 0 y M D I z X z E x L T I 5 L T U 5 L 0 F 1 d G 9 S Z W 1 v d m V k Q 2 9 s d W 1 u c z E u e 0 V 4 d G V u Z G V k I E x v d y B S Y W 5 n Z S w x M H 0 m c X V v d D s s J n F 1 b 3 Q 7 U 2 V j d G l v b j E v U X V i a X R E Y X R h X z A 2 L T A 3 L T I w M j N f M T E t M j k t N T k v Q X V 0 b 1 J l b W 9 2 Z W R D b 2 x 1 b W 5 z M S 5 7 Q 2 9 y Z S B S Y W 5 n Z S w x M X 0 m c X V v d D s s J n F 1 b 3 Q 7 U 2 V j d G l v b j E v U X V i a X R E Y X R h X z A 2 L T A 3 L T I w M j N f M T E t M j k t N T k v Q X V 0 b 1 J l b W 9 2 Z W R D b 2 x 1 b W 5 z M S 5 7 R X h 0 Z W 5 k Z W Q g S G l n a C B S Y W 5 n Z S w x M n 0 m c X V v d D s s J n F 1 b 3 Q 7 U 2 V j d G l v b j E v U X V i a X R E Y X R h X z A 2 L T A 3 L T I w M j N f M T E t M j k t N T k v Q X V 0 b 1 J l b W 9 2 Z W R D b 2 x 1 b W 5 z M S 5 7 R X h j a X R h d G l v b i w x M 3 0 m c X V v d D s s J n F 1 b 3 Q 7 U 2 V j d G l v b j E v U X V i a X R E Y X R h X z A 2 L T A 3 L T I w M j N f M T E t M j k t N T k v Q X V 0 b 1 J l b W 9 2 Z W R D b 2 x 1 b W 5 z M S 5 7 U 3 R k I D E g U k Z V L D E 0 f S Z x d W 9 0 O y w m c X V v d D t T Z W N 0 a W 9 u M S 9 R d W J p d E R h d G F f M D Y t M D c t M j A y M 1 8 x M S 0 y O S 0 1 O S 9 B d X R v U m V t b 3 Z l Z E N v b H V t b n M x L n t T d G Q g M i B S R l U s M T V 9 J n F 1 b 3 Q 7 L C Z x d W 9 0 O 1 N l Y 3 R p b 2 4 x L 1 F 1 Y m l 0 R G F 0 Y V 8 w N i 0 w N y 0 y M D I z X z E x L T I 5 L T U 5 L 0 F 1 d G 9 S Z W 1 v d m V k Q 2 9 s d W 1 u c z E u e 1 N 0 Z C A z I F J G V S w x N n 0 m c X V v d D s s J n F 1 b 3 Q 7 U 2 V j d G l v b j E v U X V i a X R E Y X R h X z A 2 L T A 3 L T I w M j N f M T E t M j k t N T k v Q X V 0 b 1 J l b W 9 2 Z W R D b 2 x 1 b W 5 z M S 5 7 U 2 F t c G x l I F J G V S w x N 3 0 m c X V v d D s s J n F 1 b 3 Q 7 U 2 V j d G l v b j E v U X V i a X R E Y X R h X z A 2 L T A 3 L T I w M j N f M T E t M j k t N T k v Q X V 0 b 1 J l b W 9 2 Z W R D b 2 x 1 b W 5 z M S 5 7 T G F z d C B S Z W F k I F N 0 Y W 5 k Y X J k c y w x O H 0 m c X V v d D s s J n F 1 b 3 Q 7 U 2 V j d G l v b j E v U X V i a X R E Y X R h X z A 2 L T A 3 L T I w M j N f M T E t M j k t N T k v Q X V 0 b 1 J l b W 9 2 Z W R D b 2 x 1 b W 5 z M S 5 7 U m V h Z 2 V u d C B M b 3 Q j L D E 5 f S Z x d W 9 0 O y w m c X V v d D t T Z W N 0 a W 9 u M S 9 R d W J p d E R h d G F f M D Y t M D c t M j A y M 1 8 x M S 0 y O S 0 1 O S 9 B d X R v U m V t b 3 Z l Z E N v b H V t b n M x L n t Q b G F 0 Z S B C Y X J j b 2 R l L D I w f S Z x d W 9 0 O y w m c X V v d D t T Z W N 0 a W 9 u M S 9 R d W J p d E R h d G F f M D Y t M D c t M j A y M 1 8 x M S 0 y O S 0 1 O S 9 B d X R v U m V t b 3 Z l Z E N v b H V t b n M x L n t X Z W x s L D I x f S Z x d W 9 0 O y w m c X V v d D t T Z W N 0 a W 9 u M S 9 R d W J p d E R h d G F f M D Y t M D c t M j A y M 1 8 x M S 0 y O S 0 1 O S 9 B d X R v U m V t b 3 Z l Z E N v b H V t b n M x L n t T Y W 1 w b G U g S U Q s M j J 9 J n F 1 b 3 Q 7 L C Z x d W 9 0 O 1 N l Y 3 R p b 2 4 x L 1 F 1 Y m l 0 R G F 0 Y V 8 w N i 0 w N y 0 y M D I z X z E x L T I 5 L T U 5 L 0 F 1 d G 9 S Z W 1 v d m V k Q 2 9 s d W 1 u c z E u e 1 R h Z 3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d W J p d E R h d G F f M D Y t M D c t M j A y M 1 8 x M S 0 y O S 0 1 O S 9 B d X R v U m V t b 3 Z l Z E N v b H V t b n M x L n t S d W 4 g S U Q s M H 0 m c X V v d D s s J n F 1 b 3 Q 7 U 2 V j d G l v b j E v U X V i a X R E Y X R h X z A 2 L T A 3 L T I w M j N f M T E t M j k t N T k v Q X V 0 b 1 J l b W 9 2 Z W R D b 2 x 1 b W 5 z M S 5 7 V G V z d C B E Y X R l L D F 9 J n F 1 b 3 Q 7 L C Z x d W 9 0 O 1 N l Y 3 R p b 2 4 x L 1 F 1 Y m l 0 R G F 0 Y V 8 w N i 0 w N y 0 y M D I z X z E x L T I 5 L T U 5 L 0 F 1 d G 9 S Z W 1 v d m V k Q 2 9 s d W 1 u c z E u e 0 F z c 2 F 5 I E 5 h b W U s M n 0 m c X V v d D s s J n F 1 b 3 Q 7 U 2 V j d G l v b j E v U X V i a X R E Y X R h X z A 2 L T A 3 L T I w M j N f M T E t M j k t N T k v Q X V 0 b 1 J l b W 9 2 Z W R D b 2 x 1 b W 5 z M S 5 7 U 2 F t c G x l I E 5 h b W U s M 3 0 m c X V v d D s s J n F 1 b 3 Q 7 U 2 V j d G l v b j E v U X V i a X R E Y X R h X z A 2 L T A 3 L T I w M j N f M T E t M j k t N T k v Q X V 0 b 1 J l b W 9 2 Z W R D b 2 x 1 b W 5 z M S 5 7 T 3 J p Z 2 l u Y W w g U 2 F t c G x l I E N v b m M u L D R 9 J n F 1 b 3 Q 7 L C Z x d W 9 0 O 1 N l Y 3 R p b 2 4 x L 1 F 1 Y m l 0 R G F 0 Y V 8 w N i 0 w N y 0 y M D I z X z E x L T I 5 L T U 5 L 0 F 1 d G 9 S Z W 1 v d m V k Q 2 9 s d W 1 u c z E u e 0 9 y a W d p b m F s I H N h b X B s Z S B j b 2 5 j L i B 1 b m l 0 c y w 1 f S Z x d W 9 0 O y w m c X V v d D t T Z W N 0 a W 9 u M S 9 R d W J p d E R h d G F f M D Y t M D c t M j A y M 1 8 x M S 0 y O S 0 1 O S 9 B d X R v U m V t b 3 Z l Z E N v b H V t b n M x L n t R d W J p d C B U d W J l I E N v b m M u L D Z 9 J n F 1 b 3 Q 7 L C Z x d W 9 0 O 1 N l Y 3 R p b 2 4 x L 1 F 1 Y m l 0 R G F 0 Y V 8 w N i 0 w N y 0 y M D I z X z E x L T I 5 L T U 5 L 0 F 1 d G 9 S Z W 1 v d m V k Q 2 9 s d W 1 u c z E u e 1 F 1 Y m l 0 I H R 1 Y m U g Y 2 9 u Y y 4 g d W 5 p d H M s N 3 0 m c X V v d D s s J n F 1 b 3 Q 7 U 2 V j d G l v b j E v U X V i a X R E Y X R h X z A 2 L T A 3 L T I w M j N f M T E t M j k t N T k v Q X V 0 b 1 J l b W 9 2 Z W R D b 2 x 1 b W 5 z M S 5 7 U 2 F t c G x l I F Z v b H V t Z S A o d U w p L D h 9 J n F 1 b 3 Q 7 L C Z x d W 9 0 O 1 N l Y 3 R p b 2 4 x L 1 F 1 Y m l 0 R G F 0 Y V 8 w N i 0 w N y 0 y M D I z X z E x L T I 5 L T U 5 L 0 F 1 d G 9 S Z W 1 v d m V k Q 2 9 s d W 1 u c z E u e 0 R p b H V 0 a W 9 u I E Z h Y 3 R v c i w 5 f S Z x d W 9 0 O y w m c X V v d D t T Z W N 0 a W 9 u M S 9 R d W J p d E R h d G F f M D Y t M D c t M j A y M 1 8 x M S 0 y O S 0 1 O S 9 B d X R v U m V t b 3 Z l Z E N v b H V t b n M x L n t F e H R l b m R l Z C B M b 3 c g U m F u Z 2 U s M T B 9 J n F 1 b 3 Q 7 L C Z x d W 9 0 O 1 N l Y 3 R p b 2 4 x L 1 F 1 Y m l 0 R G F 0 Y V 8 w N i 0 w N y 0 y M D I z X z E x L T I 5 L T U 5 L 0 F 1 d G 9 S Z W 1 v d m V k Q 2 9 s d W 1 u c z E u e 0 N v c m U g U m F u Z 2 U s M T F 9 J n F 1 b 3 Q 7 L C Z x d W 9 0 O 1 N l Y 3 R p b 2 4 x L 1 F 1 Y m l 0 R G F 0 Y V 8 w N i 0 w N y 0 y M D I z X z E x L T I 5 L T U 5 L 0 F 1 d G 9 S Z W 1 v d m V k Q 2 9 s d W 1 u c z E u e 0 V 4 d G V u Z G V k I E h p Z 2 g g U m F u Z 2 U s M T J 9 J n F 1 b 3 Q 7 L C Z x d W 9 0 O 1 N l Y 3 R p b 2 4 x L 1 F 1 Y m l 0 R G F 0 Y V 8 w N i 0 w N y 0 y M D I z X z E x L T I 5 L T U 5 L 0 F 1 d G 9 S Z W 1 v d m V k Q 2 9 s d W 1 u c z E u e 0 V 4 Y 2 l 0 Y X R p b 2 4 s M T N 9 J n F 1 b 3 Q 7 L C Z x d W 9 0 O 1 N l Y 3 R p b 2 4 x L 1 F 1 Y m l 0 R G F 0 Y V 8 w N i 0 w N y 0 y M D I z X z E x L T I 5 L T U 5 L 0 F 1 d G 9 S Z W 1 v d m V k Q 2 9 s d W 1 u c z E u e 1 N 0 Z C A x I F J G V S w x N H 0 m c X V v d D s s J n F 1 b 3 Q 7 U 2 V j d G l v b j E v U X V i a X R E Y X R h X z A 2 L T A 3 L T I w M j N f M T E t M j k t N T k v Q X V 0 b 1 J l b W 9 2 Z W R D b 2 x 1 b W 5 z M S 5 7 U 3 R k I D I g U k Z V L D E 1 f S Z x d W 9 0 O y w m c X V v d D t T Z W N 0 a W 9 u M S 9 R d W J p d E R h d G F f M D Y t M D c t M j A y M 1 8 x M S 0 y O S 0 1 O S 9 B d X R v U m V t b 3 Z l Z E N v b H V t b n M x L n t T d G Q g M y B S R l U s M T Z 9 J n F 1 b 3 Q 7 L C Z x d W 9 0 O 1 N l Y 3 R p b 2 4 x L 1 F 1 Y m l 0 R G F 0 Y V 8 w N i 0 w N y 0 y M D I z X z E x L T I 5 L T U 5 L 0 F 1 d G 9 S Z W 1 v d m V k Q 2 9 s d W 1 u c z E u e 1 N h b X B s Z S B S R l U s M T d 9 J n F 1 b 3 Q 7 L C Z x d W 9 0 O 1 N l Y 3 R p b 2 4 x L 1 F 1 Y m l 0 R G F 0 Y V 8 w N i 0 w N y 0 y M D I z X z E x L T I 5 L T U 5 L 0 F 1 d G 9 S Z W 1 v d m V k Q 2 9 s d W 1 u c z E u e 0 x h c 3 Q g U m V h Z C B T d G F u Z G F y Z H M s M T h 9 J n F 1 b 3 Q 7 L C Z x d W 9 0 O 1 N l Y 3 R p b 2 4 x L 1 F 1 Y m l 0 R G F 0 Y V 8 w N i 0 w N y 0 y M D I z X z E x L T I 5 L T U 5 L 0 F 1 d G 9 S Z W 1 v d m V k Q 2 9 s d W 1 u c z E u e 1 J l Y W d l b n Q g T G 9 0 I y w x O X 0 m c X V v d D s s J n F 1 b 3 Q 7 U 2 V j d G l v b j E v U X V i a X R E Y X R h X z A 2 L T A 3 L T I w M j N f M T E t M j k t N T k v Q X V 0 b 1 J l b W 9 2 Z W R D b 2 x 1 b W 5 z M S 5 7 U G x h d G U g Q m F y Y 2 9 k Z S w y M H 0 m c X V v d D s s J n F 1 b 3 Q 7 U 2 V j d G l v b j E v U X V i a X R E Y X R h X z A 2 L T A 3 L T I w M j N f M T E t M j k t N T k v Q X V 0 b 1 J l b W 9 2 Z W R D b 2 x 1 b W 5 z M S 5 7 V 2 V s b C w y M X 0 m c X V v d D s s J n F 1 b 3 Q 7 U 2 V j d G l v b j E v U X V i a X R E Y X R h X z A 2 L T A 3 L T I w M j N f M T E t M j k t N T k v Q X V 0 b 1 J l b W 9 2 Z W R D b 2 x 1 b W 5 z M S 5 7 U 2 F t c G x l I E l E L D I y f S Z x d W 9 0 O y w m c X V v d D t T Z W N 0 a W 9 u M S 9 R d W J p d E R h d G F f M D Y t M D c t M j A y M 1 8 x M S 0 y O S 0 1 O S 9 B d X R v U m V t b 3 Z l Z E N v b H V t b n M x L n t U Y W d z L D I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R W 5 0 c n k g V H l w Z T 0 i U X V l c n l J R C I g V m F s d W U 9 I n M z M z R j M T B l M i 1 i Z T d j L T Q 4 Y W I t Y W Q 1 M i 1 k N j Q 1 O W V l N D F m N j g i I C 8 + P C 9 T d G F i b G V F b n R y a W V z P j w v S X R l b T 4 8 S X R l b T 4 8 S X R l b U x v Y 2 F 0 a W 9 u P j x J d G V t V H l w Z T 5 G b 3 J t d W x h P C 9 J d G V t V H l w Z T 4 8 S X R l b V B h d G g + U 2 V j d G l v b j E v U X V i a X R E Y X R h X z E 5 L T A 1 L T I w M j J f M T Y t M T Q t M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5 L T A 1 L T I w M j J f M T Y t M T Q t M T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5 L T A 1 L T I w M j J f M T Y t M T Q t M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g t M D c t M j A y M l 8 w O C 0 0 M S 0 0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g t M D c t M j A y M l 8 w O C 0 0 M S 0 0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g t M D c t M j A y M l 8 w O C 0 0 M S 0 0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O S 0 w N y 0 y M D I y X z E x L T M y L T Q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O S 0 w N y 0 y M D I y X z E x L T M y L T Q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O S 0 w N y 0 y M D I y X z E x L T M y L T Q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y L T E w L T I w M j J f M D k t M z E t N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y L T E w L T I w M j J f M D k t M z E t N T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y L T E w L T I w M j J f M D k t M z E t N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T A t M j A y M l 8 x M y 0 z O C 0 w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T A t M j A y M l 8 x M y 0 z O C 0 w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T A t M j A y M l 8 x M y 0 z O C 0 w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O S 0 x M S 0 y M D I y X z A 5 L T Q 1 L T Q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O S 0 x M S 0 y M D I y X z A 5 L T Q 1 L T Q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O S 0 x M S 0 y M D I y X z A 5 L T Q 1 L T Q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x L T I w M j N f M D k t N T c t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x L T I w M j N f M D k t N T c t M j I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x L T I w M j N f M D k t N T c t M j I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k t M D E t M j A y M 1 8 x N i 0 y N y 0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k t M D E t M j A y M 1 8 x N i 0 y N y 0 x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k t M D E t M j A y M 1 8 x N i 0 y N y 0 x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M C 0 w M S 0 y M D I z X z E z L T Q x L T E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M C 0 w M S 0 y M D I z X z E z L T Q x L T E 3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M C 0 w M S 0 y M D I z X z E z L T Q x L T E 3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2 L T I w M j N f M T U t N T k t M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2 L T I w M j N f M T U t N T k t M T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1 L T A 2 L T I w M j N f M T U t N T k t M T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Y t M j A y M 1 8 x N S 0 y O C 0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Y t M j A y M 1 8 x N S 0 y O C 0 0 M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Y t M j A y M 1 8 x N S 0 y O C 0 0 M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N i 0 w N i 0 y M D I z X z E w L T A 3 L T I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N i 0 w N i 0 y M D I z X z E w L T A 3 L T I 3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N i 0 w N i 0 y M D I z X z E w L T A 3 L T I 3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3 L T A 2 L T I w M j N f M T Q t N T M t M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3 L T A 2 L T I w M j N f M T Q t N T M t M z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3 L T A 2 L T I w M j N f M T Q t N T M t M z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D Y t M j A y M 1 8 x N y 0 0 M C 0 y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D Y t M j A y M 1 8 x N y 0 0 M C 0 y N i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M t M D Y t M j A y M 1 8 x N y 0 0 M C 0 y N i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y O S 0 w N i 0 y M D I z X z A 4 L T I 4 L T E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y O S 0 w N i 0 y M D I z X z A 4 L T I 4 L T E 0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y O S 0 w N i 0 y M D I z X z A 4 L T I 4 L T E 0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z L T A 3 L T I w M j N f M T A t M D Y t M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z L T A 3 L T I w M j N f M T A t M D Y t M j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A z L T A 3 L T I w M j N f M T A t M D Y t M j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c t M j A y M 1 8 x M S 0 y O S 0 1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c t M j A y M 1 8 x M S 0 y O S 0 1 O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D Y t M D c t M j A y M 1 8 x M S 0 y O S 0 1 O S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d W J p d E R h d G F f M D k t M D c t M j A y N F 8 x M C 0 y M S 0 z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x Y j c 4 Y z c 2 L T d l M D c t N G Y z Z C 0 4 O G Z k L T M 2 N G Q w N G Y 0 Y m Z j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O V Q w O D o y N j o 0 N S 4 w M j c 4 M D M 5 W i I g L z 4 8 R W 5 0 c n k g V H l w Z T 0 i R m l s b E N v b H V t b l R 5 c G V z I i B W Y W x 1 Z T 0 i c 0 J n Y 0 d C Z 1 V H Q l F Z R E F 3 W U d C Z 1 l G Q l F Z R k J 3 W U d C Z 1 l H I i A v P j x F b n R y e S B U e X B l P S J G a W x s Q 2 9 s d W 1 u T m F t Z X M i I F Z h b H V l P S J z W y Z x d W 9 0 O 1 J 1 b i B J R C Z x d W 9 0 O y w m c X V v d D t U Z X N 0 I E R h d G U m c X V v d D s s J n F 1 b 3 Q 7 Q X N z Y X k g T m F t Z S Z x d W 9 0 O y w m c X V v d D t T Y W 1 w b G U g T m F t Z S Z x d W 9 0 O y w m c X V v d D t P c m l n a W 5 h b C B T Y W 1 w b G U g Q 2 9 u Y y 4 m c X V v d D s s J n F 1 b 3 Q 7 T 3 J p Z 2 l u Y W w g c 2 F t c G x l I G N v b m M u I H V u a X R z J n F 1 b 3 Q 7 L C Z x d W 9 0 O 1 F 1 Y m l 0 I F R 1 Y m U g Q 2 9 u Y y 4 m c X V v d D s s J n F 1 b 3 Q 7 U X V i a X Q g d H V i Z S B j b 2 5 j L i B 1 b m l 0 c y Z x d W 9 0 O y w m c X V v d D t T Y W 1 w b G U g V m 9 s d W 1 l I C h 1 T C k m c X V v d D s s J n F 1 b 3 Q 7 R G l s d X R p b 2 4 g R m F j d G 9 y J n F 1 b 3 Q 7 L C Z x d W 9 0 O 0 V 4 d G V u Z G V k I E x v d y B S Y W 5 n Z S Z x d W 9 0 O y w m c X V v d D t D b 3 J l I F J h b m d l J n F 1 b 3 Q 7 L C Z x d W 9 0 O 0 V 4 d G V u Z G V k I E h p Z 2 g g U m F u Z 2 U m c X V v d D s s J n F 1 b 3 Q 7 R X h j a X R h d G l v b i Z x d W 9 0 O y w m c X V v d D t T d G Q g M S B S R l U m c X V v d D s s J n F 1 b 3 Q 7 U 3 R k I D I g U k Z V J n F 1 b 3 Q 7 L C Z x d W 9 0 O 1 N 0 Z C A z I F J G V S Z x d W 9 0 O y w m c X V v d D t T Y W 1 w b G U g U k Z V J n F 1 b 3 Q 7 L C Z x d W 9 0 O 0 x h c 3 Q g U m V h Z C B T d G F u Z G F y Z H M m c X V v d D s s J n F 1 b 3 Q 7 U m V h Z 2 V u d C B M b 3 Q j J n F 1 b 3 Q 7 L C Z x d W 9 0 O 1 B s Y X R l I E J h c m N v Z G U m c X V v d D s s J n F 1 b 3 Q 7 V 2 V s b C Z x d W 9 0 O y w m c X V v d D t T Y W 1 w b G U g S U Q m c X V v d D s s J n F 1 b 3 Q 7 V G F n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J p d E R h d G F f M D k t M D c t M j A y N F 8 x M C 0 y M S 0 z O S 9 B d X R v U m V t b 3 Z l Z E N v b H V t b n M x L n t S d W 4 g S U Q s M H 0 m c X V v d D s s J n F 1 b 3 Q 7 U 2 V j d G l v b j E v U X V i a X R E Y X R h X z A 5 L T A 3 L T I w M j R f M T A t M j E t M z k v Q X V 0 b 1 J l b W 9 2 Z W R D b 2 x 1 b W 5 z M S 5 7 V G V z d C B E Y X R l L D F 9 J n F 1 b 3 Q 7 L C Z x d W 9 0 O 1 N l Y 3 R p b 2 4 x L 1 F 1 Y m l 0 R G F 0 Y V 8 w O S 0 w N y 0 y M D I 0 X z E w L T I x L T M 5 L 0 F 1 d G 9 S Z W 1 v d m V k Q 2 9 s d W 1 u c z E u e 0 F z c 2 F 5 I E 5 h b W U s M n 0 m c X V v d D s s J n F 1 b 3 Q 7 U 2 V j d G l v b j E v U X V i a X R E Y X R h X z A 5 L T A 3 L T I w M j R f M T A t M j E t M z k v Q X V 0 b 1 J l b W 9 2 Z W R D b 2 x 1 b W 5 z M S 5 7 U 2 F t c G x l I E 5 h b W U s M 3 0 m c X V v d D s s J n F 1 b 3 Q 7 U 2 V j d G l v b j E v U X V i a X R E Y X R h X z A 5 L T A 3 L T I w M j R f M T A t M j E t M z k v Q X V 0 b 1 J l b W 9 2 Z W R D b 2 x 1 b W 5 z M S 5 7 T 3 J p Z 2 l u Y W w g U 2 F t c G x l I E N v b m M u L D R 9 J n F 1 b 3 Q 7 L C Z x d W 9 0 O 1 N l Y 3 R p b 2 4 x L 1 F 1 Y m l 0 R G F 0 Y V 8 w O S 0 w N y 0 y M D I 0 X z E w L T I x L T M 5 L 0 F 1 d G 9 S Z W 1 v d m V k Q 2 9 s d W 1 u c z E u e 0 9 y a W d p b m F s I H N h b X B s Z S B j b 2 5 j L i B 1 b m l 0 c y w 1 f S Z x d W 9 0 O y w m c X V v d D t T Z W N 0 a W 9 u M S 9 R d W J p d E R h d G F f M D k t M D c t M j A y N F 8 x M C 0 y M S 0 z O S 9 B d X R v U m V t b 3 Z l Z E N v b H V t b n M x L n t R d W J p d C B U d W J l I E N v b m M u L D Z 9 J n F 1 b 3 Q 7 L C Z x d W 9 0 O 1 N l Y 3 R p b 2 4 x L 1 F 1 Y m l 0 R G F 0 Y V 8 w O S 0 w N y 0 y M D I 0 X z E w L T I x L T M 5 L 0 F 1 d G 9 S Z W 1 v d m V k Q 2 9 s d W 1 u c z E u e 1 F 1 Y m l 0 I H R 1 Y m U g Y 2 9 u Y y 4 g d W 5 p d H M s N 3 0 m c X V v d D s s J n F 1 b 3 Q 7 U 2 V j d G l v b j E v U X V i a X R E Y X R h X z A 5 L T A 3 L T I w M j R f M T A t M j E t M z k v Q X V 0 b 1 J l b W 9 2 Z W R D b 2 x 1 b W 5 z M S 5 7 U 2 F t c G x l I F Z v b H V t Z S A o d U w p L D h 9 J n F 1 b 3 Q 7 L C Z x d W 9 0 O 1 N l Y 3 R p b 2 4 x L 1 F 1 Y m l 0 R G F 0 Y V 8 w O S 0 w N y 0 y M D I 0 X z E w L T I x L T M 5 L 0 F 1 d G 9 S Z W 1 v d m V k Q 2 9 s d W 1 u c z E u e 0 R p b H V 0 a W 9 u I E Z h Y 3 R v c i w 5 f S Z x d W 9 0 O y w m c X V v d D t T Z W N 0 a W 9 u M S 9 R d W J p d E R h d G F f M D k t M D c t M j A y N F 8 x M C 0 y M S 0 z O S 9 B d X R v U m V t b 3 Z l Z E N v b H V t b n M x L n t F e H R l b m R l Z C B M b 3 c g U m F u Z 2 U s M T B 9 J n F 1 b 3 Q 7 L C Z x d W 9 0 O 1 N l Y 3 R p b 2 4 x L 1 F 1 Y m l 0 R G F 0 Y V 8 w O S 0 w N y 0 y M D I 0 X z E w L T I x L T M 5 L 0 F 1 d G 9 S Z W 1 v d m V k Q 2 9 s d W 1 u c z E u e 0 N v c m U g U m F u Z 2 U s M T F 9 J n F 1 b 3 Q 7 L C Z x d W 9 0 O 1 N l Y 3 R p b 2 4 x L 1 F 1 Y m l 0 R G F 0 Y V 8 w O S 0 w N y 0 y M D I 0 X z E w L T I x L T M 5 L 0 F 1 d G 9 S Z W 1 v d m V k Q 2 9 s d W 1 u c z E u e 0 V 4 d G V u Z G V k I E h p Z 2 g g U m F u Z 2 U s M T J 9 J n F 1 b 3 Q 7 L C Z x d W 9 0 O 1 N l Y 3 R p b 2 4 x L 1 F 1 Y m l 0 R G F 0 Y V 8 w O S 0 w N y 0 y M D I 0 X z E w L T I x L T M 5 L 0 F 1 d G 9 S Z W 1 v d m V k Q 2 9 s d W 1 u c z E u e 0 V 4 Y 2 l 0 Y X R p b 2 4 s M T N 9 J n F 1 b 3 Q 7 L C Z x d W 9 0 O 1 N l Y 3 R p b 2 4 x L 1 F 1 Y m l 0 R G F 0 Y V 8 w O S 0 w N y 0 y M D I 0 X z E w L T I x L T M 5 L 0 F 1 d G 9 S Z W 1 v d m V k Q 2 9 s d W 1 u c z E u e 1 N 0 Z C A x I F J G V S w x N H 0 m c X V v d D s s J n F 1 b 3 Q 7 U 2 V j d G l v b j E v U X V i a X R E Y X R h X z A 5 L T A 3 L T I w M j R f M T A t M j E t M z k v Q X V 0 b 1 J l b W 9 2 Z W R D b 2 x 1 b W 5 z M S 5 7 U 3 R k I D I g U k Z V L D E 1 f S Z x d W 9 0 O y w m c X V v d D t T Z W N 0 a W 9 u M S 9 R d W J p d E R h d G F f M D k t M D c t M j A y N F 8 x M C 0 y M S 0 z O S 9 B d X R v U m V t b 3 Z l Z E N v b H V t b n M x L n t T d G Q g M y B S R l U s M T Z 9 J n F 1 b 3 Q 7 L C Z x d W 9 0 O 1 N l Y 3 R p b 2 4 x L 1 F 1 Y m l 0 R G F 0 Y V 8 w O S 0 w N y 0 y M D I 0 X z E w L T I x L T M 5 L 0 F 1 d G 9 S Z W 1 v d m V k Q 2 9 s d W 1 u c z E u e 1 N h b X B s Z S B S R l U s M T d 9 J n F 1 b 3 Q 7 L C Z x d W 9 0 O 1 N l Y 3 R p b 2 4 x L 1 F 1 Y m l 0 R G F 0 Y V 8 w O S 0 w N y 0 y M D I 0 X z E w L T I x L T M 5 L 0 F 1 d G 9 S Z W 1 v d m V k Q 2 9 s d W 1 u c z E u e 0 x h c 3 Q g U m V h Z C B T d G F u Z G F y Z H M s M T h 9 J n F 1 b 3 Q 7 L C Z x d W 9 0 O 1 N l Y 3 R p b 2 4 x L 1 F 1 Y m l 0 R G F 0 Y V 8 w O S 0 w N y 0 y M D I 0 X z E w L T I x L T M 5 L 0 F 1 d G 9 S Z W 1 v d m V k Q 2 9 s d W 1 u c z E u e 1 J l Y W d l b n Q g T G 9 0 I y w x O X 0 m c X V v d D s s J n F 1 b 3 Q 7 U 2 V j d G l v b j E v U X V i a X R E Y X R h X z A 5 L T A 3 L T I w M j R f M T A t M j E t M z k v Q X V 0 b 1 J l b W 9 2 Z W R D b 2 x 1 b W 5 z M S 5 7 U G x h d G U g Q m F y Y 2 9 k Z S w y M H 0 m c X V v d D s s J n F 1 b 3 Q 7 U 2 V j d G l v b j E v U X V i a X R E Y X R h X z A 5 L T A 3 L T I w M j R f M T A t M j E t M z k v Q X V 0 b 1 J l b W 9 2 Z W R D b 2 x 1 b W 5 z M S 5 7 V 2 V s b C w y M X 0 m c X V v d D s s J n F 1 b 3 Q 7 U 2 V j d G l v b j E v U X V i a X R E Y X R h X z A 5 L T A 3 L T I w M j R f M T A t M j E t M z k v Q X V 0 b 1 J l b W 9 2 Z W R D b 2 x 1 b W 5 z M S 5 7 U 2 F t c G x l I E l E L D I y f S Z x d W 9 0 O y w m c X V v d D t T Z W N 0 a W 9 u M S 9 R d W J p d E R h d G F f M D k t M D c t M j A y N F 8 x M C 0 y M S 0 z O S 9 B d X R v U m V t b 3 Z l Z E N v b H V t b n M x L n t U Y W d z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X V i a X R E Y X R h X z A 5 L T A 3 L T I w M j R f M T A t M j E t M z k v Q X V 0 b 1 J l b W 9 2 Z W R D b 2 x 1 b W 5 z M S 5 7 U n V u I E l E L D B 9 J n F 1 b 3 Q 7 L C Z x d W 9 0 O 1 N l Y 3 R p b 2 4 x L 1 F 1 Y m l 0 R G F 0 Y V 8 w O S 0 w N y 0 y M D I 0 X z E w L T I x L T M 5 L 0 F 1 d G 9 S Z W 1 v d m V k Q 2 9 s d W 1 u c z E u e 1 R l c 3 Q g R G F 0 Z S w x f S Z x d W 9 0 O y w m c X V v d D t T Z W N 0 a W 9 u M S 9 R d W J p d E R h d G F f M D k t M D c t M j A y N F 8 x M C 0 y M S 0 z O S 9 B d X R v U m V t b 3 Z l Z E N v b H V t b n M x L n t B c 3 N h e S B O Y W 1 l L D J 9 J n F 1 b 3 Q 7 L C Z x d W 9 0 O 1 N l Y 3 R p b 2 4 x L 1 F 1 Y m l 0 R G F 0 Y V 8 w O S 0 w N y 0 y M D I 0 X z E w L T I x L T M 5 L 0 F 1 d G 9 S Z W 1 v d m V k Q 2 9 s d W 1 u c z E u e 1 N h b X B s Z S B O Y W 1 l L D N 9 J n F 1 b 3 Q 7 L C Z x d W 9 0 O 1 N l Y 3 R p b 2 4 x L 1 F 1 Y m l 0 R G F 0 Y V 8 w O S 0 w N y 0 y M D I 0 X z E w L T I x L T M 5 L 0 F 1 d G 9 S Z W 1 v d m V k Q 2 9 s d W 1 u c z E u e 0 9 y a W d p b m F s I F N h b X B s Z S B D b 2 5 j L i w 0 f S Z x d W 9 0 O y w m c X V v d D t T Z W N 0 a W 9 u M S 9 R d W J p d E R h d G F f M D k t M D c t M j A y N F 8 x M C 0 y M S 0 z O S 9 B d X R v U m V t b 3 Z l Z E N v b H V t b n M x L n t P c m l n a W 5 h b C B z Y W 1 w b G U g Y 2 9 u Y y 4 g d W 5 p d H M s N X 0 m c X V v d D s s J n F 1 b 3 Q 7 U 2 V j d G l v b j E v U X V i a X R E Y X R h X z A 5 L T A 3 L T I w M j R f M T A t M j E t M z k v Q X V 0 b 1 J l b W 9 2 Z W R D b 2 x 1 b W 5 z M S 5 7 U X V i a X Q g V H V i Z S B D b 2 5 j L i w 2 f S Z x d W 9 0 O y w m c X V v d D t T Z W N 0 a W 9 u M S 9 R d W J p d E R h d G F f M D k t M D c t M j A y N F 8 x M C 0 y M S 0 z O S 9 B d X R v U m V t b 3 Z l Z E N v b H V t b n M x L n t R d W J p d C B 0 d W J l I G N v b m M u I H V u a X R z L D d 9 J n F 1 b 3 Q 7 L C Z x d W 9 0 O 1 N l Y 3 R p b 2 4 x L 1 F 1 Y m l 0 R G F 0 Y V 8 w O S 0 w N y 0 y M D I 0 X z E w L T I x L T M 5 L 0 F 1 d G 9 S Z W 1 v d m V k Q 2 9 s d W 1 u c z E u e 1 N h b X B s Z S B W b 2 x 1 b W U g K H V M K S w 4 f S Z x d W 9 0 O y w m c X V v d D t T Z W N 0 a W 9 u M S 9 R d W J p d E R h d G F f M D k t M D c t M j A y N F 8 x M C 0 y M S 0 z O S 9 B d X R v U m V t b 3 Z l Z E N v b H V t b n M x L n t E a W x 1 d G l v b i B G Y W N 0 b 3 I s O X 0 m c X V v d D s s J n F 1 b 3 Q 7 U 2 V j d G l v b j E v U X V i a X R E Y X R h X z A 5 L T A 3 L T I w M j R f M T A t M j E t M z k v Q X V 0 b 1 J l b W 9 2 Z W R D b 2 x 1 b W 5 z M S 5 7 R X h 0 Z W 5 k Z W Q g T G 9 3 I F J h b m d l L D E w f S Z x d W 9 0 O y w m c X V v d D t T Z W N 0 a W 9 u M S 9 R d W J p d E R h d G F f M D k t M D c t M j A y N F 8 x M C 0 y M S 0 z O S 9 B d X R v U m V t b 3 Z l Z E N v b H V t b n M x L n t D b 3 J l I F J h b m d l L D E x f S Z x d W 9 0 O y w m c X V v d D t T Z W N 0 a W 9 u M S 9 R d W J p d E R h d G F f M D k t M D c t M j A y N F 8 x M C 0 y M S 0 z O S 9 B d X R v U m V t b 3 Z l Z E N v b H V t b n M x L n t F e H R l b m R l Z C B I a W d o I F J h b m d l L D E y f S Z x d W 9 0 O y w m c X V v d D t T Z W N 0 a W 9 u M S 9 R d W J p d E R h d G F f M D k t M D c t M j A y N F 8 x M C 0 y M S 0 z O S 9 B d X R v U m V t b 3 Z l Z E N v b H V t b n M x L n t F e G N p d G F 0 a W 9 u L D E z f S Z x d W 9 0 O y w m c X V v d D t T Z W N 0 a W 9 u M S 9 R d W J p d E R h d G F f M D k t M D c t M j A y N F 8 x M C 0 y M S 0 z O S 9 B d X R v U m V t b 3 Z l Z E N v b H V t b n M x L n t T d G Q g M S B S R l U s M T R 9 J n F 1 b 3 Q 7 L C Z x d W 9 0 O 1 N l Y 3 R p b 2 4 x L 1 F 1 Y m l 0 R G F 0 Y V 8 w O S 0 w N y 0 y M D I 0 X z E w L T I x L T M 5 L 0 F 1 d G 9 S Z W 1 v d m V k Q 2 9 s d W 1 u c z E u e 1 N 0 Z C A y I F J G V S w x N X 0 m c X V v d D s s J n F 1 b 3 Q 7 U 2 V j d G l v b j E v U X V i a X R E Y X R h X z A 5 L T A 3 L T I w M j R f M T A t M j E t M z k v Q X V 0 b 1 J l b W 9 2 Z W R D b 2 x 1 b W 5 z M S 5 7 U 3 R k I D M g U k Z V L D E 2 f S Z x d W 9 0 O y w m c X V v d D t T Z W N 0 a W 9 u M S 9 R d W J p d E R h d G F f M D k t M D c t M j A y N F 8 x M C 0 y M S 0 z O S 9 B d X R v U m V t b 3 Z l Z E N v b H V t b n M x L n t T Y W 1 w b G U g U k Z V L D E 3 f S Z x d W 9 0 O y w m c X V v d D t T Z W N 0 a W 9 u M S 9 R d W J p d E R h d G F f M D k t M D c t M j A y N F 8 x M C 0 y M S 0 z O S 9 B d X R v U m V t b 3 Z l Z E N v b H V t b n M x L n t M Y X N 0 I F J l Y W Q g U 3 R h b m R h c m R z L D E 4 f S Z x d W 9 0 O y w m c X V v d D t T Z W N 0 a W 9 u M S 9 R d W J p d E R h d G F f M D k t M D c t M j A y N F 8 x M C 0 y M S 0 z O S 9 B d X R v U m V t b 3 Z l Z E N v b H V t b n M x L n t S Z W F n Z W 5 0 I E x v d C M s M T l 9 J n F 1 b 3 Q 7 L C Z x d W 9 0 O 1 N l Y 3 R p b 2 4 x L 1 F 1 Y m l 0 R G F 0 Y V 8 w O S 0 w N y 0 y M D I 0 X z E w L T I x L T M 5 L 0 F 1 d G 9 S Z W 1 v d m V k Q 2 9 s d W 1 u c z E u e 1 B s Y X R l I E J h c m N v Z G U s M j B 9 J n F 1 b 3 Q 7 L C Z x d W 9 0 O 1 N l Y 3 R p b 2 4 x L 1 F 1 Y m l 0 R G F 0 Y V 8 w O S 0 w N y 0 y M D I 0 X z E w L T I x L T M 5 L 0 F 1 d G 9 S Z W 1 v d m V k Q 2 9 s d W 1 u c z E u e 1 d l b G w s M j F 9 J n F 1 b 3 Q 7 L C Z x d W 9 0 O 1 N l Y 3 R p b 2 4 x L 1 F 1 Y m l 0 R G F 0 Y V 8 w O S 0 w N y 0 y M D I 0 X z E w L T I x L T M 5 L 0 F 1 d G 9 S Z W 1 v d m V k Q 2 9 s d W 1 u c z E u e 1 N h b X B s Z S B J R C w y M n 0 m c X V v d D s s J n F 1 b 3 Q 7 U 2 V j d G l v b j E v U X V i a X R E Y X R h X z A 5 L T A 3 L T I w M j R f M T A t M j E t M z k v Q X V 0 b 1 J l b W 9 2 Z W R D b 2 x 1 b W 5 z M S 5 7 V G F n c y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Y m l 0 R G F 0 Y V 8 w O S 0 w N y 0 y M D I 0 X z E w L T I x L T M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O S 0 w N y 0 y M D I 0 X z E w L T I x L T M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w O S 0 w N y 0 y M D I 0 X z E w L T I x L T M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w L T A 3 L T I w M j R f M T U t M j I t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M m N m Y j U 5 M S 0 y O D d i L T Q w Z D A t O G I x Y i 0 2 N W U x Z m J k Z j V l N 2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B U M T M 6 M D g 6 N T k u N D I 3 N D g z M 1 o i I C 8 + P E V u d H J 5 I F R 5 c G U 9 I k Z p b G x D b 2 x 1 b W 5 U e X B l c y I g V m F s d W U 9 I n N C Z 2 N H Q m d V R 0 J R W U R B d 1 l H Q m d Z R k J R W U Z C d 1 l H Q m d Z R y I g L z 4 8 R W 5 0 c n k g V H l w Z T 0 i R m l s b E N v b H V t b k 5 h b W V z I i B W Y W x 1 Z T 0 i c 1 s m c X V v d D t S d W 4 g S U Q m c X V v d D s s J n F 1 b 3 Q 7 V G V z d C B E Y X R l J n F 1 b 3 Q 7 L C Z x d W 9 0 O 0 F z c 2 F 5 I E 5 h b W U m c X V v d D s s J n F 1 b 3 Q 7 U 2 F t c G x l I E 5 h b W U m c X V v d D s s J n F 1 b 3 Q 7 T 3 J p Z 2 l u Y W w g U 2 F t c G x l I E N v b m M u J n F 1 b 3 Q 7 L C Z x d W 9 0 O 0 9 y a W d p b m F s I H N h b X B s Z S B j b 2 5 j L i B 1 b m l 0 c y Z x d W 9 0 O y w m c X V v d D t R d W J p d C B U d W J l I E N v b m M u J n F 1 b 3 Q 7 L C Z x d W 9 0 O 1 F 1 Y m l 0 I H R 1 Y m U g Y 2 9 u Y y 4 g d W 5 p d H M m c X V v d D s s J n F 1 b 3 Q 7 U 2 F t c G x l I F Z v b H V t Z S A o d U w p J n F 1 b 3 Q 7 L C Z x d W 9 0 O 0 R p b H V 0 a W 9 u I E Z h Y 3 R v c i Z x d W 9 0 O y w m c X V v d D t F e H R l b m R l Z C B M b 3 c g U m F u Z 2 U m c X V v d D s s J n F 1 b 3 Q 7 Q 2 9 y Z S B S Y W 5 n Z S Z x d W 9 0 O y w m c X V v d D t F e H R l b m R l Z C B I a W d o I F J h b m d l J n F 1 b 3 Q 7 L C Z x d W 9 0 O 0 V 4 Y 2 l 0 Y X R p b 2 4 m c X V v d D s s J n F 1 b 3 Q 7 U 3 R k I D E g U k Z V J n F 1 b 3 Q 7 L C Z x d W 9 0 O 1 N 0 Z C A y I F J G V S Z x d W 9 0 O y w m c X V v d D t T d G Q g M y B S R l U m c X V v d D s s J n F 1 b 3 Q 7 U 2 F t c G x l I F J G V S Z x d W 9 0 O y w m c X V v d D t M Y X N 0 I F J l Y W Q g U 3 R h b m R h c m R z J n F 1 b 3 Q 7 L C Z x d W 9 0 O 1 J l Y W d l b n Q g T G 9 0 I y Z x d W 9 0 O y w m c X V v d D t Q b G F 0 Z S B C Y X J j b 2 R l J n F 1 b 3 Q 7 L C Z x d W 9 0 O 1 d l b G w m c X V v d D s s J n F 1 b 3 Q 7 U 2 F t c G x l I E l E J n F 1 b 3 Q 7 L C Z x d W 9 0 O 1 R h Z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i a X R E Y X R h X z E w L T A 3 L T I w M j R f M T U t M j I t N T A v Q X V 0 b 1 J l b W 9 2 Z W R D b 2 x 1 b W 5 z M S 5 7 U n V u I E l E L D B 9 J n F 1 b 3 Q 7 L C Z x d W 9 0 O 1 N l Y 3 R p b 2 4 x L 1 F 1 Y m l 0 R G F 0 Y V 8 x M C 0 w N y 0 y M D I 0 X z E 1 L T I y L T U w L 0 F 1 d G 9 S Z W 1 v d m V k Q 2 9 s d W 1 u c z E u e 1 R l c 3 Q g R G F 0 Z S w x f S Z x d W 9 0 O y w m c X V v d D t T Z W N 0 a W 9 u M S 9 R d W J p d E R h d G F f M T A t M D c t M j A y N F 8 x N S 0 y M i 0 1 M C 9 B d X R v U m V t b 3 Z l Z E N v b H V t b n M x L n t B c 3 N h e S B O Y W 1 l L D J 9 J n F 1 b 3 Q 7 L C Z x d W 9 0 O 1 N l Y 3 R p b 2 4 x L 1 F 1 Y m l 0 R G F 0 Y V 8 x M C 0 w N y 0 y M D I 0 X z E 1 L T I y L T U w L 0 F 1 d G 9 S Z W 1 v d m V k Q 2 9 s d W 1 u c z E u e 1 N h b X B s Z S B O Y W 1 l L D N 9 J n F 1 b 3 Q 7 L C Z x d W 9 0 O 1 N l Y 3 R p b 2 4 x L 1 F 1 Y m l 0 R G F 0 Y V 8 x M C 0 w N y 0 y M D I 0 X z E 1 L T I y L T U w L 0 F 1 d G 9 S Z W 1 v d m V k Q 2 9 s d W 1 u c z E u e 0 9 y a W d p b m F s I F N h b X B s Z S B D b 2 5 j L i w 0 f S Z x d W 9 0 O y w m c X V v d D t T Z W N 0 a W 9 u M S 9 R d W J p d E R h d G F f M T A t M D c t M j A y N F 8 x N S 0 y M i 0 1 M C 9 B d X R v U m V t b 3 Z l Z E N v b H V t b n M x L n t P c m l n a W 5 h b C B z Y W 1 w b G U g Y 2 9 u Y y 4 g d W 5 p d H M s N X 0 m c X V v d D s s J n F 1 b 3 Q 7 U 2 V j d G l v b j E v U X V i a X R E Y X R h X z E w L T A 3 L T I w M j R f M T U t M j I t N T A v Q X V 0 b 1 J l b W 9 2 Z W R D b 2 x 1 b W 5 z M S 5 7 U X V i a X Q g V H V i Z S B D b 2 5 j L i w 2 f S Z x d W 9 0 O y w m c X V v d D t T Z W N 0 a W 9 u M S 9 R d W J p d E R h d G F f M T A t M D c t M j A y N F 8 x N S 0 y M i 0 1 M C 9 B d X R v U m V t b 3 Z l Z E N v b H V t b n M x L n t R d W J p d C B 0 d W J l I G N v b m M u I H V u a X R z L D d 9 J n F 1 b 3 Q 7 L C Z x d W 9 0 O 1 N l Y 3 R p b 2 4 x L 1 F 1 Y m l 0 R G F 0 Y V 8 x M C 0 w N y 0 y M D I 0 X z E 1 L T I y L T U w L 0 F 1 d G 9 S Z W 1 v d m V k Q 2 9 s d W 1 u c z E u e 1 N h b X B s Z S B W b 2 x 1 b W U g K H V M K S w 4 f S Z x d W 9 0 O y w m c X V v d D t T Z W N 0 a W 9 u M S 9 R d W J p d E R h d G F f M T A t M D c t M j A y N F 8 x N S 0 y M i 0 1 M C 9 B d X R v U m V t b 3 Z l Z E N v b H V t b n M x L n t E a W x 1 d G l v b i B G Y W N 0 b 3 I s O X 0 m c X V v d D s s J n F 1 b 3 Q 7 U 2 V j d G l v b j E v U X V i a X R E Y X R h X z E w L T A 3 L T I w M j R f M T U t M j I t N T A v Q X V 0 b 1 J l b W 9 2 Z W R D b 2 x 1 b W 5 z M S 5 7 R X h 0 Z W 5 k Z W Q g T G 9 3 I F J h b m d l L D E w f S Z x d W 9 0 O y w m c X V v d D t T Z W N 0 a W 9 u M S 9 R d W J p d E R h d G F f M T A t M D c t M j A y N F 8 x N S 0 y M i 0 1 M C 9 B d X R v U m V t b 3 Z l Z E N v b H V t b n M x L n t D b 3 J l I F J h b m d l L D E x f S Z x d W 9 0 O y w m c X V v d D t T Z W N 0 a W 9 u M S 9 R d W J p d E R h d G F f M T A t M D c t M j A y N F 8 x N S 0 y M i 0 1 M C 9 B d X R v U m V t b 3 Z l Z E N v b H V t b n M x L n t F e H R l b m R l Z C B I a W d o I F J h b m d l L D E y f S Z x d W 9 0 O y w m c X V v d D t T Z W N 0 a W 9 u M S 9 R d W J p d E R h d G F f M T A t M D c t M j A y N F 8 x N S 0 y M i 0 1 M C 9 B d X R v U m V t b 3 Z l Z E N v b H V t b n M x L n t F e G N p d G F 0 a W 9 u L D E z f S Z x d W 9 0 O y w m c X V v d D t T Z W N 0 a W 9 u M S 9 R d W J p d E R h d G F f M T A t M D c t M j A y N F 8 x N S 0 y M i 0 1 M C 9 B d X R v U m V t b 3 Z l Z E N v b H V t b n M x L n t T d G Q g M S B S R l U s M T R 9 J n F 1 b 3 Q 7 L C Z x d W 9 0 O 1 N l Y 3 R p b 2 4 x L 1 F 1 Y m l 0 R G F 0 Y V 8 x M C 0 w N y 0 y M D I 0 X z E 1 L T I y L T U w L 0 F 1 d G 9 S Z W 1 v d m V k Q 2 9 s d W 1 u c z E u e 1 N 0 Z C A y I F J G V S w x N X 0 m c X V v d D s s J n F 1 b 3 Q 7 U 2 V j d G l v b j E v U X V i a X R E Y X R h X z E w L T A 3 L T I w M j R f M T U t M j I t N T A v Q X V 0 b 1 J l b W 9 2 Z W R D b 2 x 1 b W 5 z M S 5 7 U 3 R k I D M g U k Z V L D E 2 f S Z x d W 9 0 O y w m c X V v d D t T Z W N 0 a W 9 u M S 9 R d W J p d E R h d G F f M T A t M D c t M j A y N F 8 x N S 0 y M i 0 1 M C 9 B d X R v U m V t b 3 Z l Z E N v b H V t b n M x L n t T Y W 1 w b G U g U k Z V L D E 3 f S Z x d W 9 0 O y w m c X V v d D t T Z W N 0 a W 9 u M S 9 R d W J p d E R h d G F f M T A t M D c t M j A y N F 8 x N S 0 y M i 0 1 M C 9 B d X R v U m V t b 3 Z l Z E N v b H V t b n M x L n t M Y X N 0 I F J l Y W Q g U 3 R h b m R h c m R z L D E 4 f S Z x d W 9 0 O y w m c X V v d D t T Z W N 0 a W 9 u M S 9 R d W J p d E R h d G F f M T A t M D c t M j A y N F 8 x N S 0 y M i 0 1 M C 9 B d X R v U m V t b 3 Z l Z E N v b H V t b n M x L n t S Z W F n Z W 5 0 I E x v d C M s M T l 9 J n F 1 b 3 Q 7 L C Z x d W 9 0 O 1 N l Y 3 R p b 2 4 x L 1 F 1 Y m l 0 R G F 0 Y V 8 x M C 0 w N y 0 y M D I 0 X z E 1 L T I y L T U w L 0 F 1 d G 9 S Z W 1 v d m V k Q 2 9 s d W 1 u c z E u e 1 B s Y X R l I E J h c m N v Z G U s M j B 9 J n F 1 b 3 Q 7 L C Z x d W 9 0 O 1 N l Y 3 R p b 2 4 x L 1 F 1 Y m l 0 R G F 0 Y V 8 x M C 0 w N y 0 y M D I 0 X z E 1 L T I y L T U w L 0 F 1 d G 9 S Z W 1 v d m V k Q 2 9 s d W 1 u c z E u e 1 d l b G w s M j F 9 J n F 1 b 3 Q 7 L C Z x d W 9 0 O 1 N l Y 3 R p b 2 4 x L 1 F 1 Y m l 0 R G F 0 Y V 8 x M C 0 w N y 0 y M D I 0 X z E 1 L T I y L T U w L 0 F 1 d G 9 S Z W 1 v d m V k Q 2 9 s d W 1 u c z E u e 1 N h b X B s Z S B J R C w y M n 0 m c X V v d D s s J n F 1 b 3 Q 7 U 2 V j d G l v b j E v U X V i a X R E Y X R h X z E w L T A 3 L T I w M j R f M T U t M j I t N T A v Q X V 0 b 1 J l b W 9 2 Z W R D b 2 x 1 b W 5 z M S 5 7 V G F n c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F 1 Y m l 0 R G F 0 Y V 8 x M C 0 w N y 0 y M D I 0 X z E 1 L T I y L T U w L 0 F 1 d G 9 S Z W 1 v d m V k Q 2 9 s d W 1 u c z E u e 1 J 1 b i B J R C w w f S Z x d W 9 0 O y w m c X V v d D t T Z W N 0 a W 9 u M S 9 R d W J p d E R h d G F f M T A t M D c t M j A y N F 8 x N S 0 y M i 0 1 M C 9 B d X R v U m V t b 3 Z l Z E N v b H V t b n M x L n t U Z X N 0 I E R h d G U s M X 0 m c X V v d D s s J n F 1 b 3 Q 7 U 2 V j d G l v b j E v U X V i a X R E Y X R h X z E w L T A 3 L T I w M j R f M T U t M j I t N T A v Q X V 0 b 1 J l b W 9 2 Z W R D b 2 x 1 b W 5 z M S 5 7 Q X N z Y X k g T m F t Z S w y f S Z x d W 9 0 O y w m c X V v d D t T Z W N 0 a W 9 u M S 9 R d W J p d E R h d G F f M T A t M D c t M j A y N F 8 x N S 0 y M i 0 1 M C 9 B d X R v U m V t b 3 Z l Z E N v b H V t b n M x L n t T Y W 1 w b G U g T m F t Z S w z f S Z x d W 9 0 O y w m c X V v d D t T Z W N 0 a W 9 u M S 9 R d W J p d E R h d G F f M T A t M D c t M j A y N F 8 x N S 0 y M i 0 1 M C 9 B d X R v U m V t b 3 Z l Z E N v b H V t b n M x L n t P c m l n a W 5 h b C B T Y W 1 w b G U g Q 2 9 u Y y 4 s N H 0 m c X V v d D s s J n F 1 b 3 Q 7 U 2 V j d G l v b j E v U X V i a X R E Y X R h X z E w L T A 3 L T I w M j R f M T U t M j I t N T A v Q X V 0 b 1 J l b W 9 2 Z W R D b 2 x 1 b W 5 z M S 5 7 T 3 J p Z 2 l u Y W w g c 2 F t c G x l I G N v b m M u I H V u a X R z L D V 9 J n F 1 b 3 Q 7 L C Z x d W 9 0 O 1 N l Y 3 R p b 2 4 x L 1 F 1 Y m l 0 R G F 0 Y V 8 x M C 0 w N y 0 y M D I 0 X z E 1 L T I y L T U w L 0 F 1 d G 9 S Z W 1 v d m V k Q 2 9 s d W 1 u c z E u e 1 F 1 Y m l 0 I F R 1 Y m U g Q 2 9 u Y y 4 s N n 0 m c X V v d D s s J n F 1 b 3 Q 7 U 2 V j d G l v b j E v U X V i a X R E Y X R h X z E w L T A 3 L T I w M j R f M T U t M j I t N T A v Q X V 0 b 1 J l b W 9 2 Z W R D b 2 x 1 b W 5 z M S 5 7 U X V i a X Q g d H V i Z S B j b 2 5 j L i B 1 b m l 0 c y w 3 f S Z x d W 9 0 O y w m c X V v d D t T Z W N 0 a W 9 u M S 9 R d W J p d E R h d G F f M T A t M D c t M j A y N F 8 x N S 0 y M i 0 1 M C 9 B d X R v U m V t b 3 Z l Z E N v b H V t b n M x L n t T Y W 1 w b G U g V m 9 s d W 1 l I C h 1 T C k s O H 0 m c X V v d D s s J n F 1 b 3 Q 7 U 2 V j d G l v b j E v U X V i a X R E Y X R h X z E w L T A 3 L T I w M j R f M T U t M j I t N T A v Q X V 0 b 1 J l b W 9 2 Z W R D b 2 x 1 b W 5 z M S 5 7 R G l s d X R p b 2 4 g R m F j d G 9 y L D l 9 J n F 1 b 3 Q 7 L C Z x d W 9 0 O 1 N l Y 3 R p b 2 4 x L 1 F 1 Y m l 0 R G F 0 Y V 8 x M C 0 w N y 0 y M D I 0 X z E 1 L T I y L T U w L 0 F 1 d G 9 S Z W 1 v d m V k Q 2 9 s d W 1 u c z E u e 0 V 4 d G V u Z G V k I E x v d y B S Y W 5 n Z S w x M H 0 m c X V v d D s s J n F 1 b 3 Q 7 U 2 V j d G l v b j E v U X V i a X R E Y X R h X z E w L T A 3 L T I w M j R f M T U t M j I t N T A v Q X V 0 b 1 J l b W 9 2 Z W R D b 2 x 1 b W 5 z M S 5 7 Q 2 9 y Z S B S Y W 5 n Z S w x M X 0 m c X V v d D s s J n F 1 b 3 Q 7 U 2 V j d G l v b j E v U X V i a X R E Y X R h X z E w L T A 3 L T I w M j R f M T U t M j I t N T A v Q X V 0 b 1 J l b W 9 2 Z W R D b 2 x 1 b W 5 z M S 5 7 R X h 0 Z W 5 k Z W Q g S G l n a C B S Y W 5 n Z S w x M n 0 m c X V v d D s s J n F 1 b 3 Q 7 U 2 V j d G l v b j E v U X V i a X R E Y X R h X z E w L T A 3 L T I w M j R f M T U t M j I t N T A v Q X V 0 b 1 J l b W 9 2 Z W R D b 2 x 1 b W 5 z M S 5 7 R X h j a X R h d G l v b i w x M 3 0 m c X V v d D s s J n F 1 b 3 Q 7 U 2 V j d G l v b j E v U X V i a X R E Y X R h X z E w L T A 3 L T I w M j R f M T U t M j I t N T A v Q X V 0 b 1 J l b W 9 2 Z W R D b 2 x 1 b W 5 z M S 5 7 U 3 R k I D E g U k Z V L D E 0 f S Z x d W 9 0 O y w m c X V v d D t T Z W N 0 a W 9 u M S 9 R d W J p d E R h d G F f M T A t M D c t M j A y N F 8 x N S 0 y M i 0 1 M C 9 B d X R v U m V t b 3 Z l Z E N v b H V t b n M x L n t T d G Q g M i B S R l U s M T V 9 J n F 1 b 3 Q 7 L C Z x d W 9 0 O 1 N l Y 3 R p b 2 4 x L 1 F 1 Y m l 0 R G F 0 Y V 8 x M C 0 w N y 0 y M D I 0 X z E 1 L T I y L T U w L 0 F 1 d G 9 S Z W 1 v d m V k Q 2 9 s d W 1 u c z E u e 1 N 0 Z C A z I F J G V S w x N n 0 m c X V v d D s s J n F 1 b 3 Q 7 U 2 V j d G l v b j E v U X V i a X R E Y X R h X z E w L T A 3 L T I w M j R f M T U t M j I t N T A v Q X V 0 b 1 J l b W 9 2 Z W R D b 2 x 1 b W 5 z M S 5 7 U 2 F t c G x l I F J G V S w x N 3 0 m c X V v d D s s J n F 1 b 3 Q 7 U 2 V j d G l v b j E v U X V i a X R E Y X R h X z E w L T A 3 L T I w M j R f M T U t M j I t N T A v Q X V 0 b 1 J l b W 9 2 Z W R D b 2 x 1 b W 5 z M S 5 7 T G F z d C B S Z W F k I F N 0 Y W 5 k Y X J k c y w x O H 0 m c X V v d D s s J n F 1 b 3 Q 7 U 2 V j d G l v b j E v U X V i a X R E Y X R h X z E w L T A 3 L T I w M j R f M T U t M j I t N T A v Q X V 0 b 1 J l b W 9 2 Z W R D b 2 x 1 b W 5 z M S 5 7 U m V h Z 2 V u d C B M b 3 Q j L D E 5 f S Z x d W 9 0 O y w m c X V v d D t T Z W N 0 a W 9 u M S 9 R d W J p d E R h d G F f M T A t M D c t M j A y N F 8 x N S 0 y M i 0 1 M C 9 B d X R v U m V t b 3 Z l Z E N v b H V t b n M x L n t Q b G F 0 Z S B C Y X J j b 2 R l L D I w f S Z x d W 9 0 O y w m c X V v d D t T Z W N 0 a W 9 u M S 9 R d W J p d E R h d G F f M T A t M D c t M j A y N F 8 x N S 0 y M i 0 1 M C 9 B d X R v U m V t b 3 Z l Z E N v b H V t b n M x L n t X Z W x s L D I x f S Z x d W 9 0 O y w m c X V v d D t T Z W N 0 a W 9 u M S 9 R d W J p d E R h d G F f M T A t M D c t M j A y N F 8 x N S 0 y M i 0 1 M C 9 B d X R v U m V t b 3 Z l Z E N v b H V t b n M x L n t T Y W 1 w b G U g S U Q s M j J 9 J n F 1 b 3 Q 7 L C Z x d W 9 0 O 1 N l Y 3 R p b 2 4 x L 1 F 1 Y m l 0 R G F 0 Y V 8 x M C 0 w N y 0 y M D I 0 X z E 1 L T I y L T U w L 0 F 1 d G 9 S Z W 1 v d m V k Q 2 9 s d W 1 u c z E u e 1 R h Z 3 M s M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J p d E R h d G F f M T A t M D c t M j A y N F 8 x N S 0 y M i 0 1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A t M D c t M j A y N F 8 x N S 0 y M i 0 1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J p d E R h d G F f M T A t M D c t M j A y N F 8 x N S 0 y M i 0 1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m l 0 R G F 0 Y V 8 x M S 0 w N y 0 y M D I 0 X z E 0 L T E 3 L T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M 4 Y m U y M T E t N j k w M S 0 0 Z m N j L T h l M G Y t N D V k Z m E z N 2 R m N j g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x V D E y O j A 2 O j M w L j A 4 N z c 4 M j d a I i A v P j x F b n R y e S B U e X B l P S J G a W x s Q 2 9 s d W 1 u V H l w Z X M i I F Z h b H V l P S J z Q m d j R 0 J n V U d C U V l E Q X d Z R 0 J n W U Z C U V l G Q n d Z R 0 J n W U c i I C 8 + P E V u d H J 5 I F R 5 c G U 9 I k Z p b G x D b 2 x 1 b W 5 O Y W 1 l c y I g V m F s d W U 9 I n N b J n F 1 b 3 Q 7 U n V u I E l E J n F 1 b 3 Q 7 L C Z x d W 9 0 O 1 R l c 3 Q g R G F 0 Z S Z x d W 9 0 O y w m c X V v d D t B c 3 N h e S B O Y W 1 l J n F 1 b 3 Q 7 L C Z x d W 9 0 O 1 N h b X B s Z S B O Y W 1 l J n F 1 b 3 Q 7 L C Z x d W 9 0 O 0 9 y a W d p b m F s I F N h b X B s Z S B D b 2 5 j L i Z x d W 9 0 O y w m c X V v d D t P c m l n a W 5 h b C B z Y W 1 w b G U g Y 2 9 u Y y 4 g d W 5 p d H M m c X V v d D s s J n F 1 b 3 Q 7 U X V i a X Q g V H V i Z S B D b 2 5 j L i Z x d W 9 0 O y w m c X V v d D t R d W J p d C B 0 d W J l I G N v b m M u I H V u a X R z J n F 1 b 3 Q 7 L C Z x d W 9 0 O 1 N h b X B s Z S B W b 2 x 1 b W U g K H V M K S Z x d W 9 0 O y w m c X V v d D t E a W x 1 d G l v b i B G Y W N 0 b 3 I m c X V v d D s s J n F 1 b 3 Q 7 R X h 0 Z W 5 k Z W Q g T G 9 3 I F J h b m d l J n F 1 b 3 Q 7 L C Z x d W 9 0 O 0 N v c m U g U m F u Z 2 U m c X V v d D s s J n F 1 b 3 Q 7 R X h 0 Z W 5 k Z W Q g S G l n a C B S Y W 5 n Z S Z x d W 9 0 O y w m c X V v d D t F e G N p d G F 0 a W 9 u J n F 1 b 3 Q 7 L C Z x d W 9 0 O 1 N 0 Z C A x I F J G V S Z x d W 9 0 O y w m c X V v d D t T d G Q g M i B S R l U m c X V v d D s s J n F 1 b 3 Q 7 U 3 R k I D M g U k Z V J n F 1 b 3 Q 7 L C Z x d W 9 0 O 1 N h b X B s Z S B S R l U m c X V v d D s s J n F 1 b 3 Q 7 T G F z d C B S Z W F k I F N 0 Y W 5 k Y X J k c y Z x d W 9 0 O y w m c X V v d D t S Z W F n Z W 5 0 I E x v d C M m c X V v d D s s J n F 1 b 3 Q 7 U G x h d G U g Q m F y Y 2 9 k Z S Z x d W 9 0 O y w m c X V v d D t X Z W x s J n F 1 b 3 Q 7 L C Z x d W 9 0 O 1 N h b X B s Z S B J R C Z x d W 9 0 O y w m c X V v d D t U Y W d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m l 0 R G F 0 Y V 8 x M S 0 w N y 0 y M D I 0 X z E 0 L T E 3 L T I z L 0 F 1 d G 9 S Z W 1 v d m V k Q 2 9 s d W 1 u c z E u e 1 J 1 b i B J R C w w f S Z x d W 9 0 O y w m c X V v d D t T Z W N 0 a W 9 u M S 9 R d W J p d E R h d G F f M T E t M D c t M j A y N F 8 x N C 0 x N y 0 y M y 9 B d X R v U m V t b 3 Z l Z E N v b H V t b n M x L n t U Z X N 0 I E R h d G U s M X 0 m c X V v d D s s J n F 1 b 3 Q 7 U 2 V j d G l v b j E v U X V i a X R E Y X R h X z E x L T A 3 L T I w M j R f M T Q t M T c t M j M v Q X V 0 b 1 J l b W 9 2 Z W R D b 2 x 1 b W 5 z M S 5 7 Q X N z Y X k g T m F t Z S w y f S Z x d W 9 0 O y w m c X V v d D t T Z W N 0 a W 9 u M S 9 R d W J p d E R h d G F f M T E t M D c t M j A y N F 8 x N C 0 x N y 0 y M y 9 B d X R v U m V t b 3 Z l Z E N v b H V t b n M x L n t T Y W 1 w b G U g T m F t Z S w z f S Z x d W 9 0 O y w m c X V v d D t T Z W N 0 a W 9 u M S 9 R d W J p d E R h d G F f M T E t M D c t M j A y N F 8 x N C 0 x N y 0 y M y 9 B d X R v U m V t b 3 Z l Z E N v b H V t b n M x L n t P c m l n a W 5 h b C B T Y W 1 w b G U g Q 2 9 u Y y 4 s N H 0 m c X V v d D s s J n F 1 b 3 Q 7 U 2 V j d G l v b j E v U X V i a X R E Y X R h X z E x L T A 3 L T I w M j R f M T Q t M T c t M j M v Q X V 0 b 1 J l b W 9 2 Z W R D b 2 x 1 b W 5 z M S 5 7 T 3 J p Z 2 l u Y W w g c 2 F t c G x l I G N v b m M u I H V u a X R z L D V 9 J n F 1 b 3 Q 7 L C Z x d W 9 0 O 1 N l Y 3 R p b 2 4 x L 1 F 1 Y m l 0 R G F 0 Y V 8 x M S 0 w N y 0 y M D I 0 X z E 0 L T E 3 L T I z L 0 F 1 d G 9 S Z W 1 v d m V k Q 2 9 s d W 1 u c z E u e 1 F 1 Y m l 0 I F R 1 Y m U g Q 2 9 u Y y 4 s N n 0 m c X V v d D s s J n F 1 b 3 Q 7 U 2 V j d G l v b j E v U X V i a X R E Y X R h X z E x L T A 3 L T I w M j R f M T Q t M T c t M j M v Q X V 0 b 1 J l b W 9 2 Z W R D b 2 x 1 b W 5 z M S 5 7 U X V i a X Q g d H V i Z S B j b 2 5 j L i B 1 b m l 0 c y w 3 f S Z x d W 9 0 O y w m c X V v d D t T Z W N 0 a W 9 u M S 9 R d W J p d E R h d G F f M T E t M D c t M j A y N F 8 x N C 0 x N y 0 y M y 9 B d X R v U m V t b 3 Z l Z E N v b H V t b n M x L n t T Y W 1 w b G U g V m 9 s d W 1 l I C h 1 T C k s O H 0 m c X V v d D s s J n F 1 b 3 Q 7 U 2 V j d G l v b j E v U X V i a X R E Y X R h X z E x L T A 3 L T I w M j R f M T Q t M T c t M j M v Q X V 0 b 1 J l b W 9 2 Z W R D b 2 x 1 b W 5 z M S 5 7 R G l s d X R p b 2 4 g R m F j d G 9 y L D l 9 J n F 1 b 3 Q 7 L C Z x d W 9 0 O 1 N l Y 3 R p b 2 4 x L 1 F 1 Y m l 0 R G F 0 Y V 8 x M S 0 w N y 0 y M D I 0 X z E 0 L T E 3 L T I z L 0 F 1 d G 9 S Z W 1 v d m V k Q 2 9 s d W 1 u c z E u e 0 V 4 d G V u Z G V k I E x v d y B S Y W 5 n Z S w x M H 0 m c X V v d D s s J n F 1 b 3 Q 7 U 2 V j d G l v b j E v U X V i a X R E Y X R h X z E x L T A 3 L T I w M j R f M T Q t M T c t M j M v Q X V 0 b 1 J l b W 9 2 Z W R D b 2 x 1 b W 5 z M S 5 7 Q 2 9 y Z S B S Y W 5 n Z S w x M X 0 m c X V v d D s s J n F 1 b 3 Q 7 U 2 V j d G l v b j E v U X V i a X R E Y X R h X z E x L T A 3 L T I w M j R f M T Q t M T c t M j M v Q X V 0 b 1 J l b W 9 2 Z W R D b 2 x 1 b W 5 z M S 5 7 R X h 0 Z W 5 k Z W Q g S G l n a C B S Y W 5 n Z S w x M n 0 m c X V v d D s s J n F 1 b 3 Q 7 U 2 V j d G l v b j E v U X V i a X R E Y X R h X z E x L T A 3 L T I w M j R f M T Q t M T c t M j M v Q X V 0 b 1 J l b W 9 2 Z W R D b 2 x 1 b W 5 z M S 5 7 R X h j a X R h d G l v b i w x M 3 0 m c X V v d D s s J n F 1 b 3 Q 7 U 2 V j d G l v b j E v U X V i a X R E Y X R h X z E x L T A 3 L T I w M j R f M T Q t M T c t M j M v Q X V 0 b 1 J l b W 9 2 Z W R D b 2 x 1 b W 5 z M S 5 7 U 3 R k I D E g U k Z V L D E 0 f S Z x d W 9 0 O y w m c X V v d D t T Z W N 0 a W 9 u M S 9 R d W J p d E R h d G F f M T E t M D c t M j A y N F 8 x N C 0 x N y 0 y M y 9 B d X R v U m V t b 3 Z l Z E N v b H V t b n M x L n t T d G Q g M i B S R l U s M T V 9 J n F 1 b 3 Q 7 L C Z x d W 9 0 O 1 N l Y 3 R p b 2 4 x L 1 F 1 Y m l 0 R G F 0 Y V 8 x M S 0 w N y 0 y M D I 0 X z E 0 L T E 3 L T I z L 0 F 1 d G 9 S Z W 1 v d m V k Q 2 9 s d W 1 u c z E u e 1 N 0 Z C A z I F J G V S w x N n 0 m c X V v d D s s J n F 1 b 3 Q 7 U 2 V j d G l v b j E v U X V i a X R E Y X R h X z E x L T A 3 L T I w M j R f M T Q t M T c t M j M v Q X V 0 b 1 J l b W 9 2 Z W R D b 2 x 1 b W 5 z M S 5 7 U 2 F t c G x l I F J G V S w x N 3 0 m c X V v d D s s J n F 1 b 3 Q 7 U 2 V j d G l v b j E v U X V i a X R E Y X R h X z E x L T A 3 L T I w M j R f M T Q t M T c t M j M v Q X V 0 b 1 J l b W 9 2 Z W R D b 2 x 1 b W 5 z M S 5 7 T G F z d C B S Z W F k I F N 0 Y W 5 k Y X J k c y w x O H 0 m c X V v d D s s J n F 1 b 3 Q 7 U 2 V j d G l v b j E v U X V i a X R E Y X R h X z E x L T A 3 L T I w M j R f M T Q t M T c t M j M v Q X V 0 b 1 J l b W 9 2 Z W R D b 2 x 1 b W 5 z M S 5 7 U m V h Z 2 V u d C B M b 3 Q j L D E 5 f S Z x d W 9 0 O y w m c X V v d D t T Z W N 0 a W 9 u M S 9 R d W J p d E R h d G F f M T E t M D c t M j A y N F 8 x N C 0 x N y 0 y M y 9 B d X R v U m V t b 3 Z l Z E N v b H V t b n M x L n t Q b G F 0 Z S B C Y X J j b 2 R l L D I w f S Z x d W 9 0 O y w m c X V v d D t T Z W N 0 a W 9 u M S 9 R d W J p d E R h d G F f M T E t M D c t M j A y N F 8 x N C 0 x N y 0 y M y 9 B d X R v U m V t b 3 Z l Z E N v b H V t b n M x L n t X Z W x s L D I x f S Z x d W 9 0 O y w m c X V v d D t T Z W N 0 a W 9 u M S 9 R d W J p d E R h d G F f M T E t M D c t M j A y N F 8 x N C 0 x N y 0 y M y 9 B d X R v U m V t b 3 Z l Z E N v b H V t b n M x L n t T Y W 1 w b G U g S U Q s M j J 9 J n F 1 b 3 Q 7 L C Z x d W 9 0 O 1 N l Y 3 R p b 2 4 x L 1 F 1 Y m l 0 R G F 0 Y V 8 x M S 0 w N y 0 y M D I 0 X z E 0 L T E 3 L T I z L 0 F 1 d G 9 S Z W 1 v d m V k Q 2 9 s d W 1 u c z E u e 1 R h Z 3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R d W J p d E R h d G F f M T E t M D c t M j A y N F 8 x N C 0 x N y 0 y M y 9 B d X R v U m V t b 3 Z l Z E N v b H V t b n M x L n t S d W 4 g S U Q s M H 0 m c X V v d D s s J n F 1 b 3 Q 7 U 2 V j d G l v b j E v U X V i a X R E Y X R h X z E x L T A 3 L T I w M j R f M T Q t M T c t M j M v Q X V 0 b 1 J l b W 9 2 Z W R D b 2 x 1 b W 5 z M S 5 7 V G V z d C B E Y X R l L D F 9 J n F 1 b 3 Q 7 L C Z x d W 9 0 O 1 N l Y 3 R p b 2 4 x L 1 F 1 Y m l 0 R G F 0 Y V 8 x M S 0 w N y 0 y M D I 0 X z E 0 L T E 3 L T I z L 0 F 1 d G 9 S Z W 1 v d m V k Q 2 9 s d W 1 u c z E u e 0 F z c 2 F 5 I E 5 h b W U s M n 0 m c X V v d D s s J n F 1 b 3 Q 7 U 2 V j d G l v b j E v U X V i a X R E Y X R h X z E x L T A 3 L T I w M j R f M T Q t M T c t M j M v Q X V 0 b 1 J l b W 9 2 Z W R D b 2 x 1 b W 5 z M S 5 7 U 2 F t c G x l I E 5 h b W U s M 3 0 m c X V v d D s s J n F 1 b 3 Q 7 U 2 V j d G l v b j E v U X V i a X R E Y X R h X z E x L T A 3 L T I w M j R f M T Q t M T c t M j M v Q X V 0 b 1 J l b W 9 2 Z W R D b 2 x 1 b W 5 z M S 5 7 T 3 J p Z 2 l u Y W w g U 2 F t c G x l I E N v b m M u L D R 9 J n F 1 b 3 Q 7 L C Z x d W 9 0 O 1 N l Y 3 R p b 2 4 x L 1 F 1 Y m l 0 R G F 0 Y V 8 x M S 0 w N y 0 y M D I 0 X z E 0 L T E 3 L T I z L 0 F 1 d G 9 S Z W 1 v d m V k Q 2 9 s d W 1 u c z E u e 0 9 y a W d p b m F s I H N h b X B s Z S B j b 2 5 j L i B 1 b m l 0 c y w 1 f S Z x d W 9 0 O y w m c X V v d D t T Z W N 0 a W 9 u M S 9 R d W J p d E R h d G F f M T E t M D c t M j A y N F 8 x N C 0 x N y 0 y M y 9 B d X R v U m V t b 3 Z l Z E N v b H V t b n M x L n t R d W J p d C B U d W J l I E N v b m M u L D Z 9 J n F 1 b 3 Q 7 L C Z x d W 9 0 O 1 N l Y 3 R p b 2 4 x L 1 F 1 Y m l 0 R G F 0 Y V 8 x M S 0 w N y 0 y M D I 0 X z E 0 L T E 3 L T I z L 0 F 1 d G 9 S Z W 1 v d m V k Q 2 9 s d W 1 u c z E u e 1 F 1 Y m l 0 I H R 1 Y m U g Y 2 9 u Y y 4 g d W 5 p d H M s N 3 0 m c X V v d D s s J n F 1 b 3 Q 7 U 2 V j d G l v b j E v U X V i a X R E Y X R h X z E x L T A 3 L T I w M j R f M T Q t M T c t M j M v Q X V 0 b 1 J l b W 9 2 Z W R D b 2 x 1 b W 5 z M S 5 7 U 2 F t c G x l I F Z v b H V t Z S A o d U w p L D h 9 J n F 1 b 3 Q 7 L C Z x d W 9 0 O 1 N l Y 3 R p b 2 4 x L 1 F 1 Y m l 0 R G F 0 Y V 8 x M S 0 w N y 0 y M D I 0 X z E 0 L T E 3 L T I z L 0 F 1 d G 9 S Z W 1 v d m V k Q 2 9 s d W 1 u c z E u e 0 R p b H V 0 a W 9 u I E Z h Y 3 R v c i w 5 f S Z x d W 9 0 O y w m c X V v d D t T Z W N 0 a W 9 u M S 9 R d W J p d E R h d G F f M T E t M D c t M j A y N F 8 x N C 0 x N y 0 y M y 9 B d X R v U m V t b 3 Z l Z E N v b H V t b n M x L n t F e H R l b m R l Z C B M b 3 c g U m F u Z 2 U s M T B 9 J n F 1 b 3 Q 7 L C Z x d W 9 0 O 1 N l Y 3 R p b 2 4 x L 1 F 1 Y m l 0 R G F 0 Y V 8 x M S 0 w N y 0 y M D I 0 X z E 0 L T E 3 L T I z L 0 F 1 d G 9 S Z W 1 v d m V k Q 2 9 s d W 1 u c z E u e 0 N v c m U g U m F u Z 2 U s M T F 9 J n F 1 b 3 Q 7 L C Z x d W 9 0 O 1 N l Y 3 R p b 2 4 x L 1 F 1 Y m l 0 R G F 0 Y V 8 x M S 0 w N y 0 y M D I 0 X z E 0 L T E 3 L T I z L 0 F 1 d G 9 S Z W 1 v d m V k Q 2 9 s d W 1 u c z E u e 0 V 4 d G V u Z G V k I E h p Z 2 g g U m F u Z 2 U s M T J 9 J n F 1 b 3 Q 7 L C Z x d W 9 0 O 1 N l Y 3 R p b 2 4 x L 1 F 1 Y m l 0 R G F 0 Y V 8 x M S 0 w N y 0 y M D I 0 X z E 0 L T E 3 L T I z L 0 F 1 d G 9 S Z W 1 v d m V k Q 2 9 s d W 1 u c z E u e 0 V 4 Y 2 l 0 Y X R p b 2 4 s M T N 9 J n F 1 b 3 Q 7 L C Z x d W 9 0 O 1 N l Y 3 R p b 2 4 x L 1 F 1 Y m l 0 R G F 0 Y V 8 x M S 0 w N y 0 y M D I 0 X z E 0 L T E 3 L T I z L 0 F 1 d G 9 S Z W 1 v d m V k Q 2 9 s d W 1 u c z E u e 1 N 0 Z C A x I F J G V S w x N H 0 m c X V v d D s s J n F 1 b 3 Q 7 U 2 V j d G l v b j E v U X V i a X R E Y X R h X z E x L T A 3 L T I w M j R f M T Q t M T c t M j M v Q X V 0 b 1 J l b W 9 2 Z W R D b 2 x 1 b W 5 z M S 5 7 U 3 R k I D I g U k Z V L D E 1 f S Z x d W 9 0 O y w m c X V v d D t T Z W N 0 a W 9 u M S 9 R d W J p d E R h d G F f M T E t M D c t M j A y N F 8 x N C 0 x N y 0 y M y 9 B d X R v U m V t b 3 Z l Z E N v b H V t b n M x L n t T d G Q g M y B S R l U s M T Z 9 J n F 1 b 3 Q 7 L C Z x d W 9 0 O 1 N l Y 3 R p b 2 4 x L 1 F 1 Y m l 0 R G F 0 Y V 8 x M S 0 w N y 0 y M D I 0 X z E 0 L T E 3 L T I z L 0 F 1 d G 9 S Z W 1 v d m V k Q 2 9 s d W 1 u c z E u e 1 N h b X B s Z S B S R l U s M T d 9 J n F 1 b 3 Q 7 L C Z x d W 9 0 O 1 N l Y 3 R p b 2 4 x L 1 F 1 Y m l 0 R G F 0 Y V 8 x M S 0 w N y 0 y M D I 0 X z E 0 L T E 3 L T I z L 0 F 1 d G 9 S Z W 1 v d m V k Q 2 9 s d W 1 u c z E u e 0 x h c 3 Q g U m V h Z C B T d G F u Z G F y Z H M s M T h 9 J n F 1 b 3 Q 7 L C Z x d W 9 0 O 1 N l Y 3 R p b 2 4 x L 1 F 1 Y m l 0 R G F 0 Y V 8 x M S 0 w N y 0 y M D I 0 X z E 0 L T E 3 L T I z L 0 F 1 d G 9 S Z W 1 v d m V k Q 2 9 s d W 1 u c z E u e 1 J l Y W d l b n Q g T G 9 0 I y w x O X 0 m c X V v d D s s J n F 1 b 3 Q 7 U 2 V j d G l v b j E v U X V i a X R E Y X R h X z E x L T A 3 L T I w M j R f M T Q t M T c t M j M v Q X V 0 b 1 J l b W 9 2 Z W R D b 2 x 1 b W 5 z M S 5 7 U G x h d G U g Q m F y Y 2 9 k Z S w y M H 0 m c X V v d D s s J n F 1 b 3 Q 7 U 2 V j d G l v b j E v U X V i a X R E Y X R h X z E x L T A 3 L T I w M j R f M T Q t M T c t M j M v Q X V 0 b 1 J l b W 9 2 Z W R D b 2 x 1 b W 5 z M S 5 7 V 2 V s b C w y M X 0 m c X V v d D s s J n F 1 b 3 Q 7 U 2 V j d G l v b j E v U X V i a X R E Y X R h X z E x L T A 3 L T I w M j R f M T Q t M T c t M j M v Q X V 0 b 1 J l b W 9 2 Z W R D b 2 x 1 b W 5 z M S 5 7 U 2 F t c G x l I E l E L D I y f S Z x d W 9 0 O y w m c X V v d D t T Z W N 0 a W 9 u M S 9 R d W J p d E R h d G F f M T E t M D c t M j A y N F 8 x N C 0 x N y 0 y M y 9 B d X R v U m V t b 3 Z l Z E N v b H V t b n M x L n t U Y W d z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i a X R E Y X R h X z E x L T A 3 L T I w M j R f M T Q t M T c t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x L T A 3 L T I w M j R f M T Q t M T c t M j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i a X R E Y X R h X z E x L T A 3 L T I w M j R f M T Q t M T c t M j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z / J h V L d B N E G 9 x R E U z 9 b e d g A A A A A C A A A A A A A D Z g A A w A A A A B A A A A C g 4 R y h 6 R k p P z 9 V 7 M x 5 l y D u A A A A A A S A A A C g A A A A E A A A A E a X E P W 9 r x o q i 0 A O Y 4 H 2 v F Z Q A A A A m g h 5 A K P 3 F s c 2 N n X Z 7 t P H w a C t m g L k a b V / A C w s R A M E q h o C G 0 c 0 d b S X 3 4 V g J N P 6 Y l I p O 3 x u i x p D F I H x u o N E J 1 P 7 S N g W o 1 W 9 6 p C S m J D k j P j d X I E U A A A A 5 z a n U 0 t j 0 r V k 9 7 6 H 3 x u b q + j H 5 M g = < / D a t a M a s h u p > 
</file>

<file path=customXml/itemProps1.xml><?xml version="1.0" encoding="utf-8"?>
<ds:datastoreItem xmlns:ds="http://schemas.openxmlformats.org/officeDocument/2006/customXml" ds:itemID="{71B60C84-AA0A-4ABE-AA1C-4233A27D3F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prep_table</vt:lpstr>
      <vt:lpstr>Quantseq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Riegler</dc:creator>
  <cp:lastModifiedBy>Hannah Riegler</cp:lastModifiedBy>
  <cp:lastPrinted>2024-07-15T12:24:02Z</cp:lastPrinted>
  <dcterms:created xsi:type="dcterms:W3CDTF">2021-12-15T12:05:33Z</dcterms:created>
  <dcterms:modified xsi:type="dcterms:W3CDTF">2025-07-10T11:33:19Z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7efb97e-6a22-4658-b35c-bacc77de03e2_Enabled">
    <vt:lpwstr>true</vt:lpwstr>
  </property>
  <property fmtid="{D5CDD505-2E9C-101B-9397-08002B2CF9AE}" pid="3" name="MSIP_Label_17efb97e-6a22-4658-b35c-bacc77de03e2_SetDate">
    <vt:lpwstr>2023-06-05T12:07:36Z</vt:lpwstr>
  </property>
  <property fmtid="{D5CDD505-2E9C-101B-9397-08002B2CF9AE}" pid="4" name="MSIP_Label_17efb97e-6a22-4658-b35c-bacc77de03e2_Method">
    <vt:lpwstr>Standard</vt:lpwstr>
  </property>
  <property fmtid="{D5CDD505-2E9C-101B-9397-08002B2CF9AE}" pid="5" name="MSIP_Label_17efb97e-6a22-4658-b35c-bacc77de03e2_Name">
    <vt:lpwstr>defa4170-0d19-0005-0004-bc88714345d2</vt:lpwstr>
  </property>
  <property fmtid="{D5CDD505-2E9C-101B-9397-08002B2CF9AE}" pid="6" name="MSIP_Label_17efb97e-6a22-4658-b35c-bacc77de03e2_SiteId">
    <vt:lpwstr>ca39edd1-7349-449a-bbae-314640be0def</vt:lpwstr>
  </property>
  <property fmtid="{D5CDD505-2E9C-101B-9397-08002B2CF9AE}" pid="7" name="MSIP_Label_17efb97e-6a22-4658-b35c-bacc77de03e2_ActionId">
    <vt:lpwstr>b9c67c21-efd6-4bb5-9eb0-23ae1130fa50</vt:lpwstr>
  </property>
  <property fmtid="{D5CDD505-2E9C-101B-9397-08002B2CF9AE}" pid="8" name="MSIP_Label_17efb97e-6a22-4658-b35c-bacc77de03e2_ContentBits">
    <vt:lpwstr>0</vt:lpwstr>
  </property>
</Properties>
</file>