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rim/Desktop/"/>
    </mc:Choice>
  </mc:AlternateContent>
  <xr:revisionPtr revIDLastSave="0" documentId="13_ncr:1_{5552B638-7918-7E4A-A53E-5BD9D39FF81D}" xr6:coauthVersionLast="45" xr6:coauthVersionMax="45" xr10:uidLastSave="{00000000-0000-0000-0000-000000000000}"/>
  <bookViews>
    <workbookView xWindow="0" yWindow="560" windowWidth="33600" windowHeight="19220" activeTab="2" xr2:uid="{00000000-000D-0000-FFFF-FFFF00000000}"/>
  </bookViews>
  <sheets>
    <sheet name="Outcomes Based On Launch Date" sheetId="10" r:id="rId1"/>
    <sheet name="Kickstarter" sheetId="1" r:id="rId2"/>
    <sheet name="Outcome Goals Pivot Chart" sheetId="12" r:id="rId3"/>
    <sheet name="Outcomes Based On Goals" sheetId="3" r:id="rId4"/>
  </sheets>
  <definedNames>
    <definedName name="_xlnm._FilterDatabase" localSheetId="1" hidden="1">Kickstarter!$A$1:$N$4115</definedName>
  </definedNames>
  <calcPr calcId="191029"/>
  <pivotCaches>
    <pivotCache cacheId="51" r:id="rId5"/>
    <pivotCache cacheId="5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3" l="1"/>
  <c r="D2" i="3"/>
  <c r="C13" i="3"/>
  <c r="B13" i="3"/>
  <c r="C2" i="3"/>
  <c r="B2" i="3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D12" i="3"/>
  <c r="D11" i="3"/>
  <c r="D10" i="3"/>
  <c r="D9" i="3"/>
  <c r="D8" i="3"/>
  <c r="D7" i="3"/>
  <c r="D6" i="3"/>
  <c r="D5" i="3"/>
  <c r="D4" i="3"/>
  <c r="D3" i="3"/>
  <c r="B12" i="3"/>
  <c r="B11" i="3"/>
  <c r="B10" i="3"/>
  <c r="B9" i="3"/>
  <c r="B8" i="3"/>
  <c r="B7" i="3"/>
  <c r="B6" i="3"/>
  <c r="B5" i="3"/>
  <c r="B4" i="3"/>
  <c r="C11" i="3"/>
  <c r="C12" i="3"/>
  <c r="C10" i="3"/>
  <c r="C9" i="3"/>
  <c r="C8" i="3"/>
  <c r="C7" i="3"/>
  <c r="C6" i="3"/>
  <c r="C5" i="3"/>
  <c r="C4" i="3"/>
  <c r="C3" i="3"/>
  <c r="B3" i="3"/>
  <c r="E8" i="3" l="1"/>
  <c r="F8" i="3" s="1"/>
  <c r="E7" i="3"/>
  <c r="F7" i="3" s="1"/>
  <c r="E6" i="3"/>
  <c r="F6" i="3" s="1"/>
  <c r="E4" i="3"/>
  <c r="H4" i="3" s="1"/>
  <c r="E9" i="3"/>
  <c r="F9" i="3" s="1"/>
  <c r="E3" i="3"/>
  <c r="F3" i="3" s="1"/>
  <c r="E5" i="3"/>
  <c r="G5" i="3" s="1"/>
  <c r="E10" i="3"/>
  <c r="H10" i="3" s="1"/>
  <c r="E13" i="3"/>
  <c r="G13" i="3" s="1"/>
  <c r="E12" i="3"/>
  <c r="H12" i="3" s="1"/>
  <c r="E11" i="3"/>
  <c r="G11" i="3" s="1"/>
  <c r="E2" i="3"/>
  <c r="H2" i="3" s="1"/>
  <c r="H5" i="3" l="1"/>
  <c r="F5" i="3"/>
  <c r="F13" i="3"/>
  <c r="H8" i="3"/>
  <c r="G6" i="3"/>
  <c r="G2" i="3"/>
  <c r="G8" i="3"/>
  <c r="F10" i="3"/>
  <c r="H13" i="3"/>
  <c r="G12" i="3"/>
  <c r="H11" i="3"/>
  <c r="F2" i="3"/>
  <c r="H6" i="3"/>
  <c r="F11" i="3"/>
  <c r="G3" i="3"/>
  <c r="G9" i="3"/>
  <c r="H3" i="3"/>
  <c r="H9" i="3"/>
  <c r="F12" i="3"/>
  <c r="G4" i="3"/>
  <c r="G10" i="3"/>
  <c r="G7" i="3"/>
  <c r="F4" i="3"/>
  <c r="H7" i="3"/>
</calcChain>
</file>

<file path=xl/sharedStrings.xml><?xml version="1.0" encoding="utf-8"?>
<sst xmlns="http://schemas.openxmlformats.org/spreadsheetml/2006/main" count="24758" uniqueCount="8349">
  <si>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</si>
  <si>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</si>
  <si>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</si>
  <si>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</si>
  <si>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</si>
  <si>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</si>
  <si>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</si>
  <si>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</si>
  <si>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</si>
  <si>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</si>
  <si>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</si>
  <si>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</si>
  <si>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</si>
  <si>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</si>
  <si>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</si>
  <si>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</si>
  <si>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</si>
  <si>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</si>
  <si>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</si>
  <si>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</si>
  <si>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</si>
  <si>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</si>
  <si>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</si>
  <si>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</si>
  <si>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</si>
  <si>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</si>
  <si>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</si>
  <si>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</si>
  <si>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</si>
  <si>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</si>
  <si>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</si>
  <si>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</si>
  <si>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</si>
  <si>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</si>
  <si>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</si>
  <si>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</si>
  <si>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</si>
  <si>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</si>
  <si>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</si>
  <si>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</si>
  <si>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</si>
  <si>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</si>
  <si>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</si>
  <si>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</si>
  <si>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</si>
  <si>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</si>
  <si>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</si>
  <si>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</si>
  <si>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</si>
  <si>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</si>
  <si>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</si>
  <si>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</si>
  <si>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</si>
  <si>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</si>
  <si>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</si>
  <si>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</si>
  <si>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</si>
  <si>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</si>
  <si>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</si>
  <si>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</si>
  <si>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</si>
  <si>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</si>
  <si>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</si>
  <si>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</si>
  <si>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</si>
  <si>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</si>
  <si>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</si>
  <si>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</si>
  <si>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</si>
  <si>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</si>
  <si>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</si>
  <si>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</si>
  <si>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</si>
  <si>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</si>
  <si>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</si>
  <si>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</si>
  <si>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</si>
  <si>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</si>
  <si>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</si>
  <si>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</si>
  <si>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</si>
  <si>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</si>
  <si>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</si>
  <si>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</si>
  <si>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</si>
  <si>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</si>
  <si>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</si>
  <si>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</si>
  <si>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</si>
  <si>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</si>
  <si>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</si>
  <si>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</si>
  <si>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</si>
  <si>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</si>
  <si>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</si>
  <si>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</si>
  <si>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</si>
  <si>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</si>
  <si>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</si>
  <si>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</si>
  <si>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</si>
  <si>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</si>
  <si>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</si>
  <si>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</si>
  <si>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</si>
  <si>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</si>
  <si>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</si>
  <si>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</si>
  <si>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</si>
  <si>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</si>
  <si>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</si>
  <si>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</si>
  <si>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</si>
  <si>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</si>
  <si>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</si>
  <si>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</si>
  <si>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</si>
  <si>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</si>
  <si>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</si>
  <si>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</si>
  <si>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</si>
  <si>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</si>
  <si>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</si>
  <si>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</si>
  <si>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</si>
  <si>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</si>
  <si>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</si>
  <si>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</si>
  <si>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</si>
  <si>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</si>
  <si>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</si>
  <si>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</si>
  <si>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</si>
  <si>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</si>
  <si>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</si>
  <si>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</si>
  <si>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</si>
  <si>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</si>
  <si>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</si>
  <si>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</si>
  <si>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</si>
  <si>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</si>
  <si>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</si>
  <si>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</si>
  <si>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</si>
  <si>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</si>
  <si>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</si>
  <si>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</si>
  <si>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</si>
  <si>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</si>
  <si>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</si>
  <si>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</si>
  <si>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</si>
  <si>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</si>
  <si>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</si>
  <si>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</si>
  <si>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</si>
  <si>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</si>
  <si>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</si>
  <si>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</si>
  <si>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</si>
  <si>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</si>
  <si>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</si>
  <si>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</si>
  <si>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</si>
  <si>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</si>
  <si>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</si>
  <si>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</si>
  <si>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</si>
  <si>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</si>
  <si>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</si>
  <si>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</si>
  <si>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</si>
  <si>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</si>
  <si>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</si>
  <si>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</si>
  <si>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</si>
  <si>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</si>
  <si>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</si>
  <si>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</si>
  <si>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</si>
  <si>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</si>
  <si>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</si>
  <si>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</si>
  <si>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</si>
  <si>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</si>
  <si>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</si>
  <si>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</si>
  <si>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</si>
  <si>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</si>
  <si>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</si>
  <si>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</si>
  <si>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</si>
  <si>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</si>
  <si>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</si>
  <si>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</si>
  <si>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</si>
  <si>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</si>
  <si>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</si>
  <si>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</si>
  <si>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</si>
  <si>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</si>
  <si>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</si>
  <si>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</si>
  <si>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</si>
  <si>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</si>
  <si>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</si>
  <si>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</si>
  <si>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</si>
  <si>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</si>
  <si>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</si>
  <si>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</si>
  <si>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</si>
  <si>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</si>
  <si>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</si>
  <si>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</si>
  <si>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</si>
  <si>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</si>
  <si>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</si>
  <si>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</si>
  <si>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</si>
  <si>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</si>
  <si>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</si>
  <si>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</si>
  <si>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</si>
  <si>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</si>
  <si>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</si>
  <si>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</si>
  <si>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</si>
  <si>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</si>
  <si>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</si>
  <si>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</si>
  <si>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</si>
  <si>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</si>
  <si>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</si>
  <si>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</si>
  <si>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</si>
  <si>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</si>
  <si>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</si>
  <si>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</si>
  <si>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</si>
  <si>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</si>
  <si>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</si>
  <si>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</si>
  <si>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</si>
  <si>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</si>
  <si>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</si>
  <si>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</si>
  <si>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</si>
  <si>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</si>
  <si>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</si>
  <si>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</si>
  <si>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</si>
  <si>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</si>
  <si>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</si>
  <si>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</si>
  <si>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</si>
  <si>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</si>
  <si>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</si>
  <si>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</si>
  <si>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</si>
  <si>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</si>
  <si>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</si>
  <si>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</si>
  <si>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</si>
  <si>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</si>
  <si>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</si>
  <si>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</si>
  <si>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</si>
  <si>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</si>
  <si>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</si>
  <si>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</si>
  <si>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</si>
  <si>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</si>
  <si>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</si>
  <si>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</si>
  <si>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</si>
  <si>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</si>
  <si>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</si>
  <si>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</si>
  <si>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</si>
  <si>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</si>
  <si>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</si>
  <si>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</si>
  <si>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</si>
  <si>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</si>
  <si>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</si>
  <si>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</si>
  <si>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</si>
  <si>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</si>
  <si>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</si>
  <si>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</si>
  <si>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</si>
  <si>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</si>
  <si>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</si>
  <si>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</si>
  <si>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</si>
  <si>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</si>
  <si>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</si>
  <si>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</si>
  <si>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</si>
  <si>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</si>
  <si>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</si>
  <si>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</si>
  <si>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</si>
  <si>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</si>
  <si>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</si>
  <si>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</si>
  <si>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</si>
  <si>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</si>
  <si>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</si>
  <si>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</si>
  <si>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</si>
  <si>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</si>
  <si>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</si>
  <si>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</si>
  <si>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</si>
  <si>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</si>
  <si>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</si>
  <si>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</si>
  <si>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</si>
  <si>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</si>
  <si>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</si>
  <si>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</si>
  <si>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</si>
  <si>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</si>
  <si>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</si>
  <si>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</si>
  <si>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</si>
  <si>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</si>
  <si>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</si>
  <si>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</si>
  <si>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</si>
  <si>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</si>
  <si>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</si>
  <si>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</si>
  <si>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</si>
  <si>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</si>
  <si>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</si>
  <si>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</si>
  <si>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</si>
  <si>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</si>
  <si>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</si>
  <si>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</si>
  <si>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</si>
  <si>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</si>
  <si>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</si>
  <si>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</si>
  <si>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</si>
  <si>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</si>
  <si>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</si>
  <si>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</si>
  <si>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</si>
  <si>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</si>
  <si>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</si>
  <si>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</si>
  <si>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</si>
  <si>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</si>
  <si>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</si>
  <si>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</si>
  <si>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</si>
  <si>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</si>
  <si>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</si>
  <si>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</si>
  <si>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</si>
  <si>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</si>
  <si>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</si>
  <si>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</si>
  <si>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</si>
  <si>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</si>
  <si>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</si>
  <si>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</si>
  <si>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</si>
  <si>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</si>
  <si>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</si>
  <si>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</si>
  <si>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</si>
  <si>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</si>
  <si>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</si>
  <si>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</si>
  <si>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</si>
  <si>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</si>
  <si>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</si>
  <si>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</si>
  <si>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</si>
  <si>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</si>
  <si>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</si>
  <si>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</si>
  <si>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</si>
  <si>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</si>
  <si>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</si>
  <si>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</si>
  <si>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</si>
  <si>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</si>
  <si>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</si>
  <si>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</si>
  <si>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</si>
  <si>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</si>
  <si>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</si>
  <si>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</si>
  <si>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</si>
  <si>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</si>
  <si>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</si>
  <si>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</si>
  <si>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</si>
  <si>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</si>
  <si>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</si>
  <si>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</si>
  <si>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</si>
  <si>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</si>
  <si>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</si>
  <si>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</si>
  <si>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</si>
  <si>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</si>
  <si>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</si>
  <si>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</si>
  <si>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</si>
  <si>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</si>
  <si>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</si>
  <si>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</si>
  <si>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</si>
  <si>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</si>
  <si>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</si>
  <si>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</si>
  <si>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</si>
  <si>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</si>
  <si>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</si>
  <si>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</si>
  <si>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</si>
  <si>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</si>
  <si>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</si>
  <si>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</si>
  <si>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</si>
  <si>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</si>
  <si>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</si>
  <si>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</si>
  <si>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</si>
  <si>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</si>
  <si>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</si>
  <si>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</si>
  <si>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</si>
  <si>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</si>
  <si>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</si>
  <si>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</si>
  <si>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</si>
  <si>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</si>
  <si>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</si>
  <si>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</si>
  <si>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</si>
  <si>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</si>
  <si>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</si>
  <si>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</si>
  <si>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</si>
  <si>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</si>
  <si>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</si>
  <si>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</si>
  <si>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</si>
  <si>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</si>
  <si>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</si>
  <si>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</si>
  <si>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</si>
  <si>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</si>
  <si>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</si>
  <si>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</si>
  <si>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</si>
  <si>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</si>
  <si>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</si>
  <si>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</si>
  <si>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</si>
  <si>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</si>
  <si>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</si>
  <si>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</si>
  <si>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</si>
  <si>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</si>
  <si>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</si>
  <si>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</si>
  <si>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</si>
  <si>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</si>
  <si>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</si>
  <si>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</si>
  <si>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</si>
  <si>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</si>
  <si>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</si>
  <si>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</si>
  <si>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</si>
  <si>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</si>
  <si>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</si>
  <si>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</si>
  <si>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</si>
  <si>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</si>
  <si>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</si>
  <si>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</si>
  <si>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</si>
  <si>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</si>
  <si>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</si>
  <si>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</si>
  <si>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</si>
  <si>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</si>
  <si>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</si>
  <si>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</si>
  <si>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</si>
  <si>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</si>
  <si>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</si>
  <si>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</si>
  <si>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</si>
  <si>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</si>
  <si>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</si>
  <si>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</si>
  <si>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</si>
  <si>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</si>
  <si>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</si>
  <si>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</si>
  <si>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</si>
  <si>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</si>
  <si>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</si>
  <si>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</si>
  <si>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</si>
  <si>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</si>
  <si>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</si>
  <si>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</si>
  <si>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</si>
  <si>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</si>
  <si>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</si>
  <si>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</si>
  <si>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</si>
  <si>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</si>
  <si>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</si>
  <si>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</si>
  <si>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</si>
  <si>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</si>
  <si>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</si>
  <si>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</si>
  <si>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</si>
  <si>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</si>
  <si>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</si>
  <si>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</si>
  <si>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</si>
  <si>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</si>
  <si>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</si>
  <si>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</si>
  <si>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</si>
  <si>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</si>
  <si>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</si>
  <si>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</si>
  <si>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</si>
  <si>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</si>
  <si>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</si>
  <si>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</si>
  <si>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</si>
  <si>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</si>
  <si>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</si>
  <si>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</si>
  <si>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</si>
  <si>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</si>
  <si>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</si>
  <si>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</si>
  <si>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</si>
  <si>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</si>
  <si>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</si>
  <si>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</si>
  <si>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</si>
  <si>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</si>
  <si>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</si>
  <si>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</si>
  <si>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</si>
  <si>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</si>
  <si>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</si>
  <si>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</si>
  <si>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</si>
  <si>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</si>
  <si>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</si>
  <si>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</si>
  <si>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</si>
  <si>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</si>
  <si>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</si>
  <si>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</si>
  <si>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</si>
  <si>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</si>
  <si>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</si>
  <si>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</si>
  <si>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</si>
  <si>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</si>
  <si>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</si>
  <si>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</si>
  <si>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</si>
  <si>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</si>
  <si>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</si>
  <si>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</si>
  <si>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</si>
  <si>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</si>
  <si>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</si>
  <si>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</si>
  <si>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</si>
  <si>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</si>
  <si>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</si>
  <si>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</si>
  <si>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</si>
  <si>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</si>
  <si>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</si>
  <si>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</si>
  <si>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</si>
  <si>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</si>
  <si>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</si>
  <si>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</si>
  <si>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</si>
  <si>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</si>
  <si>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</si>
  <si>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</si>
  <si>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</si>
  <si>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</si>
  <si>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</si>
  <si>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</si>
  <si>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</si>
  <si>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</si>
  <si>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</si>
  <si>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</si>
  <si>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</si>
  <si>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</si>
  <si>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</si>
  <si>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</si>
  <si>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</si>
  <si>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</si>
  <si>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</si>
  <si>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</si>
  <si>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</si>
  <si>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</si>
  <si>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</si>
  <si>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</si>
  <si>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</si>
  <si>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</si>
  <si>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</si>
  <si>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</si>
  <si>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</si>
  <si>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</si>
  <si>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</si>
  <si>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</si>
  <si>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</si>
  <si>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</si>
  <si>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</si>
  <si>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</si>
  <si>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</si>
  <si>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</si>
  <si>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</si>
  <si>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</si>
  <si>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</si>
  <si>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</si>
  <si>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</si>
  <si>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</si>
  <si>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</si>
  <si>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</si>
  <si>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</si>
  <si>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</si>
  <si>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</si>
  <si>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</si>
  <si>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</si>
  <si>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</si>
  <si>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</si>
  <si>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</si>
  <si>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</si>
  <si>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</si>
  <si>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</si>
  <si>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</si>
  <si>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</si>
  <si>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</si>
  <si>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</si>
  <si>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</si>
  <si>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</si>
  <si>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</si>
  <si>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</si>
  <si>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</si>
  <si>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</si>
  <si>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</si>
  <si>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</si>
  <si>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</si>
  <si>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</si>
  <si>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</si>
  <si>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</si>
  <si>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</si>
  <si>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</si>
  <si>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</si>
  <si>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</si>
  <si>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</si>
  <si>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</si>
  <si>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</si>
  <si>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</si>
  <si>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</si>
  <si>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</si>
  <si>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</si>
  <si>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</si>
  <si>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</si>
  <si>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</si>
  <si>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</si>
  <si>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</si>
  <si>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</si>
  <si>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</si>
  <si>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</si>
  <si>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</si>
  <si>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</si>
  <si>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</si>
  <si>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</si>
  <si>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</si>
  <si>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</si>
  <si>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</si>
  <si>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</si>
  <si>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</si>
  <si>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</si>
  <si>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</si>
  <si>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</si>
  <si>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</si>
  <si>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</si>
  <si>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</si>
  <si>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</si>
  <si>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</si>
  <si>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</si>
  <si>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</si>
  <si>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</si>
  <si>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</si>
  <si>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</si>
  <si>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</si>
  <si>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</si>
  <si>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</si>
  <si>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</si>
  <si>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</si>
  <si>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</si>
  <si>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</si>
  <si>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</si>
  <si>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</si>
  <si>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</si>
  <si>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</si>
  <si>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</si>
  <si>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</si>
  <si>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</si>
  <si>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</si>
  <si>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</si>
  <si>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</si>
  <si>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</si>
  <si>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</si>
  <si>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</si>
  <si>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</si>
  <si>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</si>
  <si>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</si>
  <si>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</si>
  <si>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</si>
  <si>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</si>
  <si>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</si>
  <si>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</si>
  <si>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</si>
  <si>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</si>
  <si>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</si>
  <si>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</si>
  <si>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</si>
  <si>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</si>
  <si>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</si>
  <si>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</si>
  <si>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</si>
  <si>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</si>
  <si>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</si>
  <si>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</si>
  <si>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</si>
  <si>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</si>
  <si>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</si>
  <si>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</si>
  <si>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</si>
  <si>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</si>
  <si>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</si>
  <si>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</si>
  <si>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</si>
  <si>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</si>
  <si>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</si>
  <si>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</si>
  <si>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</si>
  <si>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</si>
  <si>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</si>
  <si>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</si>
  <si>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</si>
  <si>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</si>
  <si>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</si>
  <si>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</si>
  <si>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</si>
  <si>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</si>
  <si>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</si>
  <si>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</si>
  <si>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</si>
  <si>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</si>
  <si>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</si>
  <si>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</si>
  <si>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</si>
  <si>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</si>
  <si>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</si>
  <si>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</si>
  <si>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</si>
  <si>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</si>
  <si>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</si>
  <si>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</si>
  <si>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</si>
  <si>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</si>
  <si>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</si>
  <si>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</si>
  <si>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</si>
  <si>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</si>
  <si>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</si>
  <si>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</si>
  <si>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</si>
  <si>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</si>
  <si>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</si>
  <si>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</si>
  <si>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</si>
  <si>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</si>
  <si>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</si>
  <si>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</si>
  <si>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</si>
  <si>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</si>
  <si>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</si>
  <si>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</si>
  <si>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</si>
  <si>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</si>
  <si>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</si>
  <si>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</si>
  <si>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</si>
  <si>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</si>
  <si>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</si>
  <si>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</si>
  <si>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</si>
  <si>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</si>
  <si>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</si>
  <si>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</si>
  <si>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</si>
  <si>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</si>
  <si>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</si>
  <si>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</si>
  <si>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</si>
  <si>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</si>
  <si>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</si>
  <si>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</si>
  <si>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</si>
  <si>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</si>
  <si>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</si>
  <si>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</si>
  <si>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</si>
  <si>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</si>
  <si>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</si>
  <si>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</si>
  <si>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</si>
  <si>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</si>
  <si>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</si>
  <si>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</si>
  <si>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</si>
  <si>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</si>
  <si>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</si>
  <si>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</si>
  <si>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</si>
  <si>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</si>
  <si>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</si>
  <si>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</si>
  <si>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</si>
  <si>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</si>
  <si>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</si>
  <si>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</si>
  <si>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</si>
  <si>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</si>
  <si>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</si>
  <si>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</si>
  <si>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</si>
  <si>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</si>
  <si>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</si>
  <si>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</si>
  <si>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</si>
  <si>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</si>
  <si>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</si>
  <si>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</si>
  <si>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</si>
  <si>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</si>
  <si>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</si>
  <si>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</si>
  <si>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</si>
  <si>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</si>
  <si>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</si>
  <si>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</si>
  <si>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</si>
  <si>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</si>
  <si>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</si>
  <si>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</si>
  <si>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</si>
  <si>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</si>
  <si>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</si>
  <si>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</si>
  <si>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</si>
  <si>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</si>
  <si>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</si>
  <si>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</si>
  <si>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</si>
  <si>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</si>
  <si>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</si>
  <si>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</si>
  <si>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</si>
  <si>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</si>
  <si>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</si>
  <si>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</si>
  <si>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</si>
  <si>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</si>
  <si>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</si>
  <si>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</si>
  <si>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</si>
  <si>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</si>
  <si>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</si>
  <si>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</si>
  <si>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</si>
  <si>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</si>
  <si>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</si>
  <si>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</si>
  <si>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</si>
  <si>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</si>
  <si>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</si>
  <si>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</si>
  <si>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</si>
  <si>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</si>
  <si>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</si>
  <si>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</si>
  <si>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</si>
  <si>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</si>
  <si>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</si>
  <si>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</si>
  <si>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</si>
  <si>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</si>
  <si>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</si>
  <si>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</si>
  <si>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</si>
  <si>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</si>
  <si>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</si>
  <si>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</si>
  <si>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</si>
  <si>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</si>
  <si>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</si>
  <si>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</si>
  <si>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</si>
  <si>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</si>
  <si>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</si>
  <si>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</si>
  <si>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</si>
  <si>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</si>
  <si>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</si>
  <si>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</si>
  <si>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</si>
  <si>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</si>
  <si>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</si>
  <si>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</si>
  <si>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</si>
  <si>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</si>
  <si>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</si>
  <si>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</si>
  <si>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</si>
  <si>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</si>
  <si>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</si>
  <si>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</si>
  <si>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</si>
  <si>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</si>
  <si>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</si>
  <si>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</si>
  <si>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</si>
  <si>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</si>
  <si>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</si>
  <si>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</si>
  <si>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</si>
  <si>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</si>
  <si>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</si>
  <si>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</si>
  <si>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</si>
  <si>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</si>
  <si>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</si>
  <si>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</si>
  <si>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</si>
  <si>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</si>
  <si>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</si>
  <si>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</si>
  <si>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</si>
  <si>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</si>
  <si>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</si>
  <si>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</si>
  <si>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</si>
  <si>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</si>
  <si>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</si>
  <si>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</si>
  <si>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</si>
  <si>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</si>
  <si>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</si>
  <si>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</si>
  <si>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</si>
  <si>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</si>
  <si>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</si>
  <si>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</si>
  <si>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</si>
  <si>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</si>
  <si>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</si>
  <si>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</si>
  <si>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</si>
  <si>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</si>
  <si>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</si>
  <si>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</si>
  <si>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</si>
  <si>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</si>
  <si>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</si>
  <si>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</si>
  <si>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</si>
  <si>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</si>
  <si>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</si>
  <si>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</si>
  <si>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</si>
  <si>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</si>
  <si>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</si>
  <si>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</si>
  <si>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</si>
  <si>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</si>
  <si>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</si>
  <si>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</si>
  <si>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</si>
  <si>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</si>
  <si>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</si>
  <si>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</si>
  <si>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</si>
  <si>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</si>
  <si>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</si>
  <si>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</si>
  <si>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</si>
  <si>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</si>
  <si>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</si>
  <si>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</si>
  <si>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</si>
  <si>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</si>
  <si>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</si>
  <si>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</si>
  <si>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</si>
  <si>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</si>
  <si>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</si>
  <si>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</si>
  <si>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</si>
  <si>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</si>
  <si>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</si>
  <si>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</si>
  <si>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</si>
  <si>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</si>
  <si>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</si>
  <si>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</si>
  <si>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</si>
  <si>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</si>
  <si>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</si>
  <si>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</si>
  <si>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</si>
  <si>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</si>
  <si>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</si>
  <si>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</si>
  <si>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</si>
  <si>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</si>
  <si>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</si>
  <si>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</si>
  <si>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</si>
  <si>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</si>
  <si>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</si>
  <si>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</si>
  <si>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</si>
  <si>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</si>
  <si>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</si>
  <si>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</si>
  <si>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</si>
  <si>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</si>
  <si>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</si>
  <si>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</si>
  <si>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</si>
  <si>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</si>
  <si>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</si>
  <si>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</si>
  <si>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</si>
  <si>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</si>
  <si>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</si>
  <si>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</si>
  <si>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</si>
  <si>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</si>
  <si>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</si>
  <si>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</si>
  <si>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</si>
  <si>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</si>
  <si>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</si>
  <si>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</si>
  <si>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</si>
  <si>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</si>
  <si>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</si>
  <si>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</si>
  <si>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</si>
  <si>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</si>
  <si>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</si>
  <si>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</si>
  <si>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</si>
  <si>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</si>
  <si>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</si>
  <si>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</si>
  <si>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</si>
  <si>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</si>
  <si>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</si>
  <si>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</si>
  <si>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</si>
  <si>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</si>
  <si>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</si>
  <si>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</si>
  <si>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</si>
  <si>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</si>
  <si>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</si>
  <si>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</si>
  <si>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</si>
  <si>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</si>
  <si>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</si>
  <si>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</si>
  <si>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</si>
  <si>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</si>
  <si>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</si>
  <si>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</si>
  <si>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</si>
  <si>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</si>
  <si>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</si>
  <si>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</si>
  <si>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</si>
  <si>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</si>
  <si>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</si>
  <si>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</si>
  <si>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</si>
  <si>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</si>
  <si>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</si>
  <si>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</si>
  <si>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</si>
  <si>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</si>
  <si>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</si>
  <si>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</si>
  <si>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</si>
  <si>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</si>
  <si>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</si>
  <si>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</si>
  <si>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</si>
  <si>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</si>
  <si>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</si>
  <si>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</si>
  <si>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</si>
  <si>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</si>
  <si>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</si>
  <si>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</si>
  <si>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</si>
  <si>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</si>
  <si>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</si>
  <si>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</si>
  <si>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</si>
  <si>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</si>
  <si>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</si>
  <si>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</si>
  <si>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</si>
  <si>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</si>
  <si>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</si>
  <si>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</si>
  <si>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</si>
  <si>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</si>
  <si>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</si>
  <si>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</si>
  <si>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</si>
  <si>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</si>
  <si>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</si>
  <si>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</si>
  <si>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</si>
  <si>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</si>
  <si>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</si>
  <si>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</si>
  <si>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</si>
  <si>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</si>
  <si>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</si>
  <si>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</si>
  <si>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</si>
  <si>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</si>
  <si>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</si>
  <si>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</si>
  <si>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</si>
  <si>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</si>
  <si>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</si>
  <si>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</si>
  <si>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</si>
  <si>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</si>
  <si>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</si>
  <si>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</si>
  <si>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</si>
  <si>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</si>
  <si>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</si>
  <si>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</si>
  <si>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</si>
  <si>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</si>
  <si>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</si>
  <si>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</si>
  <si>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</si>
  <si>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</si>
  <si>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</si>
  <si>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</si>
  <si>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</si>
  <si>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</si>
  <si>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</si>
  <si>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</si>
  <si>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</si>
  <si>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</si>
  <si>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</si>
  <si>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</si>
  <si>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</si>
  <si>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</si>
  <si>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</si>
  <si>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</si>
  <si>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</si>
  <si>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</si>
  <si>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</si>
  <si>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</si>
  <si>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</si>
  <si>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</si>
  <si>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</si>
  <si>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</si>
  <si>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</si>
  <si>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</si>
  <si>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</si>
  <si>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</si>
  <si>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</si>
  <si>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</si>
  <si>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</si>
  <si>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</si>
  <si>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</si>
  <si>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</si>
  <si>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</si>
  <si>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</si>
  <si>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</si>
  <si>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</si>
  <si>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</si>
  <si>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</si>
  <si>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</si>
  <si>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</si>
  <si>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</si>
  <si>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</si>
  <si>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</si>
  <si>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</si>
  <si>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</si>
  <si>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</si>
  <si>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</si>
  <si>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</si>
  <si>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</si>
  <si>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</si>
  <si>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</si>
  <si>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</si>
  <si>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</si>
  <si>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</si>
  <si>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</si>
  <si>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</si>
  <si>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</si>
  <si>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</si>
  <si>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</si>
  <si>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</si>
  <si>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</si>
  <si>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</si>
  <si>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</si>
  <si>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</si>
  <si>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</si>
  <si>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</si>
  <si>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</si>
  <si>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</si>
  <si>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</si>
  <si>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</si>
  <si>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</si>
  <si>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</si>
  <si>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</si>
  <si>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</si>
  <si>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</si>
  <si>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</si>
  <si>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</si>
  <si>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</si>
  <si>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</si>
  <si>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</si>
  <si>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</si>
  <si>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</si>
  <si>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</si>
  <si>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</si>
  <si>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</si>
  <si>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</si>
  <si>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</si>
  <si>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</si>
  <si>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</si>
  <si>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</si>
  <si>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</si>
  <si>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</si>
  <si>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</si>
  <si>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</si>
  <si>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</si>
  <si>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</si>
  <si>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</si>
  <si>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</si>
  <si>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</si>
  <si>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</si>
  <si>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</si>
  <si>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</si>
  <si>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</si>
  <si>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</si>
  <si>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</si>
  <si>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</si>
  <si>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</si>
  <si>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</si>
  <si>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</si>
  <si>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</si>
  <si>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</si>
  <si>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</si>
  <si>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</si>
  <si>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</si>
  <si>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</si>
  <si>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</si>
  <si>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</si>
  <si>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</si>
  <si>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</si>
  <si>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</si>
  <si>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</si>
  <si>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</si>
  <si>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</si>
  <si>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</si>
  <si>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</si>
  <si>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</si>
  <si>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</si>
  <si>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</si>
  <si>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</si>
  <si>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</si>
  <si>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</si>
  <si>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</si>
  <si>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</si>
  <si>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</si>
  <si>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</si>
  <si>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</si>
  <si>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</si>
  <si>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</si>
  <si>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</si>
  <si>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</si>
  <si>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</si>
  <si>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</si>
  <si>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</si>
  <si>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</si>
  <si>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</si>
  <si>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</si>
  <si>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</si>
  <si>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</si>
  <si>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</si>
  <si>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</si>
  <si>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</si>
  <si>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</si>
  <si>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</si>
  <si>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</si>
  <si>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</si>
  <si>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</si>
  <si>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</si>
  <si>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</si>
  <si>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</si>
  <si>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</si>
  <si>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</si>
  <si>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</si>
  <si>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</si>
  <si>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</si>
  <si>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</si>
  <si>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</si>
  <si>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</si>
  <si>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</si>
  <si>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</si>
  <si>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</si>
  <si>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</si>
  <si>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</si>
  <si>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</si>
  <si>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</si>
  <si>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</si>
  <si>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</si>
  <si>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</si>
  <si>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</si>
  <si>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</si>
  <si>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</si>
  <si>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</si>
  <si>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</si>
  <si>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</si>
  <si>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</si>
  <si>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</si>
  <si>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</si>
  <si>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</si>
  <si>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</si>
  <si>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</si>
  <si>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</si>
  <si>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</si>
  <si>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</si>
  <si>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</si>
  <si>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</si>
  <si>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</si>
  <si>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</si>
  <si>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</si>
  <si>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</si>
  <si>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</si>
  <si>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</si>
  <si>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</si>
  <si>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</si>
  <si>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</si>
  <si>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</si>
  <si>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</si>
  <si>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</si>
  <si>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</si>
  <si>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</si>
  <si>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</si>
  <si>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</si>
  <si>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</si>
  <si>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</si>
  <si>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</si>
  <si>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</si>
  <si>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</si>
  <si>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</si>
  <si>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</si>
  <si>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</si>
  <si>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</si>
  <si>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</si>
  <si>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</si>
  <si>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</si>
  <si>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</si>
  <si>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</si>
  <si>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</si>
  <si>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</si>
  <si>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</si>
  <si>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</si>
  <si>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</si>
  <si>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</si>
  <si>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</si>
  <si>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</si>
  <si>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</si>
  <si>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</si>
  <si>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</si>
  <si>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</si>
  <si>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</si>
  <si>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</si>
  <si>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</si>
  <si>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</si>
  <si>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</si>
  <si>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</si>
  <si>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</si>
  <si>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</si>
  <si>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</si>
  <si>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</si>
  <si>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</si>
  <si>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</si>
  <si>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</si>
  <si>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</si>
  <si>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</si>
  <si>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</si>
  <si>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</si>
  <si>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</si>
  <si>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</si>
  <si>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</si>
  <si>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</si>
  <si>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</si>
  <si>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</si>
  <si>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</si>
  <si>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</si>
  <si>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</si>
  <si>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</si>
  <si>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</si>
  <si>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</si>
  <si>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</si>
  <si>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</si>
  <si>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</si>
  <si>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</si>
  <si>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</si>
  <si>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</si>
  <si>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</si>
  <si>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</si>
  <si>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</si>
  <si>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</si>
  <si>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</si>
  <si>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</si>
  <si>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</si>
  <si>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</si>
  <si>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</si>
  <si>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</si>
  <si>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</si>
  <si>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</si>
  <si>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</si>
  <si>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</si>
  <si>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</si>
  <si>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</si>
  <si>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</si>
  <si>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</si>
  <si>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</si>
  <si>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</si>
  <si>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</si>
  <si>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</si>
  <si>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</si>
  <si>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</si>
  <si>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</si>
  <si>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</si>
  <si>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</si>
  <si>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</si>
  <si>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</si>
  <si>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</si>
  <si>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</si>
  <si>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</si>
  <si>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</si>
  <si>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</si>
  <si>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</si>
  <si>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</si>
  <si>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</si>
  <si>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</si>
  <si>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</si>
  <si>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</si>
  <si>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</si>
  <si>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</si>
  <si>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</si>
  <si>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</si>
  <si>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</si>
  <si>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</si>
  <si>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</si>
  <si>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</si>
  <si>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</si>
  <si>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</si>
  <si>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</si>
  <si>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</si>
  <si>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</si>
  <si>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</si>
  <si>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</si>
  <si>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</si>
  <si>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</si>
  <si>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</si>
  <si>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</si>
  <si>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</si>
  <si>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</si>
  <si>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</si>
  <si>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</si>
  <si>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</si>
  <si>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</si>
  <si>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</si>
  <si>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</si>
  <si>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</si>
  <si>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</si>
  <si>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</si>
  <si>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</si>
  <si>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</si>
  <si>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</si>
  <si>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</si>
  <si>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</si>
  <si>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</si>
  <si>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</si>
  <si>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</si>
  <si>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</si>
  <si>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</si>
  <si>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</si>
  <si>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</si>
  <si>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</si>
  <si>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</si>
  <si>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</si>
  <si>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</si>
  <si>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</si>
  <si>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</si>
  <si>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</si>
  <si>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</si>
  <si>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</si>
  <si>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</si>
  <si>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</si>
  <si>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</si>
  <si>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</si>
  <si>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</si>
  <si>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</si>
  <si>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</si>
  <si>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</si>
  <si>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</si>
  <si>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</si>
  <si>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</si>
  <si>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</si>
  <si>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</si>
  <si>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</si>
  <si>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</si>
  <si>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</si>
  <si>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</si>
  <si>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</si>
  <si>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</si>
  <si>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</si>
  <si>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</si>
  <si>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</si>
  <si>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</si>
  <si>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</si>
  <si>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</si>
  <si>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</si>
  <si>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</si>
  <si>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</si>
  <si>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</si>
  <si>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</si>
  <si>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</si>
  <si>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</si>
  <si>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</si>
  <si>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</si>
  <si>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</si>
  <si>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</si>
  <si>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</si>
  <si>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</si>
  <si>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</si>
  <si>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</si>
  <si>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</si>
  <si>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</si>
  <si>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</si>
  <si>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</si>
  <si>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</si>
  <si>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</si>
  <si>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</si>
  <si>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</si>
  <si>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</si>
  <si>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</si>
  <si>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</si>
  <si>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</si>
  <si>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</si>
  <si>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</si>
  <si>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</si>
  <si>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</si>
  <si>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</si>
  <si>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</si>
  <si>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</si>
  <si>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</si>
  <si>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</si>
  <si>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</si>
  <si>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</si>
  <si>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</si>
  <si>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</si>
  <si>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</si>
  <si>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</si>
  <si>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</si>
  <si>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</si>
  <si>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</si>
  <si>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</si>
  <si>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</si>
  <si>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</si>
  <si>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</si>
  <si>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</si>
  <si>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</si>
  <si>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</si>
  <si>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</si>
  <si>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</si>
  <si>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</si>
  <si>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</si>
  <si>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</si>
  <si>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</si>
  <si>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</si>
  <si>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</si>
  <si>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</si>
  <si>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</si>
  <si>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</si>
  <si>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</si>
  <si>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</si>
  <si>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</si>
  <si>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</si>
  <si>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</si>
  <si>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</si>
  <si>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</si>
  <si>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</si>
  <si>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</si>
  <si>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</si>
  <si>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</si>
  <si>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</si>
  <si>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</si>
  <si>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</si>
  <si>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</si>
  <si>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</si>
  <si>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</si>
  <si>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</si>
  <si>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</si>
  <si>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</si>
  <si>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</si>
  <si>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</si>
  <si>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</si>
  <si>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</si>
  <si>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</si>
  <si>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</si>
  <si>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</si>
  <si>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</si>
  <si>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</si>
  <si>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</si>
  <si>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</si>
  <si>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</si>
  <si>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</si>
  <si>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</si>
  <si>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</si>
  <si>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</si>
  <si>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</si>
  <si>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</si>
  <si>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</si>
  <si>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</si>
  <si>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</si>
  <si>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</si>
  <si>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</si>
  <si>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</si>
  <si>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</si>
  <si>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</si>
  <si>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</si>
  <si>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</si>
  <si>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</si>
  <si>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</si>
  <si>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</si>
  <si>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</si>
  <si>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</si>
  <si>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</si>
  <si>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</si>
  <si>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</si>
  <si>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</si>
  <si>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</si>
  <si>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</si>
  <si>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</si>
  <si>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</si>
  <si>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</si>
  <si>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</si>
  <si>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</si>
  <si>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</si>
  <si>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</si>
  <si>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</si>
  <si>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</si>
  <si>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</si>
  <si>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</si>
  <si>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</si>
  <si>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</si>
  <si>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</si>
  <si>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</si>
  <si>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</si>
  <si>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</si>
  <si>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</si>
  <si>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</si>
  <si>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</si>
  <si>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</si>
  <si>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</si>
  <si>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</si>
  <si>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</si>
  <si>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</si>
  <si>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</si>
  <si>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</si>
  <si>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</si>
  <si>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</si>
  <si>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</si>
  <si>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</si>
  <si>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</si>
  <si>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</si>
  <si>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</si>
  <si>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</si>
  <si>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</si>
  <si>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</si>
  <si>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</si>
  <si>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</si>
  <si>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</si>
  <si>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</si>
  <si>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</si>
  <si>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</si>
  <si>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</si>
  <si>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</si>
  <si>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</si>
  <si>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</si>
  <si>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</si>
  <si>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</si>
  <si>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</si>
  <si>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</si>
  <si>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</si>
  <si>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</si>
  <si>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</si>
  <si>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</si>
  <si>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</si>
  <si>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</si>
  <si>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</si>
  <si>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</si>
  <si>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</si>
  <si>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</si>
  <si>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</si>
  <si>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</si>
  <si>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</si>
  <si>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</si>
  <si>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</si>
  <si>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</si>
  <si>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</si>
  <si>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</si>
  <si>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</si>
  <si>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</si>
  <si>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</si>
  <si>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</si>
  <si>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</si>
  <si>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</si>
  <si>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</si>
  <si>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</si>
  <si>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</si>
  <si>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</si>
  <si>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</si>
  <si>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</si>
  <si>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</si>
  <si>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</si>
  <si>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</si>
  <si>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</si>
  <si>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</si>
  <si>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</si>
  <si>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</si>
  <si>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</si>
  <si>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</si>
  <si>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</si>
  <si>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</si>
  <si>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</si>
  <si>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</si>
  <si>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</si>
  <si>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</si>
  <si>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</si>
  <si>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</si>
  <si>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</si>
  <si>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</si>
  <si>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</si>
  <si>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</si>
  <si>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</si>
  <si>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</si>
  <si>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</si>
  <si>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</si>
  <si>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</si>
  <si>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</si>
  <si>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</si>
  <si>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</si>
  <si>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</si>
  <si>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</si>
  <si>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</si>
  <si>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</si>
  <si>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</si>
  <si>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</si>
  <si>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</si>
  <si>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</si>
  <si>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</si>
  <si>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</si>
  <si>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</si>
  <si>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</si>
  <si>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</si>
  <si>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</si>
  <si>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</si>
  <si>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</si>
  <si>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</si>
  <si>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</si>
  <si>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</si>
  <si>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</si>
  <si>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</si>
  <si>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</si>
  <si>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</si>
  <si>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</si>
  <si>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</si>
  <si>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</si>
  <si>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</si>
  <si>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</si>
  <si>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</si>
  <si>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</si>
  <si>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</si>
  <si>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</si>
  <si>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</si>
  <si>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</si>
  <si>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</si>
  <si>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</si>
  <si>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</si>
  <si>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</si>
  <si>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</si>
  <si>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</si>
  <si>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</si>
  <si>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</si>
  <si>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</si>
  <si>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</si>
  <si>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</si>
  <si>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</si>
  <si>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</si>
  <si>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</si>
  <si>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</si>
  <si>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</si>
  <si>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</si>
  <si>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</si>
  <si>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</si>
  <si>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</si>
  <si>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</si>
  <si>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</si>
  <si>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</si>
  <si>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</si>
  <si>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</si>
  <si>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</si>
  <si>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</si>
  <si>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</si>
  <si>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</si>
  <si>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</si>
  <si>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</si>
  <si>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</si>
  <si>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</si>
  <si>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</si>
  <si>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</si>
  <si>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</si>
  <si>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</si>
  <si>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</si>
  <si>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</si>
  <si>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</si>
  <si>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</si>
  <si>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</si>
  <si>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</si>
  <si>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</si>
  <si>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</si>
  <si>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</si>
  <si>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</si>
  <si>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</si>
  <si>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</si>
  <si>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</si>
  <si>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</si>
  <si>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</si>
  <si>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</si>
  <si>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</si>
  <si>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</si>
  <si>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</si>
  <si>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</si>
  <si>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</si>
  <si>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</si>
  <si>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</si>
  <si>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</si>
  <si>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</si>
  <si>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</si>
  <si>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</si>
  <si>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</si>
  <si>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</si>
  <si>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</si>
  <si>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</si>
  <si>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</si>
  <si>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</si>
  <si>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</si>
  <si>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</si>
  <si>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</si>
  <si>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</si>
  <si>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</si>
  <si>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</si>
  <si>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</si>
  <si>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</si>
  <si>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</si>
  <si>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</si>
  <si>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</si>
  <si>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</si>
  <si>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</si>
  <si>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</si>
  <si>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</si>
  <si>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</si>
  <si>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</si>
  <si>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</si>
  <si>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</si>
  <si>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</si>
  <si>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</si>
  <si>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</si>
  <si>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</si>
  <si>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</si>
  <si>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</si>
  <si>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</si>
  <si>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</si>
  <si>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</si>
  <si>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</si>
  <si>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</si>
  <si>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</si>
  <si>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</si>
  <si>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</si>
  <si>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</si>
  <si>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</si>
  <si>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</si>
  <si>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</si>
  <si>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</si>
  <si>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</si>
  <si>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</si>
  <si>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</si>
  <si>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</si>
  <si>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</si>
  <si>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</si>
  <si>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</si>
  <si>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</si>
  <si>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</si>
  <si>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</si>
  <si>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</si>
  <si>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</si>
  <si>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</si>
  <si>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</si>
  <si>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</si>
  <si>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</si>
  <si>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</si>
  <si>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</si>
  <si>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</si>
  <si>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</si>
  <si>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</si>
  <si>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</si>
  <si>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</si>
  <si>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</si>
  <si>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</si>
  <si>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</si>
  <si>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</si>
  <si>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</si>
  <si>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</si>
  <si>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</si>
  <si>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</si>
  <si>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</si>
  <si>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</si>
  <si>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</si>
  <si>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</si>
  <si>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</si>
  <si>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</si>
  <si>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</si>
  <si>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</si>
  <si>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</si>
  <si>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</si>
  <si>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</si>
  <si>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</si>
  <si>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</si>
  <si>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</si>
  <si>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</si>
  <si>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</si>
  <si>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</si>
  <si>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</si>
  <si>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</si>
  <si>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</si>
  <si>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</si>
  <si>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</si>
  <si>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</si>
  <si>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</si>
  <si>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</si>
  <si>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</si>
  <si>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</si>
  <si>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</si>
  <si>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</si>
  <si>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</si>
  <si>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</si>
  <si>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</si>
  <si>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</si>
  <si>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</si>
  <si>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</si>
  <si>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</si>
  <si>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</si>
  <si>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</si>
  <si>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</si>
  <si>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</si>
  <si>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</si>
  <si>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</si>
  <si>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</si>
  <si>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</si>
  <si>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</si>
  <si>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</si>
  <si>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</si>
  <si>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</si>
  <si>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</si>
  <si>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</si>
  <si>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</si>
  <si>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</si>
  <si>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</si>
  <si>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</si>
  <si>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</si>
  <si>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</si>
  <si>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</si>
  <si>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</si>
  <si>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</si>
  <si>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</si>
  <si>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</si>
  <si>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</si>
  <si>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</si>
  <si>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</si>
  <si>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</si>
  <si>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</si>
  <si>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</si>
  <si>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</si>
  <si>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</si>
  <si>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</si>
  <si>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</si>
  <si>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</si>
  <si>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</si>
  <si>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</si>
  <si>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</si>
  <si>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</si>
  <si>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</si>
  <si>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</si>
  <si>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</si>
  <si>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</si>
  <si>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</si>
  <si>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</si>
  <si>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</si>
  <si>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</si>
  <si>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</si>
  <si>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</si>
  <si>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</si>
  <si>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</si>
  <si>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</si>
  <si>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</si>
  <si>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</si>
  <si>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</si>
  <si>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</si>
  <si>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</si>
  <si>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</si>
  <si>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</si>
  <si>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</si>
  <si>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</si>
  <si>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</si>
  <si>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</si>
  <si>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</si>
  <si>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</si>
  <si>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</si>
  <si>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</si>
  <si>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</si>
  <si>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</si>
  <si>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</si>
  <si>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</si>
  <si>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</si>
  <si>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</si>
  <si>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</si>
  <si>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</si>
  <si>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</si>
  <si>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</si>
  <si>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</si>
  <si>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</si>
  <si>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</si>
  <si>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</si>
  <si>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</si>
  <si>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</si>
  <si>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</si>
  <si>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</si>
  <si>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</si>
  <si>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</si>
  <si>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</si>
  <si>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</si>
  <si>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</si>
  <si>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</si>
  <si>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</si>
  <si>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</si>
  <si>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</si>
  <si>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</si>
  <si>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</si>
  <si>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</si>
  <si>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</si>
  <si>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</si>
  <si>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</si>
  <si>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</si>
  <si>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</si>
  <si>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</si>
  <si>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</si>
  <si>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</si>
  <si>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</si>
  <si>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</si>
  <si>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</si>
  <si>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</si>
  <si>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</si>
  <si>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</si>
  <si>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</si>
  <si>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</si>
  <si>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</si>
  <si>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</si>
  <si>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</si>
  <si>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</si>
  <si>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</si>
  <si>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</si>
  <si>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</si>
  <si>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</si>
  <si>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</si>
  <si>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</si>
  <si>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</si>
  <si>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</si>
  <si>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</si>
  <si>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</si>
  <si>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</si>
  <si>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</si>
  <si>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</si>
  <si>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</si>
  <si>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</si>
  <si>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</si>
  <si>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</si>
  <si>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</si>
  <si>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</si>
  <si>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</si>
  <si>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</si>
  <si>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</si>
  <si>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</si>
  <si>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</si>
  <si>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</si>
  <si>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</si>
  <si>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</si>
  <si>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</si>
  <si>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</si>
  <si>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</si>
  <si>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</si>
  <si>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</si>
  <si>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</si>
  <si>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</si>
  <si>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</si>
  <si>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</si>
  <si>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</si>
  <si>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</si>
  <si>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</si>
  <si>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</si>
  <si>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</si>
  <si>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</si>
  <si>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</si>
  <si>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</si>
  <si>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</si>
  <si>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</si>
  <si>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</si>
  <si>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</si>
  <si>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</si>
  <si>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</si>
  <si>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</si>
  <si>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</si>
  <si>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</si>
  <si>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</si>
  <si>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</si>
  <si>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</si>
  <si>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</si>
  <si>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</si>
  <si>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</si>
  <si>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</si>
  <si>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</si>
  <si>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</si>
  <si>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</si>
  <si>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</si>
  <si>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</si>
  <si>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</si>
  <si>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</si>
  <si>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</si>
  <si>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</si>
  <si>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</si>
  <si>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</si>
  <si>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</si>
  <si>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</si>
  <si>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</si>
  <si>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</si>
  <si>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</si>
  <si>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</si>
  <si>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</si>
  <si>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</si>
  <si>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</si>
  <si>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</si>
  <si>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</si>
  <si>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</si>
  <si>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</si>
  <si>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</si>
  <si>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</si>
  <si>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</si>
  <si>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</si>
  <si>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</si>
  <si>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</si>
  <si>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</si>
  <si>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</si>
  <si>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</si>
  <si>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</si>
  <si>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</si>
  <si>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</si>
  <si>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</si>
  <si>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</si>
  <si>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</si>
  <si>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</si>
  <si>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</si>
  <si>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</si>
  <si>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</si>
  <si>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</si>
  <si>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</si>
  <si>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</si>
  <si>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</si>
  <si>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</si>
  <si>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</si>
  <si>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</si>
  <si>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</si>
  <si>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</si>
  <si>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</si>
  <si>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</si>
  <si>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</si>
  <si>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</si>
  <si>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</si>
  <si>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</si>
  <si>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</si>
  <si>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</si>
  <si>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</si>
  <si>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</si>
  <si>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</si>
  <si>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</si>
  <si>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</si>
  <si>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</si>
  <si>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</si>
  <si>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</si>
  <si>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</si>
  <si>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</si>
  <si>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</si>
  <si>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</si>
  <si>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</si>
  <si>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</si>
  <si>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</si>
  <si>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</si>
  <si>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</si>
  <si>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</si>
  <si>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</si>
  <si>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</si>
  <si>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</si>
  <si>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</si>
  <si>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</si>
  <si>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</si>
  <si>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</si>
  <si>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</si>
  <si>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</si>
  <si>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</si>
  <si>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</si>
  <si>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</si>
  <si>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</si>
  <si>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</si>
  <si>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</si>
  <si>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</si>
  <si>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</si>
  <si>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</si>
  <si>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</si>
  <si>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</si>
  <si>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</si>
  <si>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</si>
  <si>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</si>
  <si>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</si>
  <si>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</si>
  <si>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</si>
  <si>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</si>
  <si>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</si>
  <si>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</si>
  <si>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</si>
  <si>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</si>
  <si>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</si>
  <si>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</si>
  <si>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</si>
  <si>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</si>
  <si>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</si>
  <si>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</si>
  <si>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</si>
  <si>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</si>
  <si>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</si>
  <si>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</si>
  <si>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</si>
  <si>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</si>
  <si>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</si>
  <si>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</si>
  <si>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</si>
  <si>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</si>
  <si>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</si>
  <si>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</si>
  <si>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</si>
  <si>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</si>
  <si>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</si>
  <si>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</si>
  <si>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</si>
  <si>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</si>
  <si>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</si>
  <si>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</si>
  <si>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</si>
  <si>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</si>
  <si>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</si>
  <si>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</si>
  <si>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</si>
  <si>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</si>
  <si>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</si>
  <si>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</si>
  <si>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</si>
  <si>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</si>
  <si>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</si>
  <si>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</si>
  <si>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</si>
  <si>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</si>
  <si>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</si>
  <si>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</si>
  <si>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</si>
  <si>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</si>
  <si>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</si>
  <si>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</si>
  <si>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</si>
  <si>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</si>
  <si>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</si>
  <si>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</si>
  <si>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</si>
  <si>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</si>
  <si>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</si>
  <si>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</si>
  <si>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</si>
  <si>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</si>
  <si>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</si>
  <si>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</si>
  <si>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</si>
  <si>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</si>
  <si>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</si>
  <si>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</si>
  <si>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</si>
  <si>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</si>
  <si>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</si>
  <si>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</si>
  <si>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</si>
  <si>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</si>
  <si>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</si>
  <si>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</si>
  <si>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</si>
  <si>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</si>
  <si>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</si>
  <si>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</si>
  <si>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</si>
  <si>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</si>
  <si>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</si>
  <si>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</si>
  <si>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</si>
  <si>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</si>
  <si>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</si>
  <si>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</si>
  <si>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</si>
  <si>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</si>
  <si>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</si>
  <si>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</si>
  <si>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</si>
  <si>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</si>
  <si>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</si>
  <si>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</si>
  <si>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</si>
  <si>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</si>
  <si>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</si>
  <si>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</si>
  <si>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</si>
  <si>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</si>
  <si>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</si>
  <si>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</si>
  <si>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</si>
  <si>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</si>
  <si>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</si>
  <si>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</si>
  <si>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</si>
  <si>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</si>
  <si>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</si>
  <si>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</si>
  <si>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</si>
  <si>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</si>
  <si>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</si>
  <si>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</si>
  <si>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</si>
  <si>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</si>
  <si>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</si>
  <si>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</si>
  <si>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</si>
  <si>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</si>
  <si>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</si>
  <si>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</si>
  <si>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</si>
  <si>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</si>
  <si>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</si>
  <si>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</si>
  <si>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</si>
  <si>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</si>
  <si>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</si>
  <si>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</si>
  <si>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</si>
  <si>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</si>
  <si>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</si>
  <si>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</si>
  <si>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</si>
  <si>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</si>
  <si>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</si>
  <si>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</si>
  <si>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</si>
  <si>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</si>
  <si>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</si>
  <si>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</si>
  <si>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</si>
  <si>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</si>
  <si>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</si>
  <si>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</si>
  <si>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</si>
  <si>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</si>
  <si>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</si>
  <si>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</si>
  <si>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</si>
  <si>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</si>
  <si>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</si>
  <si>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</si>
  <si>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</si>
  <si>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</si>
  <si>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</si>
  <si>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</si>
  <si>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</si>
  <si>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</si>
  <si>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</si>
  <si>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</si>
  <si>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</si>
  <si>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</si>
  <si>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</si>
  <si>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</si>
  <si>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</si>
  <si>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</si>
  <si>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</si>
  <si>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</si>
  <si>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</si>
  <si>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</si>
  <si>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</si>
  <si>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</si>
  <si>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</si>
  <si>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</si>
  <si>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</si>
  <si>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</si>
  <si>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</si>
  <si>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</si>
  <si>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</si>
  <si>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</si>
  <si>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</si>
  <si>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</si>
  <si>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</si>
  <si>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</si>
  <si>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</si>
  <si>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</si>
  <si>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</si>
  <si>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</si>
  <si>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</si>
  <si>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</si>
  <si>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</si>
  <si>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</si>
  <si>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</si>
  <si>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</si>
  <si>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</si>
  <si>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</si>
  <si>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</si>
  <si>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</si>
  <si>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</si>
  <si>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</si>
  <si>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</si>
  <si>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</si>
  <si>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</si>
  <si>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</si>
  <si>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</si>
  <si>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</si>
  <si>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</si>
  <si>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</si>
  <si>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</si>
  <si>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</si>
  <si>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</si>
  <si>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</si>
  <si>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</si>
  <si>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</si>
  <si>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</si>
  <si>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</si>
  <si>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</si>
  <si>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</si>
  <si>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</si>
  <si>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</si>
  <si>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</si>
  <si>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</si>
  <si>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</si>
  <si>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</si>
  <si>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</si>
  <si>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</si>
  <si>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</si>
  <si>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</si>
  <si>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</si>
  <si>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</si>
  <si>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</si>
  <si>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</si>
  <si>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</si>
  <si>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</si>
  <si>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</si>
  <si>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</si>
  <si>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</si>
  <si>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</si>
  <si>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</si>
  <si>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</si>
  <si>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</si>
  <si>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</si>
  <si>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</si>
  <si>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</si>
  <si>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</si>
  <si>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</si>
  <si>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</si>
  <si>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</si>
  <si>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</si>
  <si>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</si>
  <si>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</si>
  <si>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</si>
  <si>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</si>
  <si>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</si>
  <si>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</si>
  <si>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</si>
  <si>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</si>
  <si>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</si>
  <si>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</si>
  <si>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</si>
  <si>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</si>
  <si>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</si>
  <si>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</si>
  <si>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</si>
  <si>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</si>
  <si>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</si>
  <si>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</si>
  <si>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</si>
  <si>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</si>
  <si>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</si>
  <si>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</si>
  <si>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</si>
  <si>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</si>
  <si>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</si>
  <si>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</si>
  <si>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</si>
  <si>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</si>
  <si>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</si>
  <si>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</si>
  <si>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</si>
  <si>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</si>
  <si>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</si>
  <si>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</si>
  <si>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</si>
  <si>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</si>
  <si>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</si>
  <si>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</si>
  <si>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</si>
  <si>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</si>
  <si>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</si>
  <si>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</si>
  <si>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</si>
  <si>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</si>
  <si>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</si>
  <si>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</si>
  <si>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</si>
  <si>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</si>
  <si>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</si>
  <si>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</si>
  <si>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</si>
  <si>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</si>
  <si>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</si>
  <si>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</si>
  <si>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</si>
  <si>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</si>
  <si>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</si>
  <si>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</si>
  <si>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</si>
  <si>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</si>
  <si>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</si>
  <si>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</si>
  <si>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</si>
  <si>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</si>
  <si>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</si>
  <si>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</si>
  <si>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</si>
  <si>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</si>
  <si>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</si>
  <si>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</si>
  <si>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</si>
  <si>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</si>
  <si>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</si>
  <si>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</si>
  <si>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</si>
  <si>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</si>
  <si>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</si>
  <si>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</si>
  <si>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</si>
  <si>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</si>
  <si>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</si>
  <si>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</si>
  <si>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</si>
  <si>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</si>
  <si>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</si>
  <si>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</si>
  <si>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</si>
  <si>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</si>
  <si>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</si>
  <si>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</si>
  <si>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</si>
  <si>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</si>
  <si>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</si>
  <si>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</si>
  <si>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</si>
  <si>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</si>
  <si>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</si>
  <si>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</si>
  <si>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</si>
  <si>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</si>
  <si>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</si>
  <si>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</si>
  <si>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</si>
  <si>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</si>
  <si>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</si>
  <si>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</si>
  <si>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</si>
  <si>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</si>
  <si>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</si>
  <si>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</si>
  <si>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</si>
  <si>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</si>
  <si>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</si>
  <si>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</si>
  <si>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</si>
  <si>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</si>
  <si>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</si>
  <si>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</si>
  <si>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</si>
  <si>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</si>
  <si>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</si>
  <si>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</si>
  <si>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</si>
  <si>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</si>
  <si>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</si>
  <si>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</si>
  <si>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</si>
  <si>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</si>
  <si>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</si>
  <si>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</si>
  <si>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</si>
  <si>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</si>
  <si>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</si>
  <si>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</si>
  <si>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</si>
  <si>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</si>
  <si>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</si>
  <si>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</si>
  <si>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</si>
  <si>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</si>
  <si>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</si>
  <si>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</si>
  <si>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</si>
  <si>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</si>
  <si>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</si>
  <si>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</si>
  <si>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</si>
  <si>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</si>
  <si>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</si>
  <si>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</si>
  <si>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</si>
  <si>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</si>
  <si>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</si>
  <si>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</si>
  <si>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</si>
  <si>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</si>
  <si>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</si>
  <si>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</si>
  <si>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</si>
  <si>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</si>
  <si>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</si>
  <si>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</si>
  <si>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</si>
  <si>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</si>
  <si>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</si>
  <si>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</si>
  <si>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</si>
  <si>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</si>
  <si>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</si>
  <si>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</si>
  <si>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</si>
  <si>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</si>
  <si>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</si>
  <si>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</si>
  <si>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</si>
  <si>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</si>
  <si>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</si>
  <si>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</si>
  <si>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</si>
  <si>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</si>
  <si>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</si>
  <si>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</si>
  <si>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</si>
  <si>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</si>
  <si>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</si>
  <si>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</si>
  <si>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</si>
  <si>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</si>
  <si>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</si>
  <si>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</si>
  <si>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</si>
  <si>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</si>
  <si>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</si>
  <si>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</si>
  <si>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</si>
  <si>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</si>
  <si>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</si>
  <si>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</si>
  <si>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</si>
  <si>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</si>
  <si>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</si>
  <si>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</si>
  <si>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</si>
  <si>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</si>
  <si>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</si>
  <si>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</si>
  <si>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</si>
  <si>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</si>
  <si>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</si>
  <si>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</si>
  <si>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</si>
  <si>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</si>
  <si>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</si>
  <si>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</si>
  <si>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</si>
  <si>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</si>
  <si>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</si>
  <si>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</si>
  <si>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</si>
  <si>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</si>
  <si>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</si>
  <si>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</si>
  <si>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</si>
  <si>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</si>
  <si>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</si>
  <si>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</si>
  <si>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</si>
  <si>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</si>
  <si>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</si>
  <si>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</si>
  <si>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</si>
  <si>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</si>
  <si>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</si>
  <si>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</si>
  <si>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</si>
  <si>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</si>
  <si>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</si>
  <si>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</si>
  <si>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</si>
  <si>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</si>
  <si>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</si>
  <si>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</si>
  <si>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</si>
  <si>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</si>
  <si>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</si>
  <si>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</si>
  <si>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</si>
  <si>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</si>
  <si>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</si>
  <si>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</si>
  <si>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</si>
  <si>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</si>
  <si>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</si>
  <si>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</si>
  <si>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</si>
  <si>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</si>
  <si>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</si>
  <si>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</si>
  <si>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</si>
  <si>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</si>
  <si>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</si>
  <si>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</si>
  <si>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</si>
  <si>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</si>
  <si>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</si>
  <si>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</si>
  <si>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</si>
  <si>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</si>
  <si>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</si>
  <si>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</si>
  <si>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</si>
  <si>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</si>
  <si>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</si>
  <si>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</si>
  <si>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</si>
  <si>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</si>
  <si>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</si>
  <si>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</si>
  <si>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</si>
  <si>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</si>
  <si>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</si>
  <si>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</si>
  <si>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</si>
  <si>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</si>
  <si>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</si>
  <si>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</si>
  <si>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</si>
  <si>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</si>
  <si>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</si>
  <si>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</si>
  <si>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</si>
  <si>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</si>
  <si>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</si>
  <si>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</si>
  <si>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</si>
  <si>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</si>
  <si>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</si>
  <si>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</si>
  <si>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</si>
  <si>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</si>
  <si>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</si>
  <si>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</si>
  <si>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</si>
  <si>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</si>
  <si>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</si>
  <si>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</si>
  <si>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</si>
  <si>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</si>
  <si>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</si>
  <si>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</si>
  <si>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</si>
  <si>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</si>
  <si>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</si>
  <si>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</si>
  <si>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</si>
  <si>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</si>
  <si>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</si>
  <si>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</si>
  <si>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</si>
  <si>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</si>
  <si>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</si>
  <si>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</si>
  <si>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</si>
  <si>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</si>
  <si>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</si>
  <si>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</si>
  <si>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</si>
  <si>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</si>
  <si>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</si>
  <si>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</si>
  <si>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</si>
  <si>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</si>
  <si>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</si>
  <si>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</si>
  <si>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</si>
  <si>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</si>
  <si>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</si>
  <si>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</si>
  <si>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</si>
  <si>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</si>
  <si>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</si>
  <si>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</si>
  <si>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</si>
  <si>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</si>
  <si>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</si>
  <si>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</si>
  <si>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</si>
  <si>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</si>
  <si>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</si>
  <si>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</si>
  <si>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</si>
  <si>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</si>
  <si>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</si>
  <si>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</si>
  <si>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</si>
  <si>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</si>
  <si>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</si>
  <si>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</si>
  <si>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</si>
  <si>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</si>
  <si>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</si>
  <si>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</si>
  <si>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</si>
  <si>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</si>
  <si>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</si>
  <si>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</si>
  <si>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</si>
  <si>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</si>
  <si>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</si>
  <si>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</si>
  <si>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</si>
  <si>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</si>
  <si>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</si>
  <si>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</si>
  <si>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</si>
  <si>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</si>
  <si>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</si>
  <si>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</si>
  <si>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</si>
  <si>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</si>
  <si>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</si>
  <si>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</si>
  <si>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</si>
  <si>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</si>
  <si>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</si>
  <si>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</si>
  <si>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</si>
  <si>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</si>
  <si>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</si>
  <si>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</si>
  <si>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</si>
  <si>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</si>
  <si>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</si>
  <si>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</si>
  <si>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</si>
  <si>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</si>
  <si>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</si>
  <si>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</si>
  <si>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</si>
  <si>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</si>
  <si>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</si>
  <si>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</si>
  <si>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</si>
  <si>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</si>
  <si>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</si>
  <si>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</si>
  <si>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</si>
  <si>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</si>
  <si>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</si>
  <si>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</si>
  <si>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</si>
  <si>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</si>
  <si>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</si>
  <si>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</si>
  <si>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</si>
  <si>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</si>
  <si>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</si>
  <si>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</si>
  <si>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</si>
  <si>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</si>
  <si>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</si>
  <si>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</si>
  <si>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</si>
  <si>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</si>
  <si>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</si>
  <si>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</si>
  <si>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</si>
  <si>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</si>
  <si>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</si>
  <si>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</si>
  <si>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</si>
  <si>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</si>
  <si>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</si>
  <si>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</si>
  <si>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</si>
  <si>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</si>
  <si>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</si>
  <si>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</si>
  <si>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</si>
  <si>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</si>
  <si>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</si>
  <si>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</si>
  <si>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</si>
  <si>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</si>
  <si>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</si>
  <si>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</si>
  <si>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</si>
  <si>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</si>
  <si>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</si>
  <si>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</si>
  <si>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</si>
  <si>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</si>
  <si>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</si>
  <si>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</si>
  <si>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</si>
  <si>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</si>
  <si>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</si>
  <si>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</si>
  <si>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</si>
  <si>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</si>
  <si>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</si>
  <si>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</si>
  <si>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</si>
  <si>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</si>
  <si>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</si>
  <si>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</si>
  <si>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</si>
  <si>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</si>
  <si>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</si>
  <si>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</si>
  <si>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</si>
  <si>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</si>
  <si>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</si>
  <si>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</si>
  <si>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</si>
  <si>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</si>
  <si>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</si>
  <si>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</si>
  <si>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</si>
  <si>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</si>
  <si>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</si>
  <si>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</si>
  <si>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</si>
  <si>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</si>
  <si>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</si>
  <si>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</si>
  <si>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</si>
  <si>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</si>
  <si>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</si>
  <si>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</si>
  <si>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</si>
  <si>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</si>
  <si>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</si>
  <si>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</si>
  <si>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</si>
  <si>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</si>
  <si>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</si>
  <si>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</si>
  <si>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</si>
  <si>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</si>
  <si>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</si>
  <si>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</si>
  <si>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</si>
  <si>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</si>
  <si>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</si>
  <si>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</si>
  <si>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</si>
  <si>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</si>
  <si>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</si>
  <si>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</si>
  <si>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</si>
  <si>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</si>
  <si>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</si>
  <si>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</si>
  <si>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</si>
  <si>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</si>
  <si>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</si>
  <si>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</si>
  <si>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</si>
  <si>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</si>
  <si>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</si>
  <si>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</si>
  <si>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</si>
  <si>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</si>
  <si>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</si>
  <si>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</si>
  <si>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</si>
  <si>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</si>
  <si>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</si>
  <si>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</si>
  <si>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</si>
  <si>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</si>
  <si>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</si>
  <si>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</si>
  <si>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</si>
  <si>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</si>
  <si>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</si>
  <si>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</si>
  <si>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</si>
  <si>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</si>
  <si>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</si>
  <si>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</si>
  <si>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</si>
  <si>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</si>
  <si>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</si>
  <si>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</si>
  <si>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</si>
  <si>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</si>
  <si>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</si>
  <si>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</si>
  <si>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</si>
  <si>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</si>
  <si>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</si>
  <si>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</si>
  <si>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</si>
  <si>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</si>
  <si>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</si>
  <si>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</si>
  <si>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</si>
  <si>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</si>
  <si>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</si>
  <si>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</si>
  <si>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</si>
  <si>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</si>
  <si>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</si>
  <si>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</si>
  <si>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</si>
  <si>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</si>
  <si>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</si>
  <si>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</si>
  <si>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</si>
  <si>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</si>
  <si>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</si>
  <si>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</si>
  <si>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</si>
  <si>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</si>
  <si>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</si>
  <si>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</si>
  <si>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</si>
  <si>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</si>
  <si>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</si>
  <si>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</si>
  <si>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</si>
  <si>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</si>
  <si>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</si>
  <si>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</si>
  <si>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</si>
  <si>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</si>
  <si>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</si>
  <si>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</si>
  <si>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</si>
  <si>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</si>
  <si>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</si>
  <si>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</si>
  <si>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</si>
  <si>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</si>
  <si>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</si>
  <si>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</si>
  <si>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</si>
  <si>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</si>
  <si>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</si>
  <si>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</si>
  <si>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</si>
  <si>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</si>
  <si>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</si>
  <si>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</si>
  <si>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</si>
  <si>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</si>
  <si>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</si>
  <si>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</si>
  <si>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</si>
  <si>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</si>
  <si>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</si>
  <si>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</si>
  <si>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</si>
  <si>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</si>
  <si>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</si>
  <si>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</si>
  <si>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</si>
  <si>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</si>
  <si>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</si>
  <si>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</si>
  <si>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</si>
  <si>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</si>
  <si>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</si>
  <si>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</si>
  <si>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</si>
  <si>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</si>
  <si>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</si>
  <si>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</si>
  <si>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</si>
  <si>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</si>
  <si>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</si>
  <si>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</si>
  <si>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</si>
  <si>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</si>
  <si>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</si>
  <si>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</si>
  <si>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</si>
  <si>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</si>
  <si>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</si>
  <si>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</si>
  <si>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</si>
  <si>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</si>
  <si>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</si>
  <si>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</si>
  <si>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</si>
  <si>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</si>
  <si>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</si>
  <si>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</si>
  <si>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</si>
  <si>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</si>
  <si>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</si>
  <si>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</si>
  <si>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</si>
  <si>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</si>
  <si>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</si>
  <si>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</si>
  <si>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</si>
  <si>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</si>
  <si>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</si>
  <si>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</si>
  <si>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</si>
  <si>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</si>
  <si>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</si>
  <si>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</si>
  <si>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</si>
  <si>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</si>
  <si>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</si>
  <si>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</si>
  <si>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</si>
  <si>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</si>
  <si>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</si>
  <si>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</si>
  <si>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</si>
  <si>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</si>
  <si>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</si>
  <si>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</si>
  <si>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</si>
  <si>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</si>
  <si>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</si>
  <si>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</si>
  <si>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</si>
  <si>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</si>
  <si>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</si>
  <si>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</si>
  <si>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</si>
  <si>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</si>
  <si>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</si>
  <si>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</si>
  <si>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</si>
  <si>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</si>
  <si>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</si>
  <si>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</si>
  <si>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</si>
  <si>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</si>
  <si>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</si>
  <si>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</si>
  <si>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</si>
  <si>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</si>
  <si>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</si>
  <si>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</si>
  <si>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</si>
  <si>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</si>
  <si>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</si>
  <si>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</si>
  <si>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</si>
  <si>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</si>
  <si>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</si>
  <si>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</si>
  <si>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</si>
  <si>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</si>
  <si>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</si>
  <si>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</si>
  <si>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</si>
  <si>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</si>
  <si>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</si>
  <si>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</si>
  <si>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</si>
  <si>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</si>
  <si>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</si>
  <si>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</si>
  <si>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</si>
  <si>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</si>
  <si>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</si>
  <si>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</si>
  <si>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</si>
  <si>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</si>
  <si>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</si>
  <si>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</si>
  <si>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</si>
  <si>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</si>
  <si>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</si>
  <si>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</si>
  <si>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</si>
  <si>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</si>
  <si>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</si>
  <si>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</si>
  <si>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</si>
  <si>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</si>
  <si>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</si>
  <si>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</si>
  <si>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</si>
  <si>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</si>
  <si>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</si>
  <si>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</si>
  <si>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</si>
  <si>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</si>
  <si>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</si>
  <si>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</si>
  <si>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</si>
  <si>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</si>
  <si>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</si>
  <si>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</si>
  <si>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</si>
  <si>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</si>
  <si>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</si>
  <si>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</si>
  <si>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</si>
  <si>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</si>
  <si>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</si>
  <si>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</si>
  <si>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</si>
  <si>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</si>
  <si>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</si>
  <si>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</si>
  <si>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</si>
  <si>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</si>
  <si>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</si>
  <si>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</si>
  <si>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</si>
  <si>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</si>
  <si>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</si>
  <si>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</si>
  <si>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</si>
  <si>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</si>
  <si>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</si>
  <si>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</si>
  <si>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</si>
  <si>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</si>
  <si>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</si>
  <si>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</si>
  <si>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</si>
  <si>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</si>
  <si>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</si>
  <si>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</si>
  <si>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</si>
  <si>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</si>
  <si>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</si>
  <si>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</si>
  <si>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</si>
  <si>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</si>
  <si>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</si>
  <si>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</si>
  <si>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</si>
  <si>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</si>
  <si>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</si>
  <si>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</si>
  <si>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</si>
  <si>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</si>
  <si>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</si>
  <si>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</si>
  <si>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</si>
  <si>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</si>
  <si>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</si>
  <si>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</si>
  <si>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</si>
  <si>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</si>
  <si>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</si>
  <si>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</si>
  <si>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</si>
  <si>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</si>
  <si>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</si>
  <si>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</si>
  <si>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</si>
  <si>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</si>
  <si>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</si>
  <si>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</si>
  <si>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</si>
  <si>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</si>
  <si>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</si>
  <si>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</si>
  <si>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</si>
  <si>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</si>
  <si>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</si>
  <si>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</si>
  <si>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</si>
  <si>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</si>
  <si>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</si>
  <si>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</si>
  <si>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</si>
  <si>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</si>
  <si>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</si>
  <si>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</si>
  <si>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</si>
  <si>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</si>
  <si>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</si>
  <si>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</si>
  <si>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</si>
  <si>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</si>
  <si>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</si>
  <si>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</si>
  <si>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</si>
  <si>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</si>
  <si>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</si>
  <si>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</si>
  <si>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</si>
  <si>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</si>
  <si>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</si>
  <si>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</si>
  <si>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</si>
  <si>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</si>
  <si>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</si>
  <si>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</si>
  <si>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</si>
  <si>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</si>
  <si>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</si>
  <si>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</si>
  <si>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</si>
  <si>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</si>
  <si>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</si>
  <si>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</si>
  <si>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</si>
  <si>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</si>
  <si>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</si>
  <si>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</si>
  <si>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</si>
  <si>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</si>
  <si>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</si>
  <si>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</si>
  <si>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</si>
  <si>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</si>
  <si>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</si>
  <si>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</si>
  <si>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</si>
  <si>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</si>
  <si>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</si>
  <si>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</si>
  <si>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</si>
  <si>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</si>
  <si>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</si>
  <si>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</si>
  <si>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</si>
  <si>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</si>
  <si>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</si>
  <si>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</si>
  <si>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</si>
  <si>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</si>
  <si>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</si>
  <si>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</si>
  <si>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</si>
  <si>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</si>
  <si>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</si>
  <si>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</si>
  <si>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</si>
  <si>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</si>
  <si>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</si>
  <si>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</si>
  <si>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</si>
  <si>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</si>
  <si>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</si>
  <si>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</si>
  <si>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</si>
  <si>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</si>
  <si>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</si>
  <si>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</si>
  <si>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</si>
  <si>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</si>
  <si>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</si>
  <si>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</si>
  <si>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</si>
  <si>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</si>
  <si>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</si>
  <si>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</si>
  <si>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</si>
  <si>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</si>
  <si>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</si>
  <si>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</si>
  <si>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</si>
  <si>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</si>
  <si>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</si>
  <si>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</si>
  <si>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</si>
  <si>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</si>
  <si>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</si>
  <si>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</si>
  <si>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</si>
  <si>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</si>
  <si>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</si>
  <si>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</si>
  <si>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</si>
  <si>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</si>
  <si>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</si>
  <si>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</si>
  <si>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</si>
  <si>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</si>
  <si>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</si>
  <si>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</si>
  <si>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</si>
  <si>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</si>
  <si>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</si>
  <si>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</si>
  <si>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</si>
  <si>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</si>
  <si>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</si>
  <si>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</si>
  <si>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</si>
  <si>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</si>
  <si>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</si>
  <si>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</si>
  <si>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</si>
  <si>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</si>
  <si>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</si>
  <si>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</si>
  <si>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</si>
  <si>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</si>
  <si>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</si>
  <si>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</si>
  <si>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</si>
  <si>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</si>
  <si>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</si>
  <si>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</si>
  <si>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</si>
  <si>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</si>
  <si>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</si>
  <si>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</si>
  <si>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</si>
  <si>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</si>
  <si>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</si>
  <si>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</si>
  <si>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</si>
  <si>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</si>
  <si>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</si>
  <si>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</si>
  <si>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</si>
  <si>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</si>
  <si>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</si>
  <si>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</si>
  <si>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</si>
  <si>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</si>
  <si>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</si>
  <si>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</si>
  <si>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</si>
  <si>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</si>
  <si>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</si>
  <si>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</si>
  <si>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</si>
  <si>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</si>
  <si>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</si>
  <si>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</si>
  <si>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</si>
  <si>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</si>
  <si>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</si>
  <si>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</si>
  <si>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</si>
  <si>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</si>
  <si>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</si>
  <si>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</si>
  <si>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</si>
  <si>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</si>
  <si>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</si>
  <si>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</si>
  <si>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</si>
  <si>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</si>
  <si>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</si>
  <si>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</si>
  <si>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</si>
  <si>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</si>
  <si>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</si>
  <si>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</si>
  <si>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</si>
  <si>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</si>
  <si>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</si>
  <si>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</si>
  <si>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</si>
  <si>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</si>
  <si>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</si>
  <si>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</si>
  <si>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</si>
  <si>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</si>
  <si>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</si>
  <si>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</si>
  <si>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</si>
  <si>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</si>
  <si>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</si>
  <si>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</si>
  <si>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</si>
  <si>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</si>
  <si>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</si>
  <si>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</si>
  <si>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</si>
  <si>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</si>
  <si>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</si>
  <si>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</si>
  <si>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</si>
  <si>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</si>
  <si>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</si>
  <si>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</si>
  <si>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</si>
  <si>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</si>
  <si>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</si>
  <si>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</si>
  <si>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</si>
  <si>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</si>
  <si>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</si>
  <si>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</si>
  <si>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</si>
  <si>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</si>
  <si>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</si>
  <si>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</si>
  <si>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</si>
  <si>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</si>
  <si>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</si>
  <si>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</si>
  <si>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</si>
  <si>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</si>
  <si>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</si>
  <si>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</si>
  <si>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</si>
  <si>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</si>
  <si>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</si>
  <si>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</si>
  <si>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</si>
  <si>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</si>
  <si>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</si>
  <si>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</si>
  <si>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</si>
  <si>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</si>
  <si>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</si>
  <si>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</si>
  <si>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</si>
  <si>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</si>
  <si>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</si>
  <si>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</si>
  <si>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</si>
  <si>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</si>
  <si>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</si>
  <si>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</si>
  <si>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</si>
  <si>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</si>
  <si>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</si>
  <si>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</si>
  <si>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</si>
  <si>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</si>
  <si>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</si>
  <si>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</si>
  <si>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</si>
  <si>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</si>
  <si>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</si>
  <si>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</si>
  <si>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</si>
  <si>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</si>
  <si>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</si>
  <si>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</si>
  <si>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</si>
  <si>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</si>
  <si>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</si>
  <si>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</si>
  <si>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</si>
  <si>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</si>
  <si>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</si>
  <si>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</si>
  <si>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</si>
  <si>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</si>
  <si>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</si>
  <si>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</si>
  <si>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</si>
  <si>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</si>
  <si>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</si>
  <si>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</si>
  <si>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</si>
  <si>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</si>
  <si>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</si>
  <si>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</si>
  <si>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</si>
  <si>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</si>
  <si>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</si>
  <si>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</si>
  <si>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</si>
  <si>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</si>
  <si>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</si>
  <si>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</si>
  <si>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</si>
  <si>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</si>
  <si>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</si>
  <si>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</si>
  <si>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</si>
  <si>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</si>
  <si>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</si>
  <si>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</si>
  <si>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</si>
  <si>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</si>
  <si>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</si>
  <si>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</si>
  <si>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</si>
  <si>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</si>
  <si>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</si>
  <si>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</si>
  <si>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</si>
  <si>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</si>
  <si>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</si>
  <si>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</si>
  <si>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</si>
  <si>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</si>
  <si>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</si>
  <si>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</si>
  <si>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</si>
  <si>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</si>
  <si>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</si>
  <si>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</si>
  <si>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</si>
  <si>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</si>
  <si>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</si>
  <si>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</si>
  <si>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</si>
  <si>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</si>
  <si>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</si>
  <si>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</si>
  <si>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</si>
  <si>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</si>
  <si>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</si>
  <si>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</si>
  <si>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</si>
  <si>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</si>
  <si>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</si>
  <si>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</si>
  <si>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</si>
  <si>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</si>
  <si>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</si>
  <si>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</si>
  <si>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</si>
  <si>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</si>
  <si>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</si>
  <si>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</si>
  <si>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</si>
  <si>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</si>
  <si>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</si>
  <si>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</si>
  <si>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</si>
  <si>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</si>
  <si>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</si>
  <si>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</si>
  <si>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</si>
  <si>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</si>
  <si>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</si>
  <si>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</si>
  <si>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</si>
  <si>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</si>
  <si>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</si>
  <si>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</si>
  <si>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</si>
  <si>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</si>
  <si>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</si>
  <si>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</si>
  <si>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</si>
  <si>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</si>
  <si>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</si>
  <si>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</si>
  <si>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</si>
  <si>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</si>
  <si>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</si>
  <si>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</si>
  <si>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</si>
  <si>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</si>
  <si>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</si>
  <si>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</si>
  <si>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</si>
  <si>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</si>
  <si>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</si>
  <si>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</si>
  <si>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</si>
  <si>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</si>
  <si>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</si>
  <si>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</si>
  <si>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</si>
  <si>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</si>
  <si>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</si>
  <si>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</si>
  <si>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</si>
  <si>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</si>
  <si>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</si>
  <si>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</si>
  <si>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</si>
  <si>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</si>
  <si>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</si>
  <si>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</si>
  <si>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</si>
  <si>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</si>
  <si>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</si>
  <si>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</si>
  <si>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</si>
  <si>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</si>
  <si>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</si>
  <si>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</si>
  <si>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</si>
  <si>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</si>
  <si>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</si>
  <si>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</si>
  <si>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</si>
  <si>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</si>
  <si>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</si>
  <si>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</si>
  <si>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</si>
  <si>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</si>
  <si>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</si>
  <si>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</si>
  <si>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</si>
  <si>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</si>
  <si>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</si>
  <si>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</si>
  <si>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</si>
  <si>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</si>
  <si>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</si>
  <si>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</si>
  <si>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</si>
  <si>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</si>
  <si>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</si>
  <si>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</si>
  <si>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</si>
  <si>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</si>
  <si>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</si>
  <si>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</si>
  <si>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</si>
  <si>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</si>
  <si>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</si>
  <si>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</si>
  <si>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</si>
  <si>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</si>
  <si>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</si>
  <si>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</si>
  <si>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</si>
  <si>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</si>
  <si>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</si>
  <si>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</si>
  <si>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</si>
  <si>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</si>
  <si>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</si>
  <si>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</si>
  <si>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</si>
  <si>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</si>
  <si>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</si>
  <si>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</si>
  <si>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</si>
  <si>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</si>
  <si>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</si>
  <si>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</si>
  <si>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</si>
  <si>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</si>
  <si>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</si>
  <si>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</si>
  <si>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</si>
  <si>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</si>
  <si>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</si>
  <si>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</si>
  <si>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</si>
  <si>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</si>
  <si>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</si>
  <si>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</si>
  <si>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</si>
  <si>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</si>
  <si>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</si>
  <si>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</si>
  <si>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</si>
  <si>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</si>
  <si>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</si>
  <si>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</si>
  <si>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</si>
  <si>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</si>
  <si>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</si>
  <si>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</si>
  <si>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</si>
  <si>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</si>
  <si>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</si>
  <si>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</si>
  <si>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</si>
  <si>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</si>
  <si>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</si>
  <si>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</si>
  <si>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</si>
  <si>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</si>
  <si>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</si>
  <si>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</si>
  <si>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</si>
  <si>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</si>
  <si>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</si>
  <si>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</si>
  <si>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</si>
  <si>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</si>
  <si>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</si>
  <si>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</si>
  <si>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</si>
  <si>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</si>
  <si>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</si>
  <si>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</si>
  <si>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</si>
  <si>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</si>
  <si>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</si>
  <si>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</si>
  <si>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</si>
  <si>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</si>
  <si>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</si>
  <si>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</si>
  <si>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</si>
  <si>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</si>
  <si>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</si>
  <si>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</si>
  <si>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</si>
  <si>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</si>
  <si>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</si>
  <si>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</si>
  <si>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</si>
  <si>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</si>
  <si>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</si>
  <si>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</si>
  <si>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</si>
  <si>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</si>
  <si>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</si>
  <si>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</si>
  <si>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</si>
  <si>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</si>
  <si>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</si>
  <si>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</si>
  <si>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</si>
  <si>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</si>
  <si>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</si>
  <si>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</si>
  <si>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</si>
  <si>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</si>
  <si>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</si>
  <si>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</si>
  <si>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</si>
  <si>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</si>
  <si>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</si>
  <si>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</si>
  <si>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</si>
  <si>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</si>
  <si>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</si>
  <si>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</si>
  <si>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</si>
  <si>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</si>
  <si>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</si>
  <si>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</si>
  <si>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</si>
  <si>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</si>
  <si>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</si>
  <si>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</si>
  <si>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</si>
  <si>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</si>
  <si>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</si>
  <si>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</si>
  <si>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</si>
  <si>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</si>
  <si>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</si>
  <si>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</si>
  <si>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</si>
  <si>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</si>
  <si>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</si>
  <si>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</si>
  <si>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</si>
  <si>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</si>
  <si>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</si>
  <si>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</si>
  <si>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</si>
  <si>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</si>
  <si>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</si>
  <si>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</si>
  <si>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</si>
  <si>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</si>
  <si>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</si>
  <si>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</si>
  <si>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</si>
  <si>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</si>
  <si>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</si>
  <si>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</si>
  <si>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</si>
  <si>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</si>
  <si>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</si>
  <si>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</si>
  <si>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</si>
  <si>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</si>
  <si>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</si>
  <si>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</si>
  <si>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</si>
  <si>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</si>
  <si>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</si>
  <si>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</si>
  <si>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</si>
  <si>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</si>
  <si>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</si>
  <si>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</si>
  <si>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</si>
  <si>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</si>
  <si>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</si>
  <si>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</si>
  <si>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</si>
  <si>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</si>
  <si>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</si>
  <si>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</si>
  <si>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</si>
  <si>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</si>
  <si>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</si>
  <si>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</si>
  <si>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</si>
  <si>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</si>
  <si>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</si>
  <si>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</si>
  <si>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</si>
  <si>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</si>
  <si>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</si>
  <si>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</si>
  <si>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</si>
  <si>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</si>
  <si>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</si>
  <si>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</si>
  <si>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</si>
  <si>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</si>
  <si>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</si>
  <si>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</si>
  <si>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</si>
  <si>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</si>
  <si>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</si>
  <si>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</si>
  <si>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</si>
  <si>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</si>
  <si>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</si>
  <si>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</si>
  <si>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</si>
  <si>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</si>
  <si>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</si>
  <si>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</si>
  <si>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</si>
  <si>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</si>
  <si>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</si>
  <si>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</si>
  <si>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</si>
  <si>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</si>
  <si>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</si>
  <si>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</si>
  <si>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</si>
  <si>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</si>
  <si>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</si>
  <si>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</si>
  <si>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</si>
  <si>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</si>
  <si>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</si>
  <si>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</si>
  <si>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</si>
  <si>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</si>
  <si>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</si>
  <si>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</si>
  <si>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</si>
  <si>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</si>
  <si>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</si>
  <si>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</si>
  <si>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</si>
  <si>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</si>
  <si>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</si>
  <si>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</si>
  <si>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</si>
  <si>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</si>
  <si>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</si>
  <si>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</si>
  <si>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</si>
  <si>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</si>
  <si>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</si>
  <si>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</si>
  <si>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</si>
  <si>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</si>
  <si>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</si>
  <si>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</si>
  <si>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</si>
  <si>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</si>
  <si>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</si>
  <si>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</si>
  <si>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</si>
  <si>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</si>
  <si>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</si>
  <si>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</si>
  <si>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</si>
  <si>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</si>
  <si>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</si>
  <si>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</si>
  <si>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</si>
  <si>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</si>
  <si>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</si>
  <si>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</si>
  <si>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</si>
  <si>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</si>
  <si>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</si>
  <si>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</si>
  <si>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</si>
  <si>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</si>
  <si>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</si>
  <si>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</si>
  <si>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</si>
  <si>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</si>
  <si>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</si>
  <si>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</si>
  <si>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</si>
  <si>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</si>
  <si>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</si>
  <si>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</si>
  <si>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</si>
  <si>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</si>
  <si>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</si>
  <si>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</si>
  <si>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</si>
  <si>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</si>
  <si>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</si>
  <si>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</si>
  <si>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</si>
  <si>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</si>
  <si>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</si>
  <si>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</si>
  <si>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</si>
  <si>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</si>
  <si>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</si>
  <si>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</si>
  <si>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</si>
  <si>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</si>
  <si>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</si>
  <si>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</si>
  <si>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</si>
  <si>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</si>
  <si>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</si>
  <si>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</si>
  <si>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</si>
  <si>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</si>
  <si>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</si>
  <si>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</si>
  <si>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</si>
  <si>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</si>
  <si>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</si>
  <si>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</si>
  <si>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</si>
  <si>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</si>
  <si>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</si>
  <si>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</si>
  <si>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</si>
  <si>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</si>
  <si>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</si>
  <si>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</si>
  <si>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</si>
  <si>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</si>
  <si>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</si>
  <si>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</si>
  <si>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</si>
  <si>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</si>
  <si>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</si>
  <si>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</si>
  <si>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</si>
  <si>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</si>
  <si>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</si>
  <si>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</si>
  <si>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</si>
  <si>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</si>
  <si>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</si>
  <si>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</si>
  <si>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</si>
  <si>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</si>
  <si>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</si>
  <si>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</si>
  <si>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</si>
  <si>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</si>
  <si>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</si>
  <si>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</si>
  <si>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</si>
  <si>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</si>
  <si>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</si>
  <si>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</si>
  <si>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</si>
  <si>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</si>
  <si>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</si>
  <si>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</si>
  <si>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</si>
  <si>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</si>
  <si>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</si>
  <si>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</si>
  <si>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</si>
  <si>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</si>
  <si>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</si>
  <si>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</si>
  <si>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</si>
  <si>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</si>
  <si>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</si>
  <si>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</si>
  <si>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</si>
  <si>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</si>
  <si>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</si>
  <si>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</si>
  <si>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</si>
  <si>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</si>
  <si>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</si>
  <si>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</si>
  <si>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</si>
  <si>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</si>
  <si>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</si>
  <si>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</si>
  <si>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</si>
  <si>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</si>
  <si>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</si>
  <si>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</si>
  <si>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</si>
  <si>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</si>
  <si>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</si>
  <si>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</si>
  <si>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</si>
  <si>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</si>
  <si>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</si>
  <si>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</si>
  <si>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</si>
  <si>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</si>
  <si>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</si>
  <si>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</si>
  <si>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</si>
  <si>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</si>
  <si>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</si>
  <si>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</si>
  <si>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</si>
  <si>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</si>
  <si>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</si>
  <si>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</si>
  <si>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</si>
  <si>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</si>
  <si>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</si>
  <si>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</si>
  <si>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</si>
  <si>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</si>
  <si>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</si>
  <si>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</si>
  <si>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</si>
  <si>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</si>
  <si>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</si>
  <si>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</si>
  <si>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</si>
  <si>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</si>
  <si>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</si>
  <si>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</si>
  <si>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</si>
  <si>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</si>
  <si>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</si>
  <si>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</si>
  <si>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</si>
  <si>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</si>
  <si>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</si>
  <si>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</si>
  <si>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</si>
  <si>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</si>
  <si>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</si>
  <si>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</si>
  <si>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</si>
  <si>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</si>
  <si>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</si>
  <si>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</si>
  <si>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</si>
  <si>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</si>
  <si>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</si>
  <si>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</si>
  <si>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</si>
  <si>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</si>
  <si>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</si>
  <si>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</si>
  <si>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</si>
  <si>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</si>
  <si>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</si>
  <si>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</si>
  <si>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</si>
  <si>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</si>
  <si>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</si>
  <si>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</si>
  <si>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</si>
  <si>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</si>
  <si>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</si>
  <si>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</si>
  <si>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</si>
  <si>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</si>
  <si>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</si>
  <si>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</si>
  <si>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</si>
  <si>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</si>
  <si>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</si>
  <si>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</si>
  <si>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</si>
  <si>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</si>
  <si>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</si>
  <si>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</si>
  <si>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</si>
  <si>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</si>
  <si>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</si>
  <si>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</si>
  <si>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</si>
  <si>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</si>
  <si>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</si>
  <si>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</si>
  <si>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</si>
  <si>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</si>
  <si>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</si>
  <si>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</si>
  <si>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</si>
  <si>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</si>
  <si>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</si>
  <si>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</si>
  <si>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</si>
  <si>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</si>
  <si>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</si>
  <si>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</si>
  <si>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</si>
  <si>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</si>
  <si>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</si>
  <si>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</si>
  <si>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</si>
  <si>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</si>
  <si>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</si>
  <si>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</si>
  <si>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</si>
  <si>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</si>
  <si>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</si>
  <si>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</si>
  <si>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</si>
  <si>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</si>
  <si>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</si>
  <si>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</si>
  <si>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</si>
  <si>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</si>
  <si>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</si>
  <si>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</si>
  <si>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</si>
  <si>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</si>
  <si>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</si>
  <si>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</si>
  <si>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</si>
  <si>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</si>
  <si>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</si>
  <si>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</si>
  <si>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</si>
  <si>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</si>
  <si>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</si>
  <si>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</si>
  <si>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</si>
  <si>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</si>
  <si>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</si>
  <si>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</si>
  <si>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</si>
  <si>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</si>
  <si>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</si>
  <si>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</si>
  <si>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</si>
  <si>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</si>
  <si>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</si>
  <si>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</si>
  <si>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</si>
  <si>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</si>
  <si>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</si>
  <si>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</si>
  <si>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</si>
  <si>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</si>
  <si>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</si>
  <si>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</si>
  <si>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</si>
  <si>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</si>
  <si>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</si>
  <si>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</si>
  <si>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</si>
  <si>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</si>
  <si>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</si>
  <si>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</si>
  <si>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</si>
  <si>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</si>
  <si>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</si>
  <si>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</si>
  <si>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</si>
  <si>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</si>
  <si>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</si>
  <si>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</si>
  <si>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</si>
  <si>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</si>
  <si>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</si>
  <si>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</si>
  <si>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</si>
  <si>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</si>
  <si>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</si>
  <si>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</si>
  <si>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</si>
  <si>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</si>
  <si>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</si>
  <si>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</si>
  <si>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</si>
  <si>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</si>
  <si>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</si>
  <si>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</si>
  <si>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</si>
  <si>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</si>
  <si>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</si>
  <si>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</si>
  <si>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</si>
  <si>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</si>
  <si>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</si>
  <si>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</si>
  <si>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</si>
  <si>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</si>
  <si>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</si>
  <si>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</si>
  <si>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</si>
  <si>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</si>
  <si>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</si>
  <si>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</si>
  <si>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</si>
  <si>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</si>
  <si>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</si>
  <si>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</si>
  <si>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</si>
  <si>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</si>
  <si>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</si>
  <si>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</si>
  <si>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</si>
  <si>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</si>
  <si>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</si>
  <si>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</si>
  <si>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</si>
  <si>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</si>
  <si>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</si>
  <si>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</si>
  <si>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</si>
  <si>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</si>
  <si>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</si>
  <si>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</si>
  <si>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</si>
  <si>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</si>
  <si>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</si>
  <si>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</si>
  <si>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</si>
  <si>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</si>
  <si>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</si>
  <si>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</si>
  <si>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</si>
  <si>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</si>
  <si>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</si>
  <si>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</si>
  <si>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</si>
  <si>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</si>
  <si>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</si>
  <si>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</si>
  <si>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</si>
  <si>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</si>
  <si>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</si>
  <si>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</si>
  <si>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</si>
  <si>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</si>
  <si>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</si>
  <si>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</si>
  <si>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</si>
  <si>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</si>
  <si>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</si>
  <si>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</si>
  <si>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</si>
  <si>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</si>
  <si>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</si>
  <si>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</si>
  <si>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</si>
  <si>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</si>
  <si>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</si>
  <si>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</si>
  <si>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</si>
  <si>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</si>
  <si>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</si>
  <si>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</si>
  <si>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</si>
  <si>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</si>
  <si>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</si>
  <si>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</si>
  <si>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</si>
  <si>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</si>
  <si>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</si>
  <si>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</si>
  <si>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</si>
  <si>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</si>
  <si>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</si>
  <si>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</si>
  <si>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</si>
  <si>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</si>
  <si>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</si>
  <si>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</si>
  <si>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</si>
  <si>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</si>
  <si>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</si>
  <si>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</si>
  <si>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</si>
  <si>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</si>
  <si>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</si>
  <si>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</si>
  <si>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</si>
  <si>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</si>
  <si>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</si>
  <si>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</si>
  <si>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</si>
  <si>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</si>
  <si>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</si>
  <si>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</si>
  <si>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</si>
  <si>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</si>
  <si>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</si>
  <si>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</si>
  <si>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</si>
  <si>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</si>
  <si>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</si>
  <si>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</si>
  <si>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</si>
  <si>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</si>
  <si>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</si>
  <si>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</si>
  <si>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</si>
  <si>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</si>
  <si>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</si>
  <si>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</si>
  <si>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</si>
  <si>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</si>
  <si>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</si>
  <si>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</si>
  <si>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</si>
  <si>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</si>
  <si>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</si>
  <si>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</si>
  <si>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</si>
  <si>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</si>
  <si>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</si>
  <si>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</si>
  <si>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</si>
  <si>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</si>
  <si>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</si>
  <si>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</si>
  <si>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</si>
  <si>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</si>
  <si>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</si>
  <si>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</si>
  <si>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</si>
  <si>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</si>
  <si>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</si>
  <si>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</si>
  <si>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</si>
  <si>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</si>
  <si>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</si>
  <si>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</si>
  <si>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</si>
  <si>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</si>
  <si>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</si>
  <si>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</si>
  <si>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</si>
  <si>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</si>
  <si>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</si>
  <si>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</si>
  <si>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</si>
  <si>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</si>
  <si>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</si>
  <si>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</si>
  <si>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</si>
  <si>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</si>
  <si>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</si>
  <si>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</si>
  <si>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</si>
  <si>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</si>
  <si>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</si>
  <si>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</si>
  <si>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</si>
  <si>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</si>
  <si>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</si>
  <si>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</si>
  <si>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</si>
  <si>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</si>
  <si>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</si>
  <si>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</si>
  <si>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</si>
  <si>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</si>
  <si>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</si>
  <si>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</si>
  <si>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</si>
  <si>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</si>
  <si>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</si>
  <si>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</si>
  <si>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</si>
  <si>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</si>
  <si>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</si>
  <si>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</si>
  <si>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</si>
  <si>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</si>
  <si>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</si>
  <si>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</si>
  <si>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</si>
  <si>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</si>
  <si>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</si>
  <si>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</si>
  <si>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</si>
  <si>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</si>
  <si>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</si>
  <si>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</si>
  <si>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</si>
  <si>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</si>
  <si>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</si>
  <si>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</si>
  <si>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</si>
  <si>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</si>
  <si>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</si>
  <si>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</si>
  <si>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</si>
  <si>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</si>
  <si>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</si>
  <si>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</si>
  <si>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</si>
  <si>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</si>
  <si>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</si>
  <si>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</si>
  <si>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</si>
  <si>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</si>
  <si>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</si>
  <si>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</si>
  <si>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</si>
  <si>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</si>
  <si>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</si>
  <si>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</si>
  <si>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</si>
  <si>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</si>
  <si>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</si>
  <si>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</si>
  <si>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</si>
  <si>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</si>
  <si>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</si>
  <si>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</si>
  <si>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</si>
  <si>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</si>
  <si>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</si>
  <si>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</si>
  <si>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</si>
  <si>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</si>
  <si>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</si>
  <si>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</si>
  <si>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</si>
  <si>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</si>
  <si>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</si>
  <si>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</si>
  <si>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</si>
  <si>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</si>
  <si>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</si>
  <si>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</si>
  <si>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</si>
  <si>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</si>
  <si>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</si>
  <si>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</si>
  <si>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</si>
  <si>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</si>
  <si>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</si>
  <si>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</si>
  <si>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</si>
  <si>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</si>
  <si>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</si>
  <si>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</si>
  <si>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</si>
  <si>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</si>
  <si>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</si>
  <si>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</si>
  <si>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</si>
  <si>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</si>
  <si>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</si>
  <si>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</si>
  <si>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</si>
  <si>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</si>
  <si>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</si>
  <si>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</si>
  <si>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</si>
  <si>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</si>
  <si>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</si>
  <si>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</si>
  <si>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</si>
  <si>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</si>
  <si>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</si>
  <si>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</si>
  <si>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</si>
  <si>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</si>
  <si>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</si>
  <si>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</si>
  <si>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</si>
  <si>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</si>
  <si>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</si>
  <si>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</si>
  <si>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</si>
  <si>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</si>
  <si>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</si>
  <si>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</si>
  <si>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</si>
  <si>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</si>
  <si>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</si>
  <si>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</si>
  <si>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</si>
  <si>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</si>
  <si>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</si>
  <si>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</si>
  <si>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</si>
  <si>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</si>
  <si>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</si>
  <si>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</si>
  <si>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</si>
  <si>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</si>
  <si>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</si>
  <si>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</si>
  <si>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</si>
  <si>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</si>
  <si>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</si>
  <si>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</si>
  <si>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</si>
  <si>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</si>
  <si>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</si>
  <si>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</si>
  <si>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</si>
  <si>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</si>
  <si>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</si>
  <si>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</si>
  <si>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</si>
  <si>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</si>
  <si>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</si>
  <si>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</si>
  <si>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</si>
  <si>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</si>
  <si>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</si>
  <si>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</si>
  <si>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</si>
  <si>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</si>
  <si>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</si>
  <si>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</si>
  <si>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</si>
  <si>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</si>
  <si>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</si>
  <si>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</si>
  <si>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</si>
  <si>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</si>
  <si>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</si>
  <si>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</si>
  <si>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</si>
  <si>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</si>
  <si>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</si>
  <si>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</si>
  <si>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</si>
  <si>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</si>
  <si>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</si>
  <si>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</si>
  <si>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</si>
  <si>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</si>
  <si>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</si>
  <si>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</si>
  <si>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</si>
  <si>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</si>
  <si>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</si>
  <si>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</si>
  <si>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</si>
  <si>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</si>
  <si>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</si>
  <si>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</si>
  <si>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</si>
  <si>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</si>
  <si>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</si>
  <si>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</si>
  <si>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</si>
  <si>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</si>
  <si>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</si>
  <si>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</si>
  <si>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</si>
  <si>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</si>
  <si>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</si>
  <si>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</si>
  <si>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</si>
  <si>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</si>
  <si>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</si>
  <si>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</si>
  <si>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</si>
  <si>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</si>
  <si>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</si>
  <si>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</si>
  <si>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</si>
  <si>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</si>
  <si>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</si>
  <si>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</si>
  <si>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</si>
  <si>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</si>
  <si>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</si>
  <si>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</si>
  <si>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</si>
  <si>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</si>
  <si>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</si>
  <si>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</si>
  <si>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</si>
  <si>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</si>
  <si>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</si>
  <si>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</si>
  <si>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</si>
  <si>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</si>
  <si>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</si>
  <si>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</si>
  <si>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</si>
  <si>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</si>
  <si>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</si>
  <si>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</si>
  <si>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</si>
  <si>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</si>
  <si>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</si>
  <si>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</si>
  <si>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</si>
  <si>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</si>
  <si>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</si>
  <si>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</si>
  <si>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</si>
  <si>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</si>
  <si>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</si>
  <si>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</si>
  <si>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</si>
  <si>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</si>
  <si>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</si>
  <si>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</si>
  <si>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</si>
  <si>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</si>
  <si>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</si>
  <si>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</si>
  <si>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</si>
  <si>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</si>
  <si>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</si>
  <si>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</si>
  <si>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</si>
  <si>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</si>
  <si>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</si>
  <si>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</si>
  <si>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</si>
  <si>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</si>
  <si>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</si>
  <si>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</si>
  <si>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</si>
  <si>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</si>
  <si>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</si>
  <si>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</si>
  <si>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</si>
  <si>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</si>
  <si>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</si>
  <si>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</si>
  <si>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</si>
  <si>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</si>
  <si>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</si>
  <si>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</si>
  <si>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</si>
  <si>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</si>
  <si>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</si>
  <si>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</si>
  <si>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</si>
  <si>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</si>
  <si>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</si>
  <si>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</si>
  <si>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</si>
  <si>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</si>
  <si>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</si>
  <si>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</si>
  <si>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</si>
  <si>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</si>
  <si>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</si>
  <si>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</si>
  <si>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</si>
  <si>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</si>
  <si>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</si>
  <si>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</si>
  <si>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</si>
  <si>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</si>
  <si>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</si>
  <si>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</si>
  <si>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</si>
  <si>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</si>
  <si>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</si>
  <si>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</si>
  <si>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</si>
  <si>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</si>
  <si>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</si>
  <si>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</si>
  <si>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</si>
  <si>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</si>
  <si>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</si>
  <si>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</si>
  <si>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</si>
  <si>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</si>
  <si>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</si>
  <si>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</si>
  <si>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</si>
  <si>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</si>
  <si>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</si>
  <si>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</si>
  <si>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</si>
  <si>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</si>
  <si>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</si>
  <si>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</si>
  <si>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</si>
  <si>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</si>
  <si>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</si>
  <si>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</si>
  <si>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</si>
  <si>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</si>
  <si>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</si>
  <si>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</si>
  <si>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</si>
  <si>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</si>
  <si>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</si>
  <si>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</si>
  <si>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</si>
  <si>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</si>
  <si>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</si>
  <si>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</si>
  <si>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</si>
  <si>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</si>
  <si>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</si>
  <si>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</si>
  <si>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</si>
  <si>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</si>
  <si>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</si>
  <si>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</si>
  <si>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</si>
  <si>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</si>
  <si>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</si>
  <si>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</si>
  <si>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</si>
  <si>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</si>
  <si>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</si>
  <si>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</si>
  <si>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</si>
  <si>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</si>
  <si>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</si>
  <si>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</si>
  <si>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</si>
  <si>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</si>
  <si>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</si>
  <si>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</si>
  <si>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</si>
  <si>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</si>
  <si>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</si>
  <si>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</si>
  <si>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</si>
  <si>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</si>
  <si>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</si>
  <si>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</si>
  <si>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</si>
  <si>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</si>
  <si>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</si>
  <si>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</si>
  <si>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</si>
  <si>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</si>
  <si>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</si>
  <si>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</si>
  <si>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</si>
  <si>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</si>
  <si>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</si>
  <si>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</si>
  <si>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</si>
  <si>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</si>
  <si>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</si>
  <si>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</si>
  <si>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</si>
  <si>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</si>
  <si>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</si>
  <si>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</si>
  <si>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</si>
  <si>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</si>
  <si>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</si>
  <si>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</si>
  <si>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</si>
  <si>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</si>
  <si>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</si>
  <si>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</si>
  <si>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</si>
  <si>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</si>
  <si>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</si>
  <si>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</si>
  <si>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</si>
  <si>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</si>
  <si>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</si>
  <si>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</si>
  <si>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</si>
  <si>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</si>
  <si>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</si>
  <si>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</si>
  <si>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</si>
  <si>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</si>
  <si>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</si>
  <si>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</si>
  <si>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</si>
  <si>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</si>
  <si>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</si>
  <si>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</si>
  <si>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</si>
  <si>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</si>
  <si>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</si>
  <si>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</si>
  <si>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</si>
  <si>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</si>
  <si>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</si>
  <si>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</si>
  <si>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</si>
  <si>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</si>
  <si>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</si>
  <si>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</si>
  <si>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</si>
  <si>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</si>
  <si>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</si>
  <si>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</si>
  <si>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</si>
  <si>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</si>
  <si>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</si>
  <si>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</si>
  <si>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</si>
  <si>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</si>
  <si>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</si>
  <si>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</si>
  <si>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</si>
  <si>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</si>
  <si>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</si>
  <si>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</si>
  <si>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</si>
  <si>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</si>
  <si>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</si>
  <si>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</si>
  <si>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</si>
  <si>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</si>
  <si>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</si>
  <si>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</si>
  <si>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</si>
  <si>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</si>
  <si>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</si>
  <si>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</si>
  <si>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</si>
  <si>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</si>
  <si>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</si>
  <si>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</si>
  <si>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</si>
  <si>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</si>
  <si>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</si>
  <si>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</si>
  <si>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</si>
  <si>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</si>
  <si>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</si>
  <si>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</si>
  <si>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</si>
  <si>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</si>
  <si>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</si>
  <si>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</si>
  <si>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</si>
  <si>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</si>
  <si>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</si>
  <si>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</si>
  <si>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</si>
  <si>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</si>
  <si>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</si>
  <si>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</si>
  <si>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</si>
  <si>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</si>
  <si>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</si>
  <si>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</si>
  <si>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</si>
  <si>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</si>
  <si>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</si>
  <si>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</si>
  <si>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</si>
  <si>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</si>
  <si>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</si>
  <si>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</si>
  <si>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</si>
  <si>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</si>
  <si>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</si>
  <si>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</si>
  <si>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</si>
  <si>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</si>
  <si>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</si>
  <si>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</si>
  <si>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</si>
  <si>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</si>
  <si>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</si>
  <si>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</si>
  <si>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</si>
  <si>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</si>
  <si>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</si>
  <si>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</si>
  <si>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</si>
  <si>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</si>
  <si>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</si>
  <si>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</si>
  <si>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</si>
  <si>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</si>
  <si>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</si>
  <si>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</si>
  <si>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</si>
  <si>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</si>
  <si>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</si>
  <si>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</si>
  <si>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</si>
  <si>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</si>
  <si>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</si>
  <si>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</si>
  <si>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</si>
  <si>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</si>
  <si>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</si>
  <si>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</si>
  <si>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</si>
  <si>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</si>
  <si>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</si>
  <si>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</si>
  <si>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</si>
  <si>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</si>
  <si>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</si>
  <si>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</si>
  <si>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</si>
  <si>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</si>
  <si>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</si>
  <si>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</si>
  <si>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</si>
  <si>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</si>
  <si>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</si>
  <si>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</si>
  <si>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</si>
  <si>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</si>
  <si>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</si>
  <si>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</si>
  <si>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</si>
  <si>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</si>
  <si>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</si>
  <si>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</si>
  <si>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</si>
  <si>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</si>
  <si>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</si>
  <si>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</si>
  <si>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</si>
  <si>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</si>
  <si>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</si>
  <si>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</si>
  <si>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</si>
  <si>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</si>
  <si>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</si>
  <si>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</si>
  <si>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</si>
  <si>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</si>
  <si>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</si>
  <si>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</si>
  <si>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</si>
  <si>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</si>
  <si>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</si>
  <si>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</si>
  <si>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</si>
  <si>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</si>
  <si>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</si>
  <si>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</si>
  <si>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</si>
  <si>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</si>
  <si>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</si>
  <si>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</si>
  <si>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</si>
  <si>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</si>
  <si>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</si>
  <si>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</si>
  <si>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</si>
  <si>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</si>
  <si>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</si>
  <si>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</si>
  <si>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</si>
  <si>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</si>
  <si>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</si>
  <si>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</si>
  <si>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</si>
  <si>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</si>
  <si>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</si>
  <si>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</si>
  <si>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</si>
  <si>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</si>
  <si>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</si>
  <si>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</si>
  <si>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</si>
  <si>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</si>
  <si>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</si>
  <si>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</si>
  <si>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</si>
  <si>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</si>
  <si>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</si>
  <si>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</si>
  <si>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</si>
  <si>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</si>
  <si>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</si>
  <si>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</si>
  <si>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</si>
  <si>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</si>
  <si>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</si>
  <si>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</si>
  <si>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</si>
  <si>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</si>
  <si>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</si>
  <si>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</si>
  <si>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</si>
  <si>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</si>
  <si>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</si>
  <si>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</si>
  <si>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</si>
  <si>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</si>
  <si>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</si>
  <si>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</si>
  <si>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</si>
  <si>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</si>
  <si>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</si>
  <si>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</si>
  <si>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</si>
  <si>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</si>
  <si>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</si>
  <si>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</si>
  <si>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</si>
  <si>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</si>
  <si>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</si>
  <si>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</si>
  <si>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</si>
  <si>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</si>
  <si>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</si>
  <si>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</si>
  <si>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</si>
  <si>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</si>
  <si>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</si>
  <si>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</si>
  <si>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</si>
  <si>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</si>
  <si>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</si>
  <si>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</si>
  <si>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</si>
  <si>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</si>
  <si>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</si>
  <si>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</si>
  <si>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</si>
  <si>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</si>
  <si>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</si>
  <si>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</si>
  <si>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</si>
  <si>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</si>
  <si>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</si>
  <si>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</si>
  <si>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</si>
  <si>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</si>
  <si>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</si>
  <si>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</si>
  <si>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</si>
  <si>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</si>
  <si>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</si>
  <si>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</si>
  <si>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</si>
  <si>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</si>
  <si>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</si>
  <si>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</si>
  <si>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</si>
  <si>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</si>
  <si>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</si>
  <si>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</si>
  <si>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</si>
  <si>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</si>
  <si>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</si>
  <si>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</si>
  <si>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</si>
  <si>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</si>
  <si>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</si>
  <si>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</si>
  <si>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</si>
  <si>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</si>
  <si>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</si>
  <si>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</si>
  <si>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</si>
  <si>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</si>
  <si>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</si>
  <si>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</si>
  <si>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</si>
  <si>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</si>
  <si>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</si>
  <si>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</si>
  <si>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</si>
  <si>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</si>
  <si>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</si>
  <si>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</si>
  <si>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</si>
  <si>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</si>
  <si>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</si>
  <si>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</si>
  <si>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</si>
  <si>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</si>
  <si>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</si>
  <si>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</si>
  <si>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</si>
  <si>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</si>
  <si>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</si>
  <si>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</si>
  <si>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</si>
  <si>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</si>
  <si>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</si>
  <si>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</si>
  <si>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</si>
  <si>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</si>
  <si>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</si>
  <si>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</si>
  <si>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</si>
  <si>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</si>
  <si>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</si>
  <si>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</si>
  <si>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</si>
  <si>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</si>
  <si>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</si>
  <si>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</si>
  <si>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</si>
  <si>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</si>
  <si>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</si>
  <si>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</si>
  <si>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</si>
  <si>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</si>
  <si>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</si>
  <si>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</si>
  <si>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</si>
  <si>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</si>
  <si>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</si>
  <si>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</si>
  <si>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</si>
  <si>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</si>
  <si>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</si>
  <si>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</si>
  <si>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</si>
  <si>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</si>
  <si>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</si>
  <si>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</si>
  <si>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</si>
  <si>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</si>
  <si>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</si>
  <si>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</si>
  <si>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</si>
  <si>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</si>
  <si>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</si>
  <si>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</si>
  <si>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</si>
  <si>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</si>
  <si>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</si>
  <si>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</si>
  <si>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</si>
  <si>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</si>
  <si>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</si>
  <si>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</si>
  <si>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</si>
  <si>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</si>
  <si>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</si>
  <si>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</si>
  <si>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</si>
  <si>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</si>
  <si>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</si>
  <si>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</si>
  <si>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</si>
  <si>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</si>
  <si>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</si>
  <si>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</si>
  <si>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</si>
  <si>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</si>
  <si>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</si>
  <si>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</si>
  <si>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</si>
  <si>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</si>
  <si>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</si>
  <si>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</si>
  <si>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</si>
  <si>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</si>
  <si>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</si>
  <si>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</si>
  <si>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</si>
  <si>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</si>
  <si>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</si>
  <si>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</si>
  <si>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</si>
  <si>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</si>
  <si>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</si>
  <si>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</si>
  <si>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</si>
  <si>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</si>
  <si>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</si>
  <si>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</si>
  <si>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</si>
  <si>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</si>
  <si>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</si>
  <si>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</si>
  <si>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</si>
  <si>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</si>
  <si>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</si>
  <si>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</si>
  <si>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</si>
  <si>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</si>
  <si>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</si>
  <si>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</si>
  <si>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</si>
  <si>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</si>
  <si>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</si>
  <si>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</si>
  <si>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</si>
  <si>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</si>
  <si>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</si>
  <si>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</si>
  <si>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</si>
  <si>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</si>
  <si>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</si>
  <si>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</si>
  <si>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</si>
  <si>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</si>
  <si>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</si>
  <si>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</si>
  <si>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</si>
  <si>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</si>
  <si>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</si>
  <si>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</si>
  <si>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</si>
  <si>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</si>
  <si>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</si>
  <si>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</si>
  <si>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</si>
  <si>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</si>
  <si>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</si>
  <si>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</si>
  <si>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</si>
  <si>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</si>
  <si>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</si>
  <si>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</si>
  <si>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</si>
  <si>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</si>
  <si>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</si>
  <si>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</si>
  <si>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</si>
  <si>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</si>
  <si>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</si>
  <si>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</si>
  <si>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</si>
  <si>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</si>
  <si>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</si>
  <si>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</si>
  <si>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</si>
  <si>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</si>
  <si>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</si>
  <si>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</si>
  <si>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</si>
  <si>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</si>
  <si>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</si>
  <si>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</si>
  <si>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</si>
  <si>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</si>
  <si>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</si>
  <si>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</si>
  <si>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</si>
  <si>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</si>
  <si>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</si>
  <si>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</si>
  <si>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</si>
  <si>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</si>
  <si>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</si>
  <si>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</si>
  <si>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</si>
  <si>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</si>
  <si>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</si>
  <si>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</si>
  <si>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</si>
  <si>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</si>
  <si>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</si>
  <si>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</si>
  <si>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</si>
  <si>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</si>
  <si>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</si>
  <si>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</si>
  <si>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</si>
  <si>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</si>
  <si>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</si>
  <si>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</si>
  <si>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</si>
  <si>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</si>
  <si>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</si>
  <si>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</si>
  <si>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</si>
  <si>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</si>
  <si>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</si>
  <si>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</si>
  <si>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</si>
  <si>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</si>
  <si>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</si>
  <si>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</si>
  <si>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</si>
  <si>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</si>
  <si>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</si>
  <si>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</si>
  <si>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</si>
  <si>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</si>
  <si>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</si>
  <si>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</si>
  <si>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</si>
  <si>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</si>
  <si>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</si>
  <si>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</si>
  <si>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</si>
  <si>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</si>
  <si>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</si>
  <si>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</si>
  <si>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</si>
  <si>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</si>
  <si>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</si>
  <si>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</si>
  <si>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</si>
  <si>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</si>
  <si>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</si>
  <si>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</si>
  <si>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</si>
  <si>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</si>
  <si>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</si>
  <si>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</si>
  <si>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</si>
  <si>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</si>
  <si>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</si>
  <si>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</si>
  <si>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</si>
  <si>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</si>
  <si>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</si>
  <si>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</si>
  <si>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</si>
  <si>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</si>
  <si>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</si>
  <si>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</si>
  <si>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</si>
  <si>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</si>
  <si>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</si>
  <si>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</si>
  <si>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</si>
  <si>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</si>
  <si>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</si>
  <si>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</si>
  <si>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</si>
  <si>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</si>
  <si>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</si>
  <si>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</si>
  <si>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</si>
  <si>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</si>
  <si>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</si>
  <si>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</si>
  <si>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</si>
  <si>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</si>
  <si>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</si>
  <si>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</si>
  <si>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</si>
  <si>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</si>
  <si>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</si>
  <si>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</si>
  <si>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</si>
  <si>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</si>
  <si>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</si>
  <si>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</si>
  <si>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</si>
  <si>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</si>
  <si>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</si>
  <si>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</si>
  <si>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</si>
  <si>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</si>
  <si>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</si>
  <si>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</si>
  <si>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</si>
  <si>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</si>
  <si>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</si>
  <si>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</si>
  <si>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</si>
  <si>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</si>
  <si>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</si>
  <si>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</si>
  <si>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</si>
  <si>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</si>
  <si>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</si>
  <si>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</si>
  <si>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</si>
  <si>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</si>
  <si>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</si>
  <si>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</si>
  <si>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</si>
  <si>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</si>
  <si>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</si>
  <si>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</si>
  <si>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</si>
  <si>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</si>
  <si>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</si>
  <si>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</si>
  <si>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</si>
  <si>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</si>
  <si>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</si>
  <si>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</si>
  <si>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</si>
  <si>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</si>
  <si>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</si>
  <si>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</si>
  <si>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</si>
  <si>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</si>
  <si>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</si>
  <si>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</si>
  <si>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</si>
  <si>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</si>
  <si>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</si>
  <si>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</si>
  <si>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</si>
  <si>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</si>
  <si>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</si>
  <si>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</si>
  <si>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</si>
  <si>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</si>
  <si>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</si>
  <si>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</si>
  <si>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</si>
  <si>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</si>
  <si>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</si>
  <si>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</si>
  <si>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</si>
  <si>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</si>
  <si>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</si>
  <si>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</si>
  <si>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</si>
  <si>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</si>
  <si>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</si>
  <si>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</si>
  <si>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</si>
  <si>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</si>
  <si>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</si>
  <si>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</si>
  <si>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</si>
  <si>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</si>
  <si>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</si>
  <si>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</si>
  <si>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</si>
  <si>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</si>
  <si>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</si>
  <si>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</si>
  <si>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</si>
  <si>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</si>
  <si>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</si>
  <si>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</si>
  <si>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</si>
  <si>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</si>
  <si>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</si>
  <si>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</si>
  <si>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</si>
  <si>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</si>
  <si>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</si>
  <si>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</si>
  <si>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</si>
  <si>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</si>
  <si>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</si>
  <si>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</si>
  <si>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</si>
  <si>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</si>
  <si>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</si>
  <si>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</si>
  <si>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</si>
  <si>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</si>
  <si>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</si>
  <si>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</si>
  <si>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</si>
  <si>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</si>
  <si>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</si>
  <si>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</si>
  <si>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</si>
  <si>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</si>
  <si>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</si>
  <si>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</si>
  <si>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</si>
  <si>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</si>
  <si>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</si>
  <si>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</si>
  <si>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</si>
  <si>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</si>
  <si>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</si>
  <si>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</si>
  <si>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</si>
  <si>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</si>
  <si>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</si>
  <si>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</si>
  <si>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</si>
  <si>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</si>
  <si>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</si>
  <si>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</si>
  <si>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</si>
  <si>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</si>
  <si>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</si>
  <si>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</si>
  <si>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</si>
  <si>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</si>
  <si>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</si>
  <si>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</si>
  <si>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</si>
  <si>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</si>
  <si>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</si>
  <si>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</si>
  <si>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</si>
  <si>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</si>
  <si>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</si>
  <si>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</si>
  <si>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</si>
  <si>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</si>
  <si>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</si>
  <si>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</si>
  <si>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</si>
  <si>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</si>
  <si>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</si>
  <si>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</si>
  <si>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</si>
  <si>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</si>
  <si>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</si>
  <si>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</si>
  <si>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</si>
  <si>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</si>
  <si>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</si>
  <si>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</si>
  <si>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</si>
  <si>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</si>
  <si>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</si>
  <si>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</si>
  <si>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</si>
  <si>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</si>
  <si>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</si>
  <si>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</si>
  <si>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</si>
  <si>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</si>
  <si>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</si>
  <si>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</si>
  <si>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</si>
  <si>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</si>
  <si>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</si>
  <si>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</si>
  <si>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</si>
  <si>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</si>
  <si>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</si>
  <si>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</si>
  <si>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</si>
  <si>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</si>
  <si>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</si>
  <si>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</si>
  <si>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</si>
  <si>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</si>
  <si>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</si>
  <si>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</si>
  <si>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</si>
  <si>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</si>
  <si>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</si>
  <si>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</si>
  <si>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</si>
  <si>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</si>
  <si>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</si>
  <si>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</si>
  <si>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</si>
  <si>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</si>
  <si>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</si>
  <si>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</si>
  <si>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</si>
  <si>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</si>
  <si>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</si>
  <si>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</si>
  <si>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</si>
  <si>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</si>
  <si>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</si>
  <si>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</si>
  <si>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</si>
  <si>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</si>
  <si>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</si>
  <si>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</si>
  <si>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</si>
  <si>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</si>
  <si>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</si>
  <si>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</si>
  <si>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</si>
  <si>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</si>
  <si>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</si>
  <si>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</si>
  <si>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</si>
  <si>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</si>
  <si>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</si>
  <si>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</si>
  <si>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</si>
  <si>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</si>
  <si>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</si>
  <si>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</si>
  <si>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</si>
  <si>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</si>
  <si>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</si>
  <si>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</si>
  <si>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</si>
  <si>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</si>
  <si>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</si>
  <si>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</si>
  <si>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</si>
  <si>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</si>
  <si>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</si>
  <si>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</si>
  <si>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</si>
  <si>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</si>
  <si>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</si>
  <si>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</si>
  <si>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</si>
  <si>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</si>
  <si>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</si>
  <si>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</si>
  <si>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</si>
  <si>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</si>
  <si>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</si>
  <si>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</si>
  <si>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</si>
  <si>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</si>
  <si>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</si>
  <si>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</si>
  <si>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</si>
  <si>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</si>
  <si>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</si>
  <si>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</si>
  <si>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</si>
  <si>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</si>
  <si>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</si>
  <si>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</si>
  <si>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</si>
  <si>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</si>
  <si>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</si>
  <si>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</si>
  <si>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</si>
  <si>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</si>
  <si>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</si>
  <si>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</si>
  <si>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</si>
  <si>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</si>
  <si>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</si>
  <si>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</si>
  <si>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</si>
  <si>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</si>
  <si>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</si>
  <si>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</si>
  <si>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</si>
  <si>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</si>
  <si>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</si>
  <si>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</si>
  <si>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</si>
  <si>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</si>
  <si>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</si>
  <si>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</si>
  <si>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</si>
  <si>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</si>
  <si>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</si>
  <si>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</si>
  <si>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</si>
  <si>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</si>
  <si>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</si>
  <si>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</si>
  <si>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</si>
  <si>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</si>
  <si>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</si>
  <si>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</si>
  <si>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</si>
  <si>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</si>
  <si>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</si>
  <si>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</si>
  <si>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</si>
  <si>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</si>
  <si>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</si>
  <si>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</si>
  <si>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</si>
  <si>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</si>
  <si>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</si>
  <si>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</si>
  <si>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</si>
  <si>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</si>
  <si>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</si>
  <si>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</si>
  <si>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</si>
  <si>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</si>
  <si>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</si>
  <si>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</si>
  <si>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</si>
  <si>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</si>
  <si>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</si>
  <si>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</si>
  <si>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</si>
  <si>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</si>
  <si>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</si>
  <si>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</si>
  <si>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</si>
  <si>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</si>
  <si>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</si>
  <si>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</si>
  <si>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</si>
  <si>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</si>
  <si>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</si>
  <si>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</si>
  <si>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</si>
  <si>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</si>
  <si>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</si>
  <si>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</si>
  <si>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</si>
  <si>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</si>
  <si>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</si>
  <si>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</si>
  <si>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</si>
  <si>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</si>
  <si>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</si>
  <si>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</si>
  <si>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</si>
  <si>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</si>
  <si>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</si>
  <si>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</si>
  <si>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</si>
  <si>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</si>
  <si>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</si>
  <si>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</si>
  <si>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</si>
  <si>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</si>
  <si>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</si>
  <si>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</si>
  <si>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</si>
  <si>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</si>
  <si>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</si>
  <si>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</si>
  <si>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</si>
  <si>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</si>
  <si>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</si>
  <si>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</si>
  <si>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</si>
  <si>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</si>
  <si>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</si>
  <si>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</si>
  <si>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</si>
  <si>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</si>
  <si>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</si>
  <si>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</si>
  <si>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</si>
  <si>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</si>
  <si>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</si>
  <si>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</si>
  <si>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</si>
  <si>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</si>
  <si>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</si>
  <si>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</si>
  <si>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</si>
  <si>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</si>
  <si>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</si>
  <si>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</si>
  <si>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</si>
  <si>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</si>
  <si>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</si>
  <si>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</si>
  <si>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</si>
  <si>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</si>
  <si>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</si>
  <si>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</si>
  <si>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</si>
  <si>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</si>
  <si>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</si>
  <si>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</si>
  <si>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</si>
  <si>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</si>
  <si>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</si>
  <si>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</si>
  <si>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</si>
  <si>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</si>
  <si>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</si>
  <si>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</si>
  <si>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</si>
  <si>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</si>
  <si>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</si>
  <si>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</si>
  <si>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</si>
  <si>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</si>
  <si>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</si>
  <si>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</si>
  <si>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</si>
  <si>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</si>
  <si>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</si>
  <si>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</si>
  <si>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</si>
  <si>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</si>
  <si>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</si>
  <si>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</si>
  <si>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</si>
  <si>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</si>
  <si>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</si>
  <si>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</si>
  <si>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</si>
  <si>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</si>
  <si>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</si>
  <si>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</si>
  <si>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</si>
  <si>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</si>
  <si>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</si>
  <si>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</si>
  <si>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</si>
  <si>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</si>
  <si>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</si>
  <si>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</si>
  <si>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</si>
  <si>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</si>
  <si>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</si>
  <si>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</si>
  <si>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</si>
  <si>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</si>
  <si>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</si>
  <si>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</si>
  <si>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</si>
  <si>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</si>
  <si>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</si>
  <si>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</si>
  <si>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</si>
  <si>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</si>
  <si>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</si>
  <si>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</si>
  <si>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</si>
  <si>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</si>
  <si>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</si>
  <si>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</si>
  <si>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</si>
  <si>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</si>
  <si>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</si>
  <si>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</si>
  <si>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</si>
  <si>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</si>
  <si>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</si>
  <si>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</si>
  <si>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</si>
  <si>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</si>
  <si>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</si>
  <si>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</si>
  <si>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</si>
  <si>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</si>
  <si>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</si>
  <si>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</si>
  <si>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</si>
  <si>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</si>
  <si>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</si>
  <si>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</si>
  <si>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</si>
  <si>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</si>
  <si>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</si>
  <si>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</si>
  <si>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</si>
  <si>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</si>
  <si>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</si>
  <si>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</si>
  <si>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</si>
  <si>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</si>
  <si>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</si>
  <si>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</si>
  <si>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</si>
  <si>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</si>
  <si>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</si>
  <si>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</si>
  <si>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</si>
  <si>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</si>
  <si>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</si>
  <si>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</si>
  <si>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</si>
  <si>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</si>
  <si>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</si>
  <si>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</si>
  <si>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</si>
  <si>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</si>
  <si>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</si>
  <si>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</si>
  <si>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</si>
  <si>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</si>
  <si>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</si>
  <si>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</si>
  <si>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</si>
  <si>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</si>
  <si>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</si>
  <si>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</si>
  <si>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</si>
  <si>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</si>
  <si>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</si>
  <si>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</si>
  <si>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</si>
  <si>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</si>
  <si>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</si>
  <si>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</si>
  <si>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</si>
  <si>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</si>
  <si>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</si>
  <si>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</si>
  <si>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</si>
  <si>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</si>
  <si>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</si>
  <si>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</si>
  <si>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</si>
  <si>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</si>
  <si>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</si>
  <si>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</si>
  <si>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</si>
  <si>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</si>
  <si>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</si>
  <si>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</si>
  <si>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</si>
  <si>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</si>
  <si>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</si>
  <si>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</si>
  <si>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</si>
  <si>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</si>
  <si>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</si>
  <si>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</si>
  <si>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</si>
  <si>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</si>
  <si>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</si>
  <si>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</si>
  <si>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</si>
  <si>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</si>
  <si>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</si>
  <si>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</si>
  <si>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</si>
  <si>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</si>
  <si>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</si>
  <si>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</si>
  <si>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</si>
  <si>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</si>
  <si>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</si>
  <si>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</si>
  <si>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</si>
  <si>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</si>
  <si>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</si>
  <si>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</si>
  <si>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</si>
  <si>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</si>
  <si>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</si>
  <si>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</si>
  <si>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</si>
  <si>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</si>
  <si>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</si>
  <si>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</si>
  <si>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</si>
  <si>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</si>
  <si>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</si>
  <si>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</si>
  <si>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</si>
  <si>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</si>
  <si>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</si>
  <si>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</si>
  <si>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</si>
  <si>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</si>
  <si>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</si>
  <si>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</si>
  <si>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</si>
  <si>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</si>
  <si>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</si>
  <si>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</si>
  <si>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</si>
  <si>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</si>
  <si>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</si>
  <si>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</si>
  <si>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</si>
  <si>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</si>
  <si>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</si>
  <si>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</si>
  <si>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</si>
  <si>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</si>
  <si>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</si>
  <si>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</si>
  <si>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</si>
  <si>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</si>
  <si>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</si>
  <si>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</si>
  <si>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</si>
  <si>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</si>
  <si>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</si>
  <si>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</si>
  <si>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</si>
  <si>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</si>
  <si>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</si>
  <si>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</si>
  <si>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</si>
  <si>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</si>
  <si>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</si>
  <si>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</si>
  <si>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</si>
  <si>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</si>
  <si>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</si>
  <si>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</si>
  <si>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</si>
  <si>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</si>
  <si>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</si>
  <si>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</si>
  <si>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</si>
  <si>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</si>
  <si>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</si>
  <si>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</si>
  <si>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</si>
  <si>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</si>
  <si>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</si>
  <si>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</si>
  <si>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</si>
  <si>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</si>
  <si>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</si>
  <si>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</si>
  <si>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</si>
  <si>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</si>
  <si>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</si>
  <si>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</si>
  <si>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</si>
  <si>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</si>
  <si>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</si>
  <si>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</si>
  <si>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</si>
  <si>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</si>
  <si>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</si>
  <si>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</si>
  <si>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</si>
  <si>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</si>
  <si>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</si>
  <si>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</si>
  <si>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</si>
  <si>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</si>
  <si>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</si>
  <si>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</si>
  <si>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</si>
  <si>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</si>
  <si>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</si>
  <si>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</si>
  <si>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</si>
  <si>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</si>
  <si>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</si>
  <si>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</si>
  <si>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</si>
  <si>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</si>
  <si>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</si>
  <si>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</si>
  <si>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</si>
  <si>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</si>
  <si>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</si>
  <si>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</si>
  <si>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</si>
  <si>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</si>
  <si>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</si>
  <si>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</si>
  <si>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</si>
  <si>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</si>
  <si>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</si>
  <si>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</si>
  <si>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</si>
  <si>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</si>
  <si>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</si>
  <si>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</si>
  <si>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</si>
  <si>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</si>
  <si>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</si>
  <si>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</si>
  <si>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</si>
  <si>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</si>
  <si>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</si>
  <si>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</si>
  <si>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</si>
  <si>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</si>
  <si>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</si>
  <si>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</si>
  <si>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</si>
  <si>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</si>
  <si>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</si>
  <si>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</si>
  <si>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</si>
  <si>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</si>
  <si>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</si>
  <si>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</si>
  <si>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</si>
  <si>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</si>
  <si>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</si>
  <si>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</si>
  <si>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</si>
  <si>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</si>
  <si>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</si>
  <si>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</si>
  <si>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</si>
  <si>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</si>
  <si>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</si>
  <si>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</si>
  <si>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</si>
  <si>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</si>
  <si>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</si>
  <si>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</si>
  <si>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</si>
  <si>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</si>
  <si>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</si>
  <si>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</si>
  <si>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</si>
  <si>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</si>
  <si>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</si>
  <si>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</si>
  <si>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</si>
  <si>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</si>
  <si>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</si>
  <si>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</si>
  <si>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</si>
  <si>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</si>
  <si>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</si>
  <si>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</si>
  <si>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</si>
  <si>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</si>
  <si>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</si>
  <si>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</si>
  <si>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</si>
  <si>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</si>
  <si>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</si>
  <si>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</si>
  <si>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</si>
  <si>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</si>
  <si>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</si>
  <si>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</si>
  <si>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</si>
  <si>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</si>
  <si>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</si>
  <si>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</si>
  <si>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</si>
  <si>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</si>
  <si>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</si>
  <si>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</si>
  <si>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</si>
  <si>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</si>
  <si>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</si>
  <si>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</si>
  <si>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</si>
  <si>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</si>
  <si>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</si>
  <si>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</si>
  <si>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</si>
  <si>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</si>
  <si>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</si>
  <si>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</si>
  <si>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</si>
  <si>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</si>
  <si>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</si>
  <si>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</si>
  <si>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</si>
  <si>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</si>
  <si>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</si>
  <si>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</si>
  <si>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</si>
  <si>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</si>
  <si>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</si>
  <si>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</si>
  <si>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</si>
  <si>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</si>
  <si>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</si>
  <si>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</si>
  <si>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</si>
  <si>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</si>
  <si>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</si>
  <si>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</si>
  <si>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</si>
  <si>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</si>
  <si>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</si>
  <si>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</si>
  <si>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</si>
  <si>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</si>
  <si>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</si>
  <si>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</si>
  <si>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</si>
  <si>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</si>
  <si>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</si>
  <si>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</si>
  <si>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</si>
  <si>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</si>
  <si>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</si>
  <si>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</si>
  <si>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</si>
  <si>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</si>
  <si>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</si>
  <si>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</si>
  <si>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</si>
  <si>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</si>
  <si>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</si>
  <si>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</si>
  <si>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</si>
  <si>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</si>
  <si>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</si>
  <si>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</si>
  <si>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</si>
  <si>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</si>
  <si>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</si>
  <si>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</si>
  <si>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</si>
  <si>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</si>
  <si>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</si>
  <si>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</si>
  <si>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</si>
  <si>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</si>
  <si>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</si>
  <si>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</si>
  <si>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</si>
  <si>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</si>
  <si>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</si>
  <si>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</si>
  <si>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</si>
  <si>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</si>
  <si>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</si>
  <si>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</si>
  <si>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</si>
  <si>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</si>
  <si>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</si>
  <si>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</si>
  <si>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</si>
  <si>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</si>
  <si>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</si>
  <si>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</si>
  <si>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</si>
  <si>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</si>
  <si>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</si>
  <si>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</si>
  <si>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</si>
  <si>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</si>
  <si>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</si>
  <si>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</si>
  <si>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</si>
  <si>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</si>
  <si>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</si>
  <si>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</si>
  <si>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</si>
  <si>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</si>
  <si>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</si>
  <si>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</si>
  <si>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</si>
  <si>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</si>
  <si>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</si>
  <si>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</si>
  <si>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</si>
  <si>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</si>
  <si>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</si>
  <si>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</si>
  <si>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</si>
  <si>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</si>
  <si>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</si>
  <si>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</si>
  <si>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</si>
  <si>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</si>
  <si>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</si>
  <si>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</si>
  <si>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</si>
  <si>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</si>
  <si>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</si>
  <si>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</si>
  <si>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</si>
  <si>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</si>
  <si>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</si>
  <si>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</si>
  <si>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</si>
  <si>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</si>
  <si>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</si>
  <si>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</si>
  <si>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</si>
  <si>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</si>
  <si>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</si>
  <si>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</si>
  <si>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</si>
  <si>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</si>
  <si>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</si>
  <si>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</si>
  <si>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</si>
  <si>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</si>
  <si>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</si>
  <si>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</si>
  <si>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</si>
  <si>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</si>
  <si>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</si>
  <si>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</si>
  <si>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</si>
  <si>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</si>
  <si>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</si>
  <si>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</si>
  <si>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</si>
  <si>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</si>
  <si>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</si>
  <si>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</si>
  <si>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</si>
  <si>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</si>
  <si>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</si>
  <si>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</si>
  <si>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</si>
  <si>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</si>
  <si>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</si>
  <si>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</si>
  <si>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</si>
  <si>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</si>
  <si>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</si>
  <si>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</si>
  <si>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</si>
  <si>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</si>
  <si>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</si>
  <si>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</si>
  <si>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</si>
  <si>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</si>
  <si>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</si>
  <si>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</si>
  <si>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</si>
  <si>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</si>
  <si>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</si>
  <si>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</si>
  <si>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</si>
  <si>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</si>
  <si>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</si>
  <si>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</si>
  <si>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</si>
  <si>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</si>
  <si>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</si>
  <si>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</si>
  <si>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</si>
  <si>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</si>
  <si>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</si>
  <si>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</si>
  <si>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</si>
  <si>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</si>
  <si>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</si>
  <si>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</si>
  <si>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</si>
  <si>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</si>
  <si>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</si>
  <si>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</si>
  <si>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</si>
  <si>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</si>
  <si>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</si>
  <si>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</si>
  <si>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</si>
  <si>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</si>
  <si>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</si>
  <si>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</si>
  <si>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</si>
  <si>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</si>
  <si>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</si>
  <si>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</si>
  <si>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</si>
  <si>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</si>
  <si>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</si>
  <si>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</si>
  <si>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</si>
  <si>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</si>
  <si>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</si>
  <si>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</si>
  <si>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</si>
  <si>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</si>
  <si>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</si>
  <si>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</si>
  <si>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</si>
  <si>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</si>
  <si>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</si>
  <si>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</si>
  <si>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</si>
  <si>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</si>
  <si>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</si>
  <si>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</si>
  <si>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</si>
  <si>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</si>
  <si>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</si>
  <si>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</si>
  <si>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</si>
  <si>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</si>
  <si>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</si>
  <si>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</si>
  <si>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</si>
  <si>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</si>
  <si>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</si>
  <si>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</si>
  <si>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</si>
  <si>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</si>
  <si>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</si>
  <si>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</si>
  <si>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</si>
  <si>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</si>
  <si>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</si>
  <si>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</si>
  <si>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</si>
  <si>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</si>
  <si>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</si>
  <si>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</si>
  <si>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</si>
  <si>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</si>
  <si>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</si>
  <si>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</si>
  <si>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</si>
  <si>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</si>
  <si>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</si>
  <si>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</si>
  <si>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</si>
  <si>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</si>
  <si>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</si>
  <si>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</si>
  <si>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</si>
  <si>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</si>
  <si>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</si>
  <si>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</si>
  <si>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</si>
  <si>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</si>
  <si>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</si>
  <si>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</si>
  <si>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</si>
  <si>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</si>
  <si>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</si>
  <si>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</si>
  <si>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</si>
  <si>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</si>
  <si>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</si>
  <si>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</si>
  <si>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</si>
  <si>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</si>
  <si>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</si>
  <si>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</si>
  <si>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</si>
  <si>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</si>
  <si>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</si>
  <si>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</si>
  <si>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</si>
  <si>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</si>
  <si>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</si>
  <si>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</si>
  <si>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</si>
  <si>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</si>
  <si>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</si>
  <si>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</si>
  <si>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</si>
  <si>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</si>
  <si>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</si>
  <si>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</si>
  <si>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</si>
  <si>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</si>
  <si>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</si>
  <si>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</si>
  <si>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</si>
  <si>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</si>
  <si>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</si>
  <si>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</si>
  <si>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</si>
  <si>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</si>
  <si>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</si>
  <si>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</si>
  <si>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</si>
  <si>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</si>
  <si>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</si>
  <si>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</si>
  <si>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</si>
  <si>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</si>
  <si>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</si>
  <si>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</si>
  <si>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</si>
  <si>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</si>
  <si>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</si>
  <si>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</si>
  <si>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</si>
  <si>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</si>
  <si>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</si>
  <si>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</si>
  <si>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</si>
  <si>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</si>
  <si>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</si>
  <si>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</si>
  <si>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</si>
  <si>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</si>
  <si>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</si>
  <si>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</si>
  <si>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</si>
  <si>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</si>
  <si>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</si>
  <si>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</si>
  <si>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</si>
  <si>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</si>
  <si>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</si>
  <si>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</si>
  <si>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</si>
  <si>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</si>
  <si>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</si>
  <si>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</si>
  <si>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</si>
  <si>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</si>
  <si>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</si>
  <si>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</si>
  <si>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</si>
  <si>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</si>
  <si>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</si>
  <si>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</si>
  <si>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</si>
  <si>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</si>
  <si>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</si>
  <si>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</si>
  <si>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</si>
  <si>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</si>
  <si>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</si>
  <si>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</si>
  <si>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</si>
  <si>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</si>
  <si>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</si>
  <si>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</si>
  <si>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</si>
  <si>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</si>
  <si>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</si>
  <si>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</si>
  <si>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</si>
  <si>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</si>
  <si>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</si>
  <si>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</si>
  <si>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</si>
  <si>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</si>
  <si>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</si>
  <si>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</si>
  <si>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</si>
  <si>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</si>
  <si>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</si>
  <si>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</si>
  <si>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</si>
  <si>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</si>
  <si>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</si>
  <si>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</si>
  <si>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</si>
  <si>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</si>
  <si>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</si>
  <si>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</si>
  <si>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</si>
  <si>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</si>
  <si>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</si>
  <si>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</si>
  <si>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</si>
  <si>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</si>
  <si>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</si>
  <si>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</si>
  <si>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</si>
  <si>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</si>
  <si>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</si>
  <si>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</si>
  <si>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</si>
  <si>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</si>
  <si>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</si>
  <si>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</si>
  <si>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</si>
  <si>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</si>
  <si>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</si>
  <si>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</si>
  <si>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</si>
  <si>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</si>
  <si>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</si>
  <si>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</si>
  <si>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</si>
  <si>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</si>
  <si>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</si>
  <si>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</si>
  <si>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</si>
  <si>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</si>
  <si>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</si>
  <si>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</si>
  <si>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</si>
  <si>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</si>
  <si>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</si>
  <si>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</si>
  <si>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</si>
  <si>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</si>
  <si>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</si>
  <si>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</si>
  <si>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</si>
  <si>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</si>
  <si>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</si>
  <si>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</si>
  <si>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</si>
  <si>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</si>
  <si>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</si>
  <si>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</si>
  <si>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</si>
  <si>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</si>
  <si>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</si>
  <si>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</si>
  <si>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</si>
  <si>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</si>
  <si>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</si>
  <si>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</si>
  <si>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</si>
  <si>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</si>
  <si>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</si>
  <si>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</si>
  <si>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</si>
  <si>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</si>
  <si>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</si>
  <si>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</si>
  <si>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</si>
  <si>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</si>
  <si>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</si>
  <si>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</si>
  <si>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</si>
  <si>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</si>
  <si>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</si>
  <si>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</si>
  <si>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</si>
  <si>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</si>
  <si>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</si>
  <si>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</si>
  <si>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</si>
  <si>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</si>
  <si>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</si>
  <si>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</si>
  <si>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</si>
  <si>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</si>
  <si>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</si>
  <si>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</si>
  <si>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</si>
  <si>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</si>
  <si>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</si>
  <si>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</si>
  <si>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</si>
  <si>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</si>
  <si>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</si>
  <si>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</si>
  <si>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</si>
  <si>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</si>
  <si>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</si>
  <si>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</si>
  <si>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</si>
  <si>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</si>
  <si>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</si>
  <si>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</si>
  <si>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</si>
  <si>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</si>
  <si>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</si>
  <si>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</si>
  <si>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</si>
  <si>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</si>
  <si>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</si>
  <si>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</si>
  <si>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</si>
  <si>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</si>
  <si>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</si>
  <si>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</si>
  <si>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</si>
  <si>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</si>
  <si>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</si>
  <si>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</si>
  <si>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</si>
  <si>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</si>
  <si>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</si>
  <si>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</si>
  <si>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</si>
  <si>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</si>
  <si>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</si>
  <si>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</si>
  <si>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</si>
  <si>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</si>
  <si>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</si>
  <si>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</si>
  <si>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</si>
  <si>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</si>
  <si>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</si>
  <si>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</si>
  <si>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</si>
  <si>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</si>
  <si>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</si>
  <si>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</si>
  <si>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</si>
  <si>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</si>
  <si>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</si>
  <si>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</si>
  <si>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</si>
  <si>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</si>
  <si>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</si>
  <si>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</si>
  <si>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</si>
  <si>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</si>
  <si>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</si>
  <si>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</si>
  <si>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</si>
  <si>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</si>
  <si>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</si>
  <si>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</si>
  <si>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</si>
  <si>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</si>
  <si>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</si>
  <si>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</si>
  <si>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</si>
  <si>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</si>
  <si>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</si>
  <si>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</si>
  <si>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</si>
  <si>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</si>
  <si>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</si>
  <si>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</si>
  <si>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</si>
  <si>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</si>
  <si>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</si>
  <si>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</si>
  <si>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</si>
  <si>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</si>
  <si>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</si>
  <si>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</si>
  <si>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</si>
  <si>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</si>
  <si>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</si>
  <si>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</si>
  <si>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</si>
  <si>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</si>
  <si>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</si>
  <si>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</si>
  <si>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</si>
  <si>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</si>
  <si>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</si>
  <si>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</si>
  <si>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</si>
  <si>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</si>
  <si>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</si>
  <si>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</si>
  <si>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</si>
  <si>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</si>
  <si>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</si>
  <si>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</si>
  <si>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</si>
  <si>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</si>
  <si>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</si>
  <si>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</si>
  <si>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</si>
  <si>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</si>
  <si>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</si>
  <si>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</si>
  <si>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</si>
  <si>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</si>
  <si>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</si>
  <si>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</si>
  <si>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</si>
  <si>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</si>
  <si>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</si>
  <si>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</si>
  <si>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</si>
  <si>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</si>
  <si>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</si>
  <si>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</si>
  <si>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</si>
  <si>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</si>
  <si>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</si>
  <si>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</si>
  <si>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</si>
  <si>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</si>
  <si>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</si>
  <si>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</si>
  <si>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</si>
  <si>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</si>
  <si>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</si>
  <si>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</si>
  <si>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</si>
  <si>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</si>
  <si>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</si>
  <si>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</si>
  <si>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</si>
  <si>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</si>
  <si>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</si>
  <si>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</si>
  <si>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</si>
  <si>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</si>
  <si>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</si>
  <si>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</si>
  <si>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</si>
  <si>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</si>
  <si>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</si>
  <si>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</si>
  <si>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</si>
  <si>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</si>
  <si>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</si>
  <si>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</si>
  <si>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</si>
  <si>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</si>
  <si>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</si>
  <si>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</si>
  <si>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</si>
  <si>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</si>
  <si>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</si>
  <si>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</si>
  <si>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</si>
  <si>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</si>
  <si>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</si>
  <si>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</si>
  <si>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</si>
  <si>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</si>
  <si>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</si>
  <si>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</si>
  <si>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</si>
  <si>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</si>
  <si>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</si>
  <si>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</si>
  <si>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</si>
  <si>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</si>
  <si>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</si>
  <si>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</si>
  <si>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</si>
  <si>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</si>
  <si>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</si>
  <si>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</si>
  <si>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</si>
  <si>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</si>
  <si>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</si>
  <si>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</si>
  <si>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</si>
  <si>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</si>
  <si>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</si>
  <si>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</si>
  <si>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</si>
  <si>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</si>
  <si>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</si>
  <si>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</si>
  <si>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</si>
  <si>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</si>
  <si>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</si>
  <si>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</si>
  <si>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</si>
  <si>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</si>
  <si>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</si>
  <si>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</si>
  <si>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</si>
  <si>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</si>
  <si>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</si>
  <si>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</si>
  <si>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</si>
  <si>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</si>
  <si>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</si>
  <si>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</si>
  <si>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</si>
  <si>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</si>
  <si>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</si>
  <si>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</si>
  <si>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</si>
  <si>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</si>
  <si>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</si>
  <si>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</si>
  <si>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</si>
  <si>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</si>
  <si>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</si>
  <si>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</si>
  <si>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</si>
  <si>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</si>
  <si>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</si>
  <si>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</si>
  <si>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</si>
  <si>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</si>
  <si>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</si>
  <si>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</si>
  <si>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</si>
  <si>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</si>
  <si>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</si>
  <si>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</si>
  <si>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</si>
  <si>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</si>
  <si>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</si>
  <si>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</si>
  <si>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</si>
  <si>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</si>
  <si>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</si>
  <si>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</si>
  <si>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</si>
  <si>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</si>
  <si>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</si>
  <si>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</si>
  <si>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</si>
  <si>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</si>
  <si>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</si>
  <si>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</si>
  <si>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</si>
  <si>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</si>
  <si>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</si>
  <si>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</si>
  <si>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</si>
  <si>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</si>
  <si>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</si>
  <si>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</si>
  <si>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</si>
  <si>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</si>
  <si>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</si>
  <si>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</si>
  <si>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</si>
  <si>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</si>
  <si>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</si>
  <si>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</si>
  <si>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</si>
  <si>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</si>
  <si>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</si>
  <si>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</si>
  <si>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</si>
  <si>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</si>
  <si>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</si>
  <si>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</si>
  <si>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</si>
  <si>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</si>
  <si>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</si>
  <si>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</si>
  <si>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</si>
  <si>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</si>
  <si>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</si>
  <si>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</si>
  <si>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</si>
  <si>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</si>
  <si>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</si>
  <si>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</si>
  <si>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</si>
  <si>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</si>
  <si>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</si>
  <si>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</si>
  <si>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</si>
  <si>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</si>
  <si>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</si>
  <si>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</si>
  <si>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</si>
  <si>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</si>
  <si>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</si>
  <si>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</si>
  <si>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</si>
  <si>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</si>
  <si>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</si>
  <si>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</si>
  <si>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</si>
  <si>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</si>
  <si>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</si>
  <si>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</si>
  <si>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</si>
  <si>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</si>
  <si>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</si>
  <si>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</si>
  <si>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</si>
  <si>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</si>
  <si>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</si>
  <si>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</si>
  <si>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</si>
  <si>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</si>
  <si>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</si>
  <si>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</si>
  <si>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</si>
  <si>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</si>
  <si>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</si>
  <si>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</si>
  <si>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</si>
  <si>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</si>
  <si>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</si>
  <si>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</si>
  <si>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</si>
  <si>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</si>
  <si>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</si>
  <si>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</si>
  <si>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</si>
  <si>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</si>
  <si>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</si>
  <si>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</si>
  <si>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</si>
  <si>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</si>
  <si>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</si>
  <si>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</si>
  <si>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</si>
  <si>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</si>
  <si>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</si>
  <si>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</si>
  <si>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</si>
  <si>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</si>
  <si>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</si>
  <si>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</si>
  <si>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</si>
  <si>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</si>
  <si>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</si>
  <si>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</si>
  <si>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</si>
  <si>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</si>
  <si>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</si>
  <si>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</si>
  <si>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</si>
  <si>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</si>
  <si>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</si>
  <si>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</si>
  <si>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</si>
  <si>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</si>
  <si>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</si>
  <si>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</si>
  <si>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</si>
  <si>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</si>
  <si>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</si>
  <si>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</si>
  <si>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</si>
  <si>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</si>
  <si>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</si>
  <si>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</si>
  <si>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</si>
  <si>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</si>
  <si>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</si>
  <si>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</si>
  <si>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</si>
  <si>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</si>
  <si>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</si>
  <si>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</si>
  <si>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</si>
  <si>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</si>
  <si>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</si>
  <si>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</si>
  <si>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</si>
  <si>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</si>
  <si>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</si>
  <si>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</si>
  <si>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</si>
  <si>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</si>
  <si>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</si>
  <si>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</si>
  <si>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</si>
  <si>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</si>
  <si>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</si>
  <si>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</si>
  <si>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</si>
  <si>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</si>
  <si>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</si>
  <si>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</si>
  <si>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</si>
  <si>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</si>
  <si>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</si>
  <si>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</si>
  <si>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</si>
  <si>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</si>
  <si>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</si>
  <si>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</si>
  <si>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</si>
  <si>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</si>
  <si>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</si>
  <si>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</si>
  <si>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</si>
  <si>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</si>
  <si>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</si>
  <si>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</si>
  <si>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</si>
  <si>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</si>
  <si>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</si>
  <si>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</si>
  <si>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</si>
  <si>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</si>
  <si>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</si>
  <si>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</si>
  <si>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</si>
  <si>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</si>
  <si>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</si>
  <si>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</si>
  <si>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</si>
  <si>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</si>
  <si>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</si>
  <si>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</si>
  <si>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</si>
  <si>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</si>
  <si>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</si>
  <si>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</si>
  <si>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</si>
  <si>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</si>
  <si>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</si>
  <si>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</si>
  <si>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</si>
  <si>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</si>
  <si>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</si>
  <si>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</si>
  <si>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</si>
  <si>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</si>
  <si>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</si>
  <si>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</si>
  <si>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</si>
  <si>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</si>
  <si>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</si>
  <si>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</si>
  <si>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</si>
  <si>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</si>
  <si>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</si>
  <si>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</si>
  <si>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</si>
  <si>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</si>
  <si>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</si>
  <si>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</si>
  <si>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</si>
  <si>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</si>
  <si>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</si>
  <si>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</si>
  <si>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</si>
  <si>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</si>
  <si>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</si>
  <si>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</si>
  <si>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</si>
  <si>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</si>
  <si>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</si>
  <si>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</si>
  <si>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</si>
  <si>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</si>
  <si>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</si>
  <si>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</si>
  <si>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</si>
  <si>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</si>
  <si>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</si>
  <si>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</si>
  <si>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</si>
  <si>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</si>
  <si>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</si>
  <si>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</si>
  <si>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</si>
  <si>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</si>
  <si>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</si>
  <si>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</si>
  <si>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</si>
  <si>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</si>
  <si>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</si>
  <si>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</si>
  <si>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</si>
  <si>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</si>
  <si>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</si>
  <si>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</si>
  <si>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</si>
  <si>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</si>
  <si>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</si>
  <si>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</si>
  <si>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</si>
  <si>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</si>
  <si>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</si>
  <si>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</si>
  <si>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</si>
  <si>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</si>
  <si>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</si>
  <si>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</si>
  <si>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</si>
  <si>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</si>
  <si>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</si>
  <si>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</si>
  <si>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</si>
  <si>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</si>
  <si>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</si>
  <si>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</si>
  <si>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</si>
  <si>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</si>
  <si>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</si>
  <si>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</si>
  <si>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</si>
  <si>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</si>
  <si>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</si>
  <si>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</si>
  <si>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</si>
  <si>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</si>
  <si>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</si>
  <si>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</si>
  <si>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</si>
  <si>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</si>
  <si>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</si>
  <si>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</si>
  <si>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</si>
  <si>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</si>
  <si>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</si>
  <si>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</si>
  <si>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</si>
  <si>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</si>
  <si>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</si>
  <si>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</si>
  <si>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</si>
  <si>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</si>
  <si>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</si>
  <si>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</si>
  <si>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</si>
  <si>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</si>
  <si>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</si>
  <si>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</si>
  <si>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</si>
  <si>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</si>
  <si>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</si>
  <si>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</si>
  <si>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</si>
  <si>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</si>
  <si>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</si>
  <si>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</si>
  <si>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</si>
  <si>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</si>
  <si>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</si>
  <si>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</si>
  <si>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</si>
  <si>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</si>
  <si>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</si>
  <si>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</si>
  <si>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</si>
  <si>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</si>
  <si>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</si>
  <si>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</si>
  <si>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</si>
  <si>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</si>
  <si>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</si>
  <si>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</si>
  <si>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</si>
  <si>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</si>
  <si>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</si>
  <si>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</si>
  <si>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</si>
  <si>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</si>
  <si>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</si>
  <si>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</si>
  <si>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</si>
  <si>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</si>
  <si>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</si>
  <si>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</si>
  <si>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</si>
  <si>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</si>
  <si>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</si>
  <si>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</si>
  <si>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</si>
  <si>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</si>
  <si>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</si>
  <si>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</si>
  <si>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</si>
  <si>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</si>
  <si>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</si>
  <si>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</si>
  <si>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</si>
  <si>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</si>
  <si>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</si>
  <si>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</si>
  <si>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</si>
  <si>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</si>
  <si>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</si>
  <si>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</si>
  <si>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</si>
  <si>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</si>
  <si>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</si>
  <si>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</si>
  <si>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</si>
  <si>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</si>
  <si>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</si>
  <si>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</si>
  <si>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</si>
  <si>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</si>
  <si>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</si>
  <si>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</si>
  <si>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</si>
  <si>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</si>
  <si>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</si>
  <si>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</si>
  <si>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</si>
  <si>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</si>
  <si>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</si>
  <si>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</si>
  <si>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</si>
  <si>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</si>
  <si>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</si>
  <si>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</si>
  <si>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</si>
  <si>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</si>
  <si>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</si>
  <si>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</si>
  <si>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</si>
  <si>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</si>
  <si>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</si>
  <si>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</si>
  <si>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</si>
  <si>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</si>
  <si>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</si>
  <si>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</si>
  <si>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</si>
  <si>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</si>
  <si>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</si>
  <si>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</si>
  <si>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</si>
  <si>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</si>
  <si>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</si>
  <si>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</si>
  <si>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</si>
  <si>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</si>
  <si>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</si>
  <si>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</si>
  <si>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</si>
  <si>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</si>
  <si>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</si>
  <si>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</si>
  <si>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</si>
  <si>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</si>
  <si>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</si>
  <si>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</si>
  <si>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</si>
  <si>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</si>
  <si>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</si>
  <si>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</si>
  <si>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</si>
  <si>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</si>
  <si>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</si>
  <si>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</si>
  <si>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</si>
  <si>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</si>
  <si>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</si>
  <si>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</si>
  <si>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</si>
  <si>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</si>
  <si>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</si>
  <si>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</si>
  <si>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</si>
  <si>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</si>
  <si>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</si>
  <si>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</si>
  <si>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</si>
  <si>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</si>
  <si>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</si>
  <si>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</si>
  <si>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</si>
  <si>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</si>
  <si>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</si>
  <si>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</si>
  <si>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</si>
  <si>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</si>
  <si>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</si>
  <si>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</si>
  <si>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</si>
  <si>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</si>
  <si>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</si>
  <si>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</si>
  <si>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</si>
  <si>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</si>
  <si>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</si>
  <si>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</si>
  <si>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</si>
  <si>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</si>
  <si>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</si>
  <si>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</si>
  <si>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</si>
  <si>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</si>
  <si>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</si>
  <si>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</si>
  <si>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</si>
  <si>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</si>
  <si>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</si>
  <si>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</si>
  <si>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</si>
  <si>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</si>
  <si>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</si>
  <si>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</si>
  <si>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</si>
  <si>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</si>
  <si>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</si>
  <si>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</si>
  <si>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</si>
  <si>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</si>
  <si>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</si>
  <si>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</si>
  <si>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</si>
  <si>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</si>
  <si>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</si>
  <si>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</si>
  <si>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</si>
  <si>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</si>
  <si>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</si>
  <si>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</si>
  <si>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</si>
  <si>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</si>
  <si>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</si>
  <si>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</si>
  <si>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</si>
  <si>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</si>
  <si>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</si>
  <si>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</si>
  <si>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</si>
  <si>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</si>
  <si>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</si>
  <si>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</si>
  <si>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</si>
  <si>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</si>
  <si>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</si>
  <si>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</si>
  <si>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</si>
  <si>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</si>
  <si>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</si>
  <si>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</si>
  <si>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</si>
  <si>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</si>
  <si>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</si>
  <si>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</si>
  <si>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</si>
  <si>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</si>
  <si>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</si>
  <si>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</si>
  <si>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</si>
  <si>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</si>
  <si>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</si>
  <si>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</si>
  <si>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</si>
  <si>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</si>
  <si>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</si>
  <si>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</si>
  <si>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</si>
  <si>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</si>
  <si>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</si>
  <si>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</si>
  <si>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</si>
  <si>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</si>
  <si>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</si>
  <si>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</si>
  <si>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</si>
  <si>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</si>
  <si>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</si>
  <si>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</si>
  <si>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</si>
  <si>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</si>
  <si>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</si>
  <si>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</si>
  <si>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</si>
  <si>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</si>
  <si>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</si>
  <si>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</si>
  <si>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</si>
  <si>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</si>
  <si>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</si>
  <si>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</si>
  <si>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</si>
  <si>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</si>
  <si>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</si>
  <si>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</si>
  <si>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</si>
  <si>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</si>
  <si>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</si>
  <si>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</si>
  <si>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</si>
  <si>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</si>
  <si>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</si>
  <si>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</si>
  <si>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</si>
  <si>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</si>
  <si>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</si>
  <si>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</si>
  <si>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</si>
  <si>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</si>
  <si>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</si>
  <si>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</si>
  <si>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</si>
  <si>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</si>
  <si>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</si>
  <si>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</si>
  <si>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</si>
  <si>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</si>
  <si>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</si>
  <si>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</si>
  <si>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</si>
  <si>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</si>
  <si>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</si>
  <si>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</si>
  <si>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</si>
  <si>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</si>
  <si>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</si>
  <si>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</si>
  <si>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</si>
  <si>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</si>
  <si>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</si>
  <si>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</si>
  <si>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</si>
  <si>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</si>
  <si>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</si>
  <si>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</si>
  <si>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</si>
  <si>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</si>
  <si>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</si>
  <si>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</si>
  <si>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</si>
  <si>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</si>
  <si>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</si>
  <si>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</si>
  <si>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</si>
  <si>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</si>
  <si>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</si>
  <si>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</si>
  <si>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</si>
  <si>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</si>
  <si>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</si>
  <si>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</si>
  <si>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</si>
  <si>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</si>
  <si>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</si>
  <si>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</si>
  <si>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</si>
  <si>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</si>
  <si>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</si>
  <si>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</si>
  <si>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</si>
  <si>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</si>
  <si>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</si>
  <si>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</si>
  <si>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</si>
  <si>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</si>
  <si>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</si>
  <si>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</si>
  <si>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</si>
  <si>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</si>
  <si>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</si>
  <si>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</si>
  <si>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</si>
  <si>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</si>
  <si>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</si>
  <si>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</si>
  <si>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</si>
  <si>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</si>
  <si>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</si>
  <si>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</si>
  <si>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</si>
  <si>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</si>
  <si>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</si>
  <si>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</si>
  <si>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</si>
  <si>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</si>
  <si>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</si>
  <si>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</si>
  <si>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</si>
  <si>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</si>
  <si>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</si>
  <si>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</si>
  <si>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</si>
  <si>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</si>
  <si>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</si>
  <si>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</si>
  <si>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</si>
  <si>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</si>
  <si>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</si>
  <si>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</si>
  <si>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</si>
  <si>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</si>
  <si>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</si>
  <si>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</si>
  <si>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</si>
  <si>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</si>
  <si>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</si>
  <si>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</si>
  <si>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</si>
  <si>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</si>
  <si>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</si>
  <si>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</si>
  <si>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</si>
  <si>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</si>
  <si>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</si>
  <si>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</si>
  <si>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</si>
  <si>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</si>
  <si>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</si>
  <si>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</si>
  <si>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</si>
  <si>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</si>
  <si>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</si>
  <si>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</si>
  <si>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</si>
  <si>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</si>
  <si>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</si>
  <si>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</si>
  <si>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</si>
  <si>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</si>
  <si>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</si>
  <si>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</si>
  <si>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</si>
  <si>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</si>
  <si>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</si>
  <si>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</si>
  <si>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</si>
  <si>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</si>
  <si>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</si>
  <si>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</si>
  <si>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</si>
  <si>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</si>
  <si>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</si>
  <si>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</si>
  <si>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</si>
  <si>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</si>
  <si>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</si>
  <si>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</si>
  <si>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</si>
  <si>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</si>
  <si>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</si>
  <si>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</si>
  <si>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</si>
  <si>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</si>
  <si>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</si>
  <si>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</si>
  <si>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</si>
  <si>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</si>
  <si>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</si>
  <si>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</si>
  <si>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</si>
  <si>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</si>
  <si>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</si>
  <si>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</si>
  <si>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</si>
  <si>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</si>
  <si>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</si>
  <si>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</si>
  <si>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</si>
  <si>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</si>
  <si>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</si>
  <si>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</si>
  <si>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</si>
  <si>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</si>
  <si>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</si>
  <si>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</si>
  <si>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</si>
  <si>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</si>
  <si>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</si>
  <si>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</si>
  <si>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</si>
  <si>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</si>
  <si>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</si>
  <si>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</si>
  <si>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</si>
  <si>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</si>
  <si>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</si>
  <si>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</si>
  <si>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</si>
  <si>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</si>
  <si>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</si>
  <si>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</si>
  <si>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</si>
  <si>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</si>
  <si>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</si>
  <si>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</si>
  <si>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</si>
  <si>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</si>
  <si>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</si>
  <si>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</si>
  <si>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</si>
  <si>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</si>
  <si>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</si>
  <si>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</si>
  <si>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</si>
  <si>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</si>
  <si>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</si>
  <si>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</si>
  <si>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</si>
  <si>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</si>
  <si>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</si>
  <si>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</si>
  <si>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</si>
  <si>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</si>
  <si>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</si>
  <si>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</si>
  <si>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</si>
  <si>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</si>
  <si>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</si>
  <si>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</si>
  <si>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</si>
  <si>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</si>
  <si>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</si>
  <si>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</si>
  <si>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</si>
  <si>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</si>
  <si>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</si>
  <si>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</si>
  <si>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</si>
  <si>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</si>
  <si>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</si>
  <si>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</si>
  <si>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</si>
  <si>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</si>
  <si>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</si>
  <si>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</si>
  <si>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</si>
  <si>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</si>
  <si>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</si>
  <si>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</si>
  <si>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</si>
  <si>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</si>
  <si>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</si>
  <si>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</si>
  <si>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</si>
  <si>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</si>
  <si>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</si>
  <si>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</si>
  <si>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</si>
  <si>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</si>
  <si>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</si>
  <si>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</si>
  <si>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</si>
  <si>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</si>
  <si>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</si>
  <si>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</si>
  <si>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</si>
  <si>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</si>
  <si>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</si>
  <si>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</si>
  <si>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</si>
  <si>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</si>
  <si>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</si>
  <si>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</si>
  <si>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</si>
  <si>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</si>
  <si>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</si>
  <si>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</si>
  <si>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</si>
  <si>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</si>
  <si>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</si>
  <si>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</si>
  <si>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</si>
  <si>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</si>
  <si>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</si>
  <si>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</si>
  <si>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</si>
  <si>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</si>
  <si>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</si>
  <si>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</si>
  <si>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</si>
  <si>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</si>
  <si>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</si>
  <si>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</si>
  <si>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</si>
  <si>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</si>
  <si>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</si>
  <si>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</si>
  <si>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</si>
  <si>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</si>
  <si>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</si>
  <si>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</si>
  <si>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</si>
  <si>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</si>
  <si>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</si>
  <si>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</si>
  <si>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</si>
  <si>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</si>
  <si>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</si>
  <si>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</si>
  <si>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</si>
  <si>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</si>
  <si>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</si>
  <si>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</si>
  <si>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</si>
  <si>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</si>
  <si>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</si>
  <si>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</si>
  <si>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</si>
  <si>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</si>
  <si>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</si>
  <si>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</si>
  <si>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</si>
  <si>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</si>
  <si>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</si>
  <si>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</si>
  <si>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</si>
  <si>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</si>
  <si>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</si>
  <si>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</si>
  <si>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</si>
  <si>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</si>
  <si>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</si>
  <si>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</si>
  <si>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</si>
  <si>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</si>
  <si>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</si>
  <si>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</si>
  <si>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</si>
  <si>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</si>
  <si>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</si>
  <si>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</si>
  <si>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</si>
  <si>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</si>
  <si>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</si>
  <si>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</si>
  <si>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</si>
  <si>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</si>
  <si>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</si>
  <si>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</si>
  <si>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</si>
  <si>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</si>
  <si>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</si>
  <si>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</si>
  <si>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</si>
  <si>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</si>
  <si>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</si>
  <si>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</si>
  <si>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</si>
  <si>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</si>
  <si>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</si>
  <si>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</si>
  <si>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</si>
  <si>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</si>
  <si>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</si>
  <si>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</si>
  <si>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</si>
  <si>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</si>
  <si>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</si>
  <si>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</si>
  <si>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</si>
  <si>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</si>
  <si>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</si>
  <si>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</si>
  <si>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</si>
  <si>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</si>
  <si>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</si>
  <si>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</si>
  <si>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</si>
  <si>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</si>
  <si>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</si>
  <si>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</si>
  <si>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</si>
  <si>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</si>
  <si>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</si>
  <si>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</si>
  <si>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</si>
  <si>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</si>
  <si>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</si>
  <si>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</si>
  <si>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</si>
  <si>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</si>
  <si>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</si>
  <si>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</si>
  <si>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</si>
  <si>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</si>
  <si>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</si>
  <si>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</si>
  <si>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</si>
  <si>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</si>
  <si>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</si>
  <si>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</si>
  <si>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</si>
  <si>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</si>
  <si>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</si>
  <si>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</si>
  <si>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</si>
  <si>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</si>
  <si>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</si>
  <si>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</si>
  <si>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</si>
  <si>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</si>
  <si>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</si>
  <si>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</si>
  <si>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</si>
  <si>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</si>
  <si>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</si>
  <si>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</si>
  <si>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</si>
  <si>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</si>
  <si>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</si>
  <si>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</si>
  <si>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</si>
  <si>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</si>
  <si>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</si>
  <si>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</si>
  <si>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</si>
  <si>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</si>
  <si>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</si>
  <si>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</si>
  <si>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</si>
  <si>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</si>
  <si>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</si>
  <si>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</si>
  <si>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</si>
  <si>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</si>
  <si>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</si>
  <si>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</si>
  <si>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</si>
  <si>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</si>
  <si>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</si>
  <si>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</si>
  <si>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</si>
  <si>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</si>
  <si>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</si>
  <si>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</si>
  <si>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</si>
  <si>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</si>
  <si>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</si>
  <si>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</si>
  <si>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</si>
  <si>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</si>
  <si>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</si>
  <si>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</si>
  <si>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</si>
  <si>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</si>
  <si>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</si>
  <si>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</si>
  <si>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</si>
  <si>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</si>
  <si>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</si>
  <si>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</si>
  <si>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</si>
  <si>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</si>
  <si>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</si>
  <si>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</si>
  <si>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</si>
  <si>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</si>
  <si>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</si>
  <si>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</si>
  <si>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</si>
  <si>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</si>
  <si>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</si>
  <si>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</si>
  <si>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</si>
  <si>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</si>
  <si>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</si>
  <si>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</si>
  <si>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</si>
  <si>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</si>
  <si>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</si>
  <si>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</si>
  <si>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</si>
  <si>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</si>
  <si>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</si>
  <si>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</si>
  <si>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</si>
  <si>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</si>
  <si>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</si>
  <si>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</si>
  <si>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</si>
  <si>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</si>
  <si>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</si>
  <si>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</si>
  <si>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</si>
  <si>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</si>
  <si>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</si>
  <si>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</si>
  <si>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</si>
  <si>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</si>
  <si>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</si>
  <si>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</si>
  <si>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</si>
  <si>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</si>
  <si>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</si>
  <si>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</si>
  <si>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</si>
  <si>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</si>
  <si>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</si>
  <si>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</si>
  <si>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</si>
  <si>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</si>
  <si>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</si>
  <si>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</si>
  <si>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</si>
  <si>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</si>
  <si>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</si>
  <si>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</si>
  <si>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</si>
  <si>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</si>
  <si>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</si>
  <si>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</si>
  <si>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</si>
  <si>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</si>
  <si>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</si>
  <si>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</si>
  <si>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</si>
  <si>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</si>
  <si>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</si>
  <si>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</si>
  <si>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</si>
  <si>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</si>
  <si>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</si>
  <si>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</si>
  <si>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</si>
  <si>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</si>
  <si>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</si>
  <si>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</si>
  <si>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</si>
  <si>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</si>
  <si>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</si>
  <si>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</si>
  <si>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</si>
  <si>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</si>
  <si>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</si>
  <si>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</si>
  <si>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</si>
  <si>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</si>
  <si>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</si>
  <si>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</si>
  <si>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</si>
  <si>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</si>
  <si>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</si>
  <si>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</si>
  <si>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</si>
  <si>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</si>
  <si>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</si>
  <si>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</si>
  <si>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</si>
  <si>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</si>
  <si>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</si>
  <si>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</si>
  <si>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</si>
  <si>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</si>
  <si>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</si>
  <si>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</si>
  <si>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</si>
  <si>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</si>
  <si>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</si>
  <si>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</si>
  <si>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</si>
  <si>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</si>
  <si>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</si>
  <si>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</si>
  <si>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</si>
  <si>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</si>
  <si>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</si>
  <si>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</si>
  <si>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</si>
  <si>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</si>
  <si>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</si>
  <si>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</si>
  <si>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</si>
  <si>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</si>
  <si>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</si>
  <si>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</si>
  <si>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</si>
  <si>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</si>
  <si>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</si>
  <si>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</si>
  <si>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</si>
  <si>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</si>
  <si>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</si>
  <si>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</si>
  <si>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</si>
  <si>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</si>
  <si>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</si>
  <si>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</si>
  <si>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</si>
  <si>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</si>
  <si>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</si>
  <si>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</si>
  <si>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</si>
  <si>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</si>
  <si>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</si>
  <si>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</si>
  <si>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</si>
  <si>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</si>
  <si>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</si>
  <si>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</si>
  <si>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</si>
  <si>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</si>
  <si>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</si>
  <si>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</si>
  <si>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</si>
  <si>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</si>
  <si>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</si>
  <si>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</si>
  <si>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</si>
  <si>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</si>
  <si>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</si>
  <si>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</si>
  <si>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</si>
  <si>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</si>
  <si>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</si>
  <si>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</si>
  <si>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</si>
  <si>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</si>
  <si>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</si>
  <si>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</si>
  <si>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</si>
  <si>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</si>
  <si>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</si>
  <si>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</si>
  <si>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</si>
  <si>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</si>
  <si>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</si>
  <si>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</si>
  <si>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</si>
  <si>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</si>
  <si>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</si>
  <si>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</si>
  <si>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</si>
  <si>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</si>
  <si>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</si>
  <si>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</si>
  <si>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</si>
  <si>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</si>
  <si>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</si>
  <si>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</si>
  <si>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</si>
  <si>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</si>
  <si>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</si>
  <si>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</si>
  <si>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</si>
  <si>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</si>
  <si>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</si>
  <si>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</si>
  <si>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</si>
  <si>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</si>
  <si>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</si>
  <si>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</si>
  <si>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</si>
  <si>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</si>
  <si>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</si>
  <si>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</si>
  <si>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</si>
  <si>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</si>
  <si>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</si>
  <si>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</si>
  <si>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</si>
  <si>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</si>
  <si>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</si>
  <si>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</si>
  <si>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</si>
  <si>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</si>
  <si>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</si>
  <si>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</si>
  <si>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</si>
  <si>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</si>
  <si>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</si>
  <si>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</si>
  <si>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</si>
  <si>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</si>
  <si>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</si>
  <si>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</si>
  <si>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</si>
  <si>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</si>
  <si>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</si>
  <si>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</si>
  <si>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</si>
  <si>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</si>
  <si>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</si>
  <si>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</si>
  <si>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</si>
  <si>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</si>
  <si>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</si>
  <si>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</si>
  <si>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</si>
  <si>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</si>
  <si>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</si>
  <si>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</si>
  <si>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</si>
  <si>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</si>
  <si>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</si>
  <si>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</si>
  <si>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</si>
  <si>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</si>
  <si>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</si>
  <si>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</si>
  <si>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</si>
  <si>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</si>
  <si>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</si>
  <si>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</si>
  <si>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</si>
  <si>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</si>
  <si>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</si>
  <si>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</si>
  <si>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</si>
  <si>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</si>
  <si>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</si>
  <si>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</si>
  <si>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</si>
  <si>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</si>
  <si>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</si>
  <si>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</si>
  <si>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</si>
  <si>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</si>
  <si>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</si>
  <si>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</si>
  <si>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</si>
  <si>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</si>
  <si>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</si>
  <si>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</si>
  <si>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</si>
  <si>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</si>
  <si>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</si>
  <si>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</si>
  <si>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</si>
  <si>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</si>
  <si>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</si>
  <si>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</si>
  <si>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</si>
  <si>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</si>
  <si>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</si>
  <si>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</si>
  <si>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</si>
  <si>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</si>
  <si>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</si>
  <si>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10000 to 14999</t>
  </si>
  <si>
    <t>Sum of Percentage Successful</t>
  </si>
  <si>
    <t>Sum of Percentage Failed</t>
  </si>
  <si>
    <t>Sum of Percentage Canceled</t>
  </si>
  <si>
    <t>Row Labels</t>
  </si>
  <si>
    <t>Grand Total</t>
  </si>
  <si>
    <t>(All)</t>
  </si>
  <si>
    <t>Column Labels</t>
  </si>
  <si>
    <t>Date Created Conversion</t>
  </si>
  <si>
    <t>Aug</t>
  </si>
  <si>
    <t>Sep</t>
  </si>
  <si>
    <t>Nov</t>
  </si>
  <si>
    <t>Jan</t>
  </si>
  <si>
    <t>May</t>
  </si>
  <si>
    <t>Jun</t>
  </si>
  <si>
    <t>Jul</t>
  </si>
  <si>
    <t>Oct</t>
  </si>
  <si>
    <t>Dec</t>
  </si>
  <si>
    <t>Feb</t>
  </si>
  <si>
    <t>Mar</t>
  </si>
  <si>
    <t>Apr</t>
  </si>
  <si>
    <t>Count of outcomes</t>
  </si>
  <si>
    <t>(Multiple Items)</t>
  </si>
  <si>
    <t>Years</t>
  </si>
  <si>
    <t>Less than 1000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</si>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</sst>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challenge.xlsx]Outcomes Based On Launch Date!PivotTable13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692038495188102E-2"/>
          <c:y val="2.5428331875182269E-2"/>
          <c:w val="0.69614085739282594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7-0946-9B8E-BE06977FE7F5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39</c:v>
                </c:pt>
                <c:pt idx="1">
                  <c:v>46</c:v>
                </c:pt>
                <c:pt idx="2">
                  <c:v>45</c:v>
                </c:pt>
                <c:pt idx="3">
                  <c:v>29</c:v>
                </c:pt>
                <c:pt idx="4">
                  <c:v>54</c:v>
                </c:pt>
                <c:pt idx="5">
                  <c:v>51</c:v>
                </c:pt>
                <c:pt idx="6">
                  <c:v>60</c:v>
                </c:pt>
                <c:pt idx="7">
                  <c:v>37</c:v>
                </c:pt>
                <c:pt idx="8">
                  <c:v>38</c:v>
                </c:pt>
                <c:pt idx="9">
                  <c:v>32</c:v>
                </c:pt>
                <c:pt idx="10">
                  <c:v>37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7-0946-9B8E-BE06977FE7F5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76</c:v>
                </c:pt>
                <c:pt idx="1">
                  <c:v>76</c:v>
                </c:pt>
                <c:pt idx="2">
                  <c:v>62</c:v>
                </c:pt>
                <c:pt idx="3">
                  <c:v>77</c:v>
                </c:pt>
                <c:pt idx="4">
                  <c:v>75</c:v>
                </c:pt>
                <c:pt idx="5">
                  <c:v>71</c:v>
                </c:pt>
                <c:pt idx="6">
                  <c:v>77</c:v>
                </c:pt>
                <c:pt idx="7">
                  <c:v>83</c:v>
                </c:pt>
                <c:pt idx="8">
                  <c:v>68</c:v>
                </c:pt>
                <c:pt idx="9">
                  <c:v>61</c:v>
                </c:pt>
                <c:pt idx="10">
                  <c:v>66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7-0946-9B8E-BE06977FE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10911"/>
        <c:axId val="544412543"/>
      </c:lineChart>
      <c:catAx>
        <c:axId val="54441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12543"/>
        <c:crosses val="autoZero"/>
        <c:auto val="1"/>
        <c:lblAlgn val="ctr"/>
        <c:lblOffset val="100"/>
        <c:noMultiLvlLbl val="0"/>
      </c:catAx>
      <c:valAx>
        <c:axId val="54441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1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challenge.xlsx]Outcome Goals Pivot Chart!PivotTable16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Goals Pivot Chart'!$B$1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Goals Pivot Chart'!$A$2:$A$14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</c:strCache>
            </c:strRef>
          </c:cat>
          <c:val>
            <c:numRef>
              <c:f>'Outcome Goals Pivot Chart'!$B$2:$B$14</c:f>
              <c:numCache>
                <c:formatCode>General</c:formatCode>
                <c:ptCount val="12"/>
                <c:pt idx="0">
                  <c:v>66.28</c:v>
                </c:pt>
                <c:pt idx="1">
                  <c:v>45.14</c:v>
                </c:pt>
                <c:pt idx="2">
                  <c:v>43.43</c:v>
                </c:pt>
                <c:pt idx="3">
                  <c:v>39.17</c:v>
                </c:pt>
                <c:pt idx="4">
                  <c:v>34.479999999999997</c:v>
                </c:pt>
                <c:pt idx="5">
                  <c:v>32.35</c:v>
                </c:pt>
                <c:pt idx="6">
                  <c:v>36.590000000000003</c:v>
                </c:pt>
                <c:pt idx="7">
                  <c:v>45.71</c:v>
                </c:pt>
                <c:pt idx="8">
                  <c:v>25</c:v>
                </c:pt>
                <c:pt idx="9">
                  <c:v>52.17</c:v>
                </c:pt>
                <c:pt idx="10">
                  <c:v>9.4700000000000006</c:v>
                </c:pt>
                <c:pt idx="11">
                  <c:v>71.12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D-204E-BAC3-5620A3E340C0}"/>
            </c:ext>
          </c:extLst>
        </c:ser>
        <c:ser>
          <c:idx val="1"/>
          <c:order val="1"/>
          <c:tx>
            <c:strRef>
              <c:f>'Outcome Goals Pivot Chart'!$C$1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Goals Pivot Chart'!$A$2:$A$14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</c:strCache>
            </c:strRef>
          </c:cat>
          <c:val>
            <c:numRef>
              <c:f>'Outcome Goals Pivot Chart'!$C$2:$C$14</c:f>
              <c:numCache>
                <c:formatCode>General</c:formatCode>
                <c:ptCount val="12"/>
                <c:pt idx="0">
                  <c:v>29.75</c:v>
                </c:pt>
                <c:pt idx="1">
                  <c:v>41.67</c:v>
                </c:pt>
                <c:pt idx="2">
                  <c:v>46.86</c:v>
                </c:pt>
                <c:pt idx="3">
                  <c:v>50.83</c:v>
                </c:pt>
                <c:pt idx="4">
                  <c:v>50.86</c:v>
                </c:pt>
                <c:pt idx="5">
                  <c:v>48.53</c:v>
                </c:pt>
                <c:pt idx="6">
                  <c:v>48.78</c:v>
                </c:pt>
                <c:pt idx="7">
                  <c:v>37.14</c:v>
                </c:pt>
                <c:pt idx="8">
                  <c:v>55</c:v>
                </c:pt>
                <c:pt idx="9">
                  <c:v>40.42</c:v>
                </c:pt>
                <c:pt idx="10">
                  <c:v>38.57</c:v>
                </c:pt>
                <c:pt idx="11">
                  <c:v>25.24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D-204E-BAC3-5620A3E340C0}"/>
            </c:ext>
          </c:extLst>
        </c:ser>
        <c:ser>
          <c:idx val="2"/>
          <c:order val="2"/>
          <c:tx>
            <c:strRef>
              <c:f>'Outcome Goals Pivot Chart'!$D$1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Goals Pivot Chart'!$A$2:$A$14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</c:strCache>
            </c:strRef>
          </c:cat>
          <c:val>
            <c:numRef>
              <c:f>'Outcome Goals Pivot Chart'!$D$2:$D$14</c:f>
              <c:numCache>
                <c:formatCode>General</c:formatCode>
                <c:ptCount val="12"/>
                <c:pt idx="0">
                  <c:v>3.97</c:v>
                </c:pt>
                <c:pt idx="1">
                  <c:v>13.19</c:v>
                </c:pt>
                <c:pt idx="2">
                  <c:v>9.7100000000000009</c:v>
                </c:pt>
                <c:pt idx="3">
                  <c:v>10</c:v>
                </c:pt>
                <c:pt idx="4">
                  <c:v>14.66</c:v>
                </c:pt>
                <c:pt idx="5">
                  <c:v>19.12</c:v>
                </c:pt>
                <c:pt idx="6">
                  <c:v>14.63</c:v>
                </c:pt>
                <c:pt idx="7">
                  <c:v>17.14</c:v>
                </c:pt>
                <c:pt idx="8">
                  <c:v>20</c:v>
                </c:pt>
                <c:pt idx="9">
                  <c:v>7.41</c:v>
                </c:pt>
                <c:pt idx="10">
                  <c:v>51.96</c:v>
                </c:pt>
                <c:pt idx="11">
                  <c:v>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5D-204E-BAC3-5620A3E34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19695"/>
        <c:axId val="816548831"/>
      </c:lineChart>
      <c:catAx>
        <c:axId val="8165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8831"/>
        <c:crosses val="autoZero"/>
        <c:auto val="1"/>
        <c:lblAlgn val="ctr"/>
        <c:lblOffset val="100"/>
        <c:noMultiLvlLbl val="0"/>
      </c:catAx>
      <c:valAx>
        <c:axId val="81654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1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16</xdr:row>
      <xdr:rowOff>177800</xdr:rowOff>
    </xdr:from>
    <xdr:to>
      <xdr:col>16</xdr:col>
      <xdr:colOff>101600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20929-561E-E145-AAE6-BBA16DA5F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16</xdr:row>
      <xdr:rowOff>127000</xdr:rowOff>
    </xdr:from>
    <xdr:to>
      <xdr:col>10</xdr:col>
      <xdr:colOff>406400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67EF6-9BF2-5A45-B670-75E88880E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69.053276967592" createdVersion="6" refreshedVersion="6" minRefreshableVersion="3" recordCount="4114" xr:uid="{D0964CF5-E7FB-BA43-B19A-17D3C778A49C}">
  <cacheSource type="worksheet">
    <worksheetSource ref="A1:O4115" sheet="Kickstarter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Date Created Conversion" numFmtId="0">
      <sharedItems containsNonDate="0" containsDate="1" containsString="0" containsBlank="1" minDate="2009-08-25T15:26:54" maxDate="2017-03-15T15:30:07" count="1394">
        <m/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</sharedItems>
      <fieldGroup par="16" base="14">
        <rangePr groupBy="months" startDate="2009-08-25T15:26:54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Quarters" numFmtId="0" databaseField="0">
      <fieldGroup base="14">
        <rangePr groupBy="quarters" startDate="2009-08-25T15:26:54" endDate="2017-03-15T15:30:07"/>
        <groupItems count="6">
          <s v="&lt;8/25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4">
        <rangePr groupBy="years" startDate="2009-08-25T15:26:54" endDate="2017-03-15T15:30:07"/>
        <groupItems count="11">
          <s v="&lt;8/25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69.067287962964" createdVersion="6" refreshedVersion="6" minRefreshableVersion="3" recordCount="12" xr:uid="{CF924D7E-8192-8D40-BC98-833C0BA5BCC6}">
  <cacheSource type="worksheet">
    <worksheetSource ref="A1:H13" sheet="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Successful" numFmtId="0">
      <sharedItems containsSemiMixedTypes="0" containsString="0" containsNumber="1" containsInteger="1" minValue="5" maxValue="851"/>
    </cacheField>
    <cacheField name="Number Failed" numFmtId="0">
      <sharedItems containsSemiMixedTypes="0" containsString="0" containsNumber="1" containsInteger="1" minValue="11" maxValue="382"/>
    </cacheField>
    <cacheField name="Number Canceled" numFmtId="0">
      <sharedItems containsSemiMixedTypes="0" containsString="0" containsNumber="1" containsInteger="1" minValue="4" maxValue="225"/>
    </cacheField>
    <cacheField name="Total Projects" numFmtId="0">
      <sharedItems containsSemiMixedTypes="0" containsString="0" containsNumber="1" containsInteger="1" minValue="20" maxValue="1284"/>
    </cacheField>
    <cacheField name="Percentage Successful" numFmtId="0">
      <sharedItems containsSemiMixedTypes="0" containsString="0" containsNumber="1" minValue="9.4700000000000006" maxValue="71.12"/>
    </cacheField>
    <cacheField name="Percentage Failed" numFmtId="0">
      <sharedItems containsSemiMixedTypes="0" containsString="0" containsNumber="1" minValue="25.24" maxValue="55"/>
    </cacheField>
    <cacheField name="Percentage Canceled" numFmtId="0">
      <sharedItems containsSemiMixedTypes="0" containsString="0" containsNumber="1" minValue="3.64" maxValue="51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x v="0"/>
  </r>
  <r>
    <n v="131"/>
    <s v="I (Canceled)"/>
    <s v="I"/>
    <n v="1200"/>
    <n v="0"/>
    <x v="1"/>
    <s v="US"/>
    <s v="USD"/>
    <n v="1467763200"/>
    <n v="1466453161"/>
    <b v="0"/>
    <n v="0"/>
    <b v="0"/>
    <x v="2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x v="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x v="4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x v="7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x v="8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x v="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x v="1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x v="1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x v="1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x v="13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x v="14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x v="15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x v="1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x v="1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x v="18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x v="19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x v="2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x v="0"/>
  </r>
  <r>
    <n v="638"/>
    <s v="W (Canceled)"/>
    <s v="O0"/>
    <n v="200000"/>
    <n v="18"/>
    <x v="1"/>
    <s v="DE"/>
    <s v="EUR"/>
    <n v="1490447662"/>
    <n v="1485267262"/>
    <b v="0"/>
    <n v="6"/>
    <b v="0"/>
    <x v="7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x v="0"/>
  </r>
  <r>
    <n v="1049"/>
    <s v="J1 (Canceled)"/>
    <s v="------"/>
    <n v="12000"/>
    <n v="0"/>
    <x v="1"/>
    <s v="US"/>
    <s v="USD"/>
    <n v="1455272445"/>
    <n v="1452680445"/>
    <b v="0"/>
    <n v="0"/>
    <b v="0"/>
    <x v="16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x v="2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x v="22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x v="23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x v="2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x v="25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x v="2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x v="2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x v="28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x v="29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x v="3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x v="3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x v="32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x v="3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x v="34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x v="35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x v="3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x v="37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x v="38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x v="39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x v="4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x v="4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x v="4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x v="4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x v="4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x v="4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x v="4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x v="4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x v="4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x v="4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x v="5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x v="5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x v="5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x v="5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x v="5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x v="5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x v="5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x v="5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x v="5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x v="59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x v="6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x v="6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x v="6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x v="6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x v="6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x v="6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x v="6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x v="6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x v="6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x v="6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x v="7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x v="7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x v="7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x v="7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x v="7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x v="7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x v="7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x v="7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x v="7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x v="7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x v="8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x v="8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x v="8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x v="8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x v="8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x v="8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x v="8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x v="8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x v="8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x v="8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x v="9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x v="9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x v="9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x v="9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x v="9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x v="9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x v="9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x v="9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x v="9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x v="9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x v="1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x v="10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x v="10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x v="10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x v="10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x v="10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x v="10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x v="10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x v="10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x v="10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x v="11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x v="11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x v="11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x v="11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x v="11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x v="11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x v="11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x v="11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x v="11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x v="11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x v="12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x v="12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x v="12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x v="12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x v="12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x v="12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x v="12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x v="12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x v="12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x v="12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x v="13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x v="13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x v="13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x v="13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x v="13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x v="13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x v="13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x v="13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x v="13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x v="13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x v="14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x v="14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x v="14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x v="14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x v="14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x v="14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x v="14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x v="14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x v="14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x v="14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x v="15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x v="15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x v="15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x v="15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x v="15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x v="15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x v="15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x v="15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x v="15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x v="15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x v="16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x v="16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x v="16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x v="16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x v="16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x v="16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x v="16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x v="16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x v="16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x v="16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x v="17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x v="17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x v="17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x v="17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x v="17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x v="17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x v="17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x v="17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x v="17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x v="17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x v="18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x v="18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x v="18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x v="18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x v="18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x v="18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x v="18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x v="18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x v="18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x v="18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x v="19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x v="19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x v="19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x v="19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x v="19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x v="19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x v="19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x v="19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x v="19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x v="19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x v="20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x v="20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x v="20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x v="20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x v="20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x v="20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x v="20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x v="20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x v="20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x v="20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x v="21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x v="21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x v="21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x v="21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x v="21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x v="21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x v="21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x v="217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x v="21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x v="21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x v="22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x v="22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x v="22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x v="22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x v="22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x v="22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x v="22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x v="22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x v="22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x v="22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x v="23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x v="23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x v="23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x v="23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x v="23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x v="23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x v="23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x v="23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x v="2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x v="23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x v="24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x v="24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x v="24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x v="24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x v="24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x v="24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x v="24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x v="24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x v="24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x v="24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x v="25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x v="25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x v="25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x v="25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x v="25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x v="25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x v="25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x v="25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x v="25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x v="25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x v="26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x v="26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x v="26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x v="26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x v="26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x v="265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x v="26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x v="26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x v="26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x v="26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x v="27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x v="27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x v="27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x v="27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x v="27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x v="27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x v="27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x v="27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x v="27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x v="27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x v="28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x v="28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x v="28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x v="28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x v="28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x v="28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x v="28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x v="28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x v="28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x v="28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x v="29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x v="29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x v="29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x v="29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x v="29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x v="29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x v="29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x v="29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x v="29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x v="29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x v="30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x v="30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x v="30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x v="30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x v="30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x v="30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x v="30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x v="30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x v="30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x v="30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x v="31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x v="31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x v="31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x v="31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x v="31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x v="31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x v="31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x v="31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x v="31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x v="31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x v="32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x v="32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x v="32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x v="32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x v="32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x v="32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x v="32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x v="32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x v="32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x v="32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x v="33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x v="33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x v="33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x v="33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x v="33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x v="335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x v="336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x v="33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x v="3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x v="33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x v="34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x v="34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x v="34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x v="34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x v="34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x v="34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x v="34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x v="34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x v="34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x v="34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x v="35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x v="35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x v="35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x v="35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x v="35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x v="355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x v="35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x v="35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x v="35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x v="35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x v="36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x v="36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x v="36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x v="36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x v="36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x v="36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x v="36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x v="36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x v="36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x v="36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x v="37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x v="37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x v="37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x v="37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x v="37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x v="37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x v="37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x v="377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x v="37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x v="37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x v="38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x v="38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x v="38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x v="38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x v="38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x v="38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x v="38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x v="387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x v="38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x v="38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x v="39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x v="39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x v="39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x v="39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x v="39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x v="39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x v="39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x v="397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x v="39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x v="39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x v="40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x v="40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x v="40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x v="40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x v="404"/>
  </r>
  <r>
    <n v="3125"/>
    <s v="N/A (Canceled)"/>
    <s v="N/A"/>
    <n v="1500000"/>
    <n v="0"/>
    <x v="1"/>
    <s v="US"/>
    <s v="USD"/>
    <n v="1452142672"/>
    <n v="1449550672"/>
    <b v="0"/>
    <n v="0"/>
    <b v="0"/>
    <x v="38"/>
    <x v="40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x v="40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x v="40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x v="40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x v="40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x v="41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x v="41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x v="41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x v="41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x v="41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x v="41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x v="41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x v="41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x v="41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x v="41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x v="42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x v="42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x v="42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x v="42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x v="42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x v="42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x v="42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x v="427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x v="42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x v="42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x v="43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x v="43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x v="43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x v="43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x v="43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x v="43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x v="43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x v="43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x v="43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x v="43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x v="44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x v="44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x v="44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x v="44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x v="44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x v="44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x v="44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x v="44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x v="44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x v="44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x v="45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x v="45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x v="45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x v="45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x v="45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x v="45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x v="45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x v="45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x v="45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x v="45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x v="46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x v="46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x v="46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x v="46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x v="46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x v="46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x v="46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x v="46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x v="46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x v="46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x v="47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x v="47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x v="47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x v="47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x v="47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x v="47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x v="47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x v="47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x v="47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x v="47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x v="48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x v="48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x v="48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x v="48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x v="48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x v="48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x v="48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x v="48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x v="48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x v="48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x v="49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x v="49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x v="49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x v="49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x v="49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x v="49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x v="49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x v="49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x v="49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x v="49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x v="5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x v="50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x v="50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x v="50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x v="50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x v="50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x v="50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x v="50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x v="50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x v="50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x v="51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x v="51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x v="51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x v="51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x v="51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x v="51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x v="51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x v="51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x v="51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x v="51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x v="52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x v="52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x v="52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x v="523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x v="52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x v="52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x v="52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x v="52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x v="52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x v="52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x v="53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x v="53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x v="53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x v="53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x v="53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x v="53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x v="53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x v="53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x v="53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x v="53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x v="54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x v="54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x v="54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x v="54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x v="54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x v="54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x v="54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x v="54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x v="54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x v="54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x v="55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x v="55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x v="55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x v="55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x v="55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x v="55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x v="55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x v="55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x v="55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x v="55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x v="56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x v="56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x v="56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x v="56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x v="56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x v="56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x v="56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x v="56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x v="56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x v="56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x v="57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x v="57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x v="57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x v="57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x v="57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x v="575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x v="57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x v="57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x v="57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x v="57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x v="58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x v="58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x v="58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x v="58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x v="58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x v="58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x v="58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x v="58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x v="58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x v="58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x v="59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x v="59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x v="59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x v="59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x v="59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x v="59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x v="59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x v="59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x v="59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x v="59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x v="60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x v="60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x v="60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x v="60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x v="60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x v="60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x v="60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x v="60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x v="60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x v="60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x v="61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x v="61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x v="61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x v="61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x v="61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x v="61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x v="61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x v="61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x v="61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x v="61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x v="62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x v="62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x v="62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x v="62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x v="62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x v="62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x v="62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x v="62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x v="62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x v="62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x v="63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x v="63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x v="63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x v="63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x v="63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x v="63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x v="63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x v="63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x v="63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x v="63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x v="64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x v="64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x v="64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x v="64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x v="64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x v="64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x v="64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x v="64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x v="64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x v="64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x v="65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x v="65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x v="65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x v="65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x v="65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x v="65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x v="65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x v="65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x v="65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x v="65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x v="66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x v="66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x v="66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x v="66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x v="66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x v="66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x v="66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x v="66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x v="66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x v="66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x v="67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x v="67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x v="67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x v="67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x v="67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x v="67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x v="67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x v="67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x v="67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x v="67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x v="68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x v="68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x v="68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x v="68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x v="68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x v="68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x v="68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x v="68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x v="68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x v="68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x v="69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x v="69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x v="69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x v="69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x v="69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x v="69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x v="69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x v="69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x v="69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x v="69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x v="7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x v="70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x v="70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x v="70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x v="70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x v="70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x v="70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x v="70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x v="70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x v="70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x v="71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x v="71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x v="71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x v="71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x v="71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x v="71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x v="71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x v="71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x v="71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x v="71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x v="72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x v="72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x v="72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x v="72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x v="72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x v="72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x v="72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x v="72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x v="72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x v="72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x v="73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x v="73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x v="73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x v="73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x v="73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x v="73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x v="73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x v="73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x v="73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x v="73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x v="74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x v="74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x v="74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x v="74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x v="74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x v="74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x v="74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x v="74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x v="74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x v="74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x v="75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x v="75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x v="75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x v="75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x v="75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x v="75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x v="75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x v="75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x v="75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x v="75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x v="76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x v="76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x v="76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x v="76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x v="76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x v="76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x v="76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x v="76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x v="76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x v="76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x v="77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x v="77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x v="77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x v="77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x v="77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x v="77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x v="77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x v="77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x v="77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x v="77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x v="78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x v="78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x v="78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x v="78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x v="78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x v="78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x v="78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x v="78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x v="78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x v="78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x v="79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x v="79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x v="79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x v="79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x v="79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x v="79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x v="79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x v="797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x v="79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x v="79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x v="8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x v="80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x v="80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x v="80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x v="80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x v="80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x v="80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x v="80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x v="80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x v="80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x v="81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x v="81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x v="81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x v="81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x v="81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x v="81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x v="81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x v="81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x v="81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x v="81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x v="82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x v="82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x v="82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x v="82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x v="82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x v="82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x v="82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x v="82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x v="82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x v="82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x v="83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x v="83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x v="83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x v="83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x v="83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x v="83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x v="83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x v="83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x v="83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x v="83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x v="84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x v="84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x v="84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x v="84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x v="84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x v="84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x v="84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x v="84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x v="84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x v="84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x v="85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x v="85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x v="85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x v="85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x v="85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x v="85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x v="85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x v="85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x v="85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x v="85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x v="86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x v="86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x v="86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x v="86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x v="86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x v="86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x v="86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x v="86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x v="86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x v="86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x v="87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x v="87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x v="87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x v="87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x v="87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x v="87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x v="87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x v="877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x v="87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x v="87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x v="88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x v="88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x v="88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x v="88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x v="88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x v="88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x v="88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x v="88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x v="88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x v="88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x v="89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x v="89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x v="89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x v="89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x v="89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x v="89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x v="89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x v="89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x v="89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x v="89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x v="9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x v="90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x v="90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x v="90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x v="90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x v="90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x v="90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x v="90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x v="90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x v="90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x v="91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x v="91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x v="91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x v="91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x v="91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x v="91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x v="916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x v="917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x v="91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x v="91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x v="92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x v="92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x v="92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x v="92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x v="92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x v="92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x v="92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x v="92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x v="92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x v="92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x v="93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x v="93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x v="93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x v="93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x v="93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x v="93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x v="93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x v="93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x v="93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x v="93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x v="94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x v="94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x v="94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x v="94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x v="94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x v="94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x v="94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x v="94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x v="94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x v="94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x v="95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x v="95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x v="95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x v="95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x v="95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x v="95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x v="95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x v="95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x v="9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x v="95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x v="96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x v="96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x v="96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x v="96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x v="96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x v="96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x v="96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x v="967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x v="96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x v="96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x v="97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x v="97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x v="97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x v="97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x v="97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x v="97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x v="97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x v="97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x v="97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x v="97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x v="98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x v="98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x v="98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x v="98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x v="98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x v="98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x v="98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x v="98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x v="98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x v="98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x v="99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x v="99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x v="99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x v="99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x v="99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x v="99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x v="99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x v="997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x v="99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x v="99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x v="100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x v="100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x v="100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x v="100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x v="100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x v="1005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x v="100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x v="100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x v="100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x v="100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x v="101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x v="101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x v="101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x v="101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x v="101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x v="101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x v="101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x v="1017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x v="101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x v="101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x v="102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x v="102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x v="102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x v="102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x v="102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x v="1025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x v="102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x v="102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x v="102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x v="102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x v="103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x v="103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x v="103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x v="103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x v="103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x v="103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x v="103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x v="1037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x v="103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x v="103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x v="10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x v="104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x v="104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x v="104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x v="104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x v="104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x v="104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x v="104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x v="104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x v="104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x v="105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x v="105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x v="105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x v="105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x v="105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x v="105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x v="105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x v="1057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x v="105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x v="105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x v="106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x v="106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x v="106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x v="106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x v="106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x v="106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x v="106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x v="106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x v="106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x v="106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x v="107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x v="107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x v="107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x v="107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x v="107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x v="107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x v="107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x v="107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x v="107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x v="107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x v="108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x v="108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x v="108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x v="108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x v="108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x v="108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x v="108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x v="108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x v="108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x v="108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x v="109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x v="109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x v="109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x v="109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x v="109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x v="109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x v="109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x v="109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x v="109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x v="109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x v="110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x v="110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x v="110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x v="110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x v="110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x v="110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x v="110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x v="110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x v="110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x v="110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x v="111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x v="111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x v="111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x v="111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x v="111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x v="1115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x v="111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x v="111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x v="111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x v="111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x v="112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x v="112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x v="112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x v="112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x v="112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x v="112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x v="112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x v="112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x v="112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x v="112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x v="113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x v="113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x v="113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x v="113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x v="113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x v="113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x v="113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x v="113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x v="1138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x v="113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x v="114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x v="114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x v="114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x v="114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x v="114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x v="114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x v="114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x v="114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x v="114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x v="114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x v="115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x v="115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x v="115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x v="115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x v="115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x v="115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x v="115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x v="115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x v="115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x v="115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x v="116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x v="116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x v="116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x v="116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x v="116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x v="1165"/>
  </r>
  <r>
    <n v="3886"/>
    <s v="a (Canceled)"/>
    <n v="1"/>
    <n v="10000"/>
    <n v="0"/>
    <x v="1"/>
    <s v="AU"/>
    <s v="AUD"/>
    <n v="1418275702"/>
    <n v="1415683702"/>
    <b v="0"/>
    <n v="0"/>
    <b v="0"/>
    <x v="40"/>
    <x v="116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x v="116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x v="116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x v="116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x v="117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x v="117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x v="117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x v="117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x v="117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x v="117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x v="117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x v="117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x v="117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x v="117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x v="118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x v="118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x v="118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x v="118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x v="118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x v="118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x v="118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x v="118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x v="118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x v="118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x v="119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x v="119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x v="119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x v="119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x v="119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x v="119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x v="119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x v="119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x v="119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x v="119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x v="120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x v="120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x v="120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x v="120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x v="120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x v="120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x v="120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x v="120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x v="120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x v="120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x v="121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x v="12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x v="121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x v="121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x v="121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x v="121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x v="121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x v="121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x v="121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x v="121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x v="122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x v="122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x v="122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x v="122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x v="122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x v="122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x v="122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x v="122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x v="122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x v="122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x v="123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x v="123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x v="123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x v="123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x v="123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x v="123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x v="123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x v="123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x v="123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x v="123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x v="124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x v="124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x v="124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x v="124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x v="124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x v="124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x v="124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x v="124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x v="124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x v="124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x v="125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x v="125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x v="125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x v="125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x v="125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x v="125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x v="125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x v="125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x v="125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x v="125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x v="126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x v="126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x v="126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x v="126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x v="126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x v="126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x v="126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x v="126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x v="126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x v="126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x v="127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x v="127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x v="127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x v="127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x v="127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x v="127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x v="127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x v="127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x v="127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x v="127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x v="128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x v="128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x v="128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x v="128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x v="128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x v="128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x v="128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x v="128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x v="128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x v="128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x v="129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x v="129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x v="129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x v="129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x v="129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x v="129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x v="129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x v="129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x v="129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x v="129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x v="130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x v="130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x v="130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x v="130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x v="130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x v="130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x v="130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x v="130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x v="130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x v="130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x v="131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x v="131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x v="131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x v="131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x v="131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x v="131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x v="131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x v="131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x v="131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x v="131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x v="132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x v="132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x v="132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x v="132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x v="132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x v="132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x v="132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x v="1327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x v="132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x v="132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x v="133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x v="133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x v="133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x v="133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x v="133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x v="133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x v="133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x v="1337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x v="133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x v="133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x v="134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x v="134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x v="134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x v="134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x v="134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x v="134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x v="134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x v="1347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x v="134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x v="134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x v="135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x v="13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x v="135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x v="135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x v="135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x v="135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x v="135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x v="1357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x v="135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x v="135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x v="136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x v="136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x v="136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x v="136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x v="136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x v="136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x v="136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x v="136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x v="136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x v="136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x v="137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x v="137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x v="137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x v="137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x v="137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x v="137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x v="137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x v="137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x v="137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x v="137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x v="138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x v="138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x v="138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x v="138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x v="138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x v="138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x v="138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x v="138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x v="138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x v="138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x v="139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x v="139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x v="139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x v="13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93"/>
    <n v="104"/>
    <n v="15"/>
    <n v="412"/>
    <n v="71.12"/>
    <n v="25.24"/>
    <n v="3.64"/>
  </r>
  <r>
    <x v="1"/>
    <n v="851"/>
    <n v="382"/>
    <n v="51"/>
    <n v="1284"/>
    <n v="66.28"/>
    <n v="29.75"/>
    <n v="3.97"/>
  </r>
  <r>
    <x v="2"/>
    <n v="324"/>
    <n v="251"/>
    <n v="46"/>
    <n v="621"/>
    <n v="52.17"/>
    <n v="40.42"/>
    <n v="7.41"/>
  </r>
  <r>
    <x v="3"/>
    <n v="130"/>
    <n v="120"/>
    <n v="38"/>
    <n v="288"/>
    <n v="45.14"/>
    <n v="41.67"/>
    <n v="13.19"/>
  </r>
  <r>
    <x v="4"/>
    <n v="76"/>
    <n v="82"/>
    <n v="17"/>
    <n v="175"/>
    <n v="43.43"/>
    <n v="46.86"/>
    <n v="9.7100000000000009"/>
  </r>
  <r>
    <x v="5"/>
    <n v="47"/>
    <n v="61"/>
    <n v="12"/>
    <n v="120"/>
    <n v="39.17"/>
    <n v="50.83"/>
    <n v="10"/>
  </r>
  <r>
    <x v="6"/>
    <n v="40"/>
    <n v="59"/>
    <n v="17"/>
    <n v="116"/>
    <n v="34.479999999999997"/>
    <n v="50.86"/>
    <n v="14.66"/>
  </r>
  <r>
    <x v="7"/>
    <n v="22"/>
    <n v="33"/>
    <n v="13"/>
    <n v="68"/>
    <n v="32.35"/>
    <n v="48.53"/>
    <n v="19.12"/>
  </r>
  <r>
    <x v="8"/>
    <n v="15"/>
    <n v="20"/>
    <n v="6"/>
    <n v="41"/>
    <n v="36.590000000000003"/>
    <n v="48.78"/>
    <n v="14.63"/>
  </r>
  <r>
    <x v="9"/>
    <n v="16"/>
    <n v="13"/>
    <n v="6"/>
    <n v="35"/>
    <n v="45.71"/>
    <n v="37.14"/>
    <n v="17.14"/>
  </r>
  <r>
    <x v="10"/>
    <n v="5"/>
    <n v="11"/>
    <n v="4"/>
    <n v="20"/>
    <n v="25"/>
    <n v="55"/>
    <n v="20"/>
  </r>
  <r>
    <x v="11"/>
    <n v="41"/>
    <n v="167"/>
    <n v="225"/>
    <n v="433"/>
    <n v="9.4700000000000006"/>
    <n v="38.57"/>
    <n v="51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CCFEC-784D-1D43-8582-F8A21437E383}" name="PivotTable13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17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hier="-1"/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9CA77-FF8F-1545-9606-4B0BF66CE993}" name="PivotTable16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14" firstHeaderRow="0" firstDataRow="1" firstDataCol="1"/>
  <pivotFields count="8">
    <pivotField axis="axisRow" showAll="0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A9D35-D2B2-AE44-84E9-EEBAB4443E70}">
  <dimension ref="A1:E18"/>
  <sheetViews>
    <sheetView workbookViewId="0">
      <selection activeCell="B4" sqref="B4"/>
    </sheetView>
  </sheetViews>
  <sheetFormatPr baseColWidth="10" defaultRowHeight="15" x14ac:dyDescent="0.2"/>
  <cols>
    <col min="1" max="1" width="20.83203125" bestFit="1" customWidth="1"/>
    <col min="2" max="2" width="15.6640625" bestFit="1" customWidth="1"/>
    <col min="3" max="3" width="5.5" bestFit="1" customWidth="1"/>
    <col min="4" max="4" width="8.83203125" bestFit="1" customWidth="1"/>
    <col min="5" max="6" width="10" bestFit="1" customWidth="1"/>
  </cols>
  <sheetData>
    <row r="1" spans="1:5" x14ac:dyDescent="0.2">
      <c r="A1" s="10" t="s">
        <v>8305</v>
      </c>
      <c r="B1" t="s">
        <v>8345</v>
      </c>
    </row>
    <row r="2" spans="1:5" x14ac:dyDescent="0.2">
      <c r="A2" s="10" t="s">
        <v>8346</v>
      </c>
      <c r="B2" t="s">
        <v>8329</v>
      </c>
    </row>
    <row r="4" spans="1:5" x14ac:dyDescent="0.2">
      <c r="A4" s="10" t="s">
        <v>8344</v>
      </c>
      <c r="B4" s="10" t="s">
        <v>8330</v>
      </c>
    </row>
    <row r="5" spans="1:5" x14ac:dyDescent="0.2">
      <c r="A5" s="10" t="s">
        <v>8327</v>
      </c>
      <c r="B5" t="s">
        <v>8219</v>
      </c>
      <c r="C5" t="s">
        <v>8220</v>
      </c>
      <c r="D5" t="s">
        <v>8218</v>
      </c>
      <c r="E5" t="s">
        <v>8328</v>
      </c>
    </row>
    <row r="6" spans="1:5" x14ac:dyDescent="0.2">
      <c r="A6" s="11" t="s">
        <v>8335</v>
      </c>
      <c r="B6" s="9">
        <v>4</v>
      </c>
      <c r="C6" s="9">
        <v>39</v>
      </c>
      <c r="D6" s="9">
        <v>76</v>
      </c>
      <c r="E6" s="9">
        <v>119</v>
      </c>
    </row>
    <row r="7" spans="1:5" x14ac:dyDescent="0.2">
      <c r="A7" s="11" t="s">
        <v>8341</v>
      </c>
      <c r="B7" s="9">
        <v>3</v>
      </c>
      <c r="C7" s="9">
        <v>46</v>
      </c>
      <c r="D7" s="9">
        <v>76</v>
      </c>
      <c r="E7" s="9">
        <v>125</v>
      </c>
    </row>
    <row r="8" spans="1:5" x14ac:dyDescent="0.2">
      <c r="A8" s="11" t="s">
        <v>8342</v>
      </c>
      <c r="B8" s="9">
        <v>2</v>
      </c>
      <c r="C8" s="9">
        <v>45</v>
      </c>
      <c r="D8" s="9">
        <v>62</v>
      </c>
      <c r="E8" s="9">
        <v>109</v>
      </c>
    </row>
    <row r="9" spans="1:5" x14ac:dyDescent="0.2">
      <c r="A9" s="11" t="s">
        <v>8343</v>
      </c>
      <c r="B9" s="9">
        <v>5</v>
      </c>
      <c r="C9" s="9">
        <v>29</v>
      </c>
      <c r="D9" s="9">
        <v>77</v>
      </c>
      <c r="E9" s="9">
        <v>111</v>
      </c>
    </row>
    <row r="10" spans="1:5" x14ac:dyDescent="0.2">
      <c r="A10" s="11" t="s">
        <v>8336</v>
      </c>
      <c r="B10" s="9">
        <v>3</v>
      </c>
      <c r="C10" s="9">
        <v>54</v>
      </c>
      <c r="D10" s="9">
        <v>75</v>
      </c>
      <c r="E10" s="9">
        <v>132</v>
      </c>
    </row>
    <row r="11" spans="1:5" x14ac:dyDescent="0.2">
      <c r="A11" s="11" t="s">
        <v>8337</v>
      </c>
      <c r="B11" s="9">
        <v>4</v>
      </c>
      <c r="C11" s="9">
        <v>51</v>
      </c>
      <c r="D11" s="9">
        <v>71</v>
      </c>
      <c r="E11" s="9">
        <v>126</v>
      </c>
    </row>
    <row r="12" spans="1:5" x14ac:dyDescent="0.2">
      <c r="A12" s="11" t="s">
        <v>8338</v>
      </c>
      <c r="B12" s="9">
        <v>3</v>
      </c>
      <c r="C12" s="9">
        <v>60</v>
      </c>
      <c r="D12" s="9">
        <v>77</v>
      </c>
      <c r="E12" s="9">
        <v>140</v>
      </c>
    </row>
    <row r="13" spans="1:5" x14ac:dyDescent="0.2">
      <c r="A13" s="11" t="s">
        <v>8332</v>
      </c>
      <c r="B13" s="9">
        <v>2</v>
      </c>
      <c r="C13" s="9">
        <v>37</v>
      </c>
      <c r="D13" s="9">
        <v>83</v>
      </c>
      <c r="E13" s="9">
        <v>122</v>
      </c>
    </row>
    <row r="14" spans="1:5" x14ac:dyDescent="0.2">
      <c r="A14" s="11" t="s">
        <v>8333</v>
      </c>
      <c r="B14" s="9">
        <v>3</v>
      </c>
      <c r="C14" s="9">
        <v>38</v>
      </c>
      <c r="D14" s="9">
        <v>68</v>
      </c>
      <c r="E14" s="9">
        <v>109</v>
      </c>
    </row>
    <row r="15" spans="1:5" x14ac:dyDescent="0.2">
      <c r="A15" s="11" t="s">
        <v>8339</v>
      </c>
      <c r="B15" s="9">
        <v>4</v>
      </c>
      <c r="C15" s="9">
        <v>32</v>
      </c>
      <c r="D15" s="9">
        <v>61</v>
      </c>
      <c r="E15" s="9">
        <v>97</v>
      </c>
    </row>
    <row r="16" spans="1:5" x14ac:dyDescent="0.2">
      <c r="A16" s="11" t="s">
        <v>8334</v>
      </c>
      <c r="B16" s="9">
        <v>3</v>
      </c>
      <c r="C16" s="9">
        <v>37</v>
      </c>
      <c r="D16" s="9">
        <v>66</v>
      </c>
      <c r="E16" s="9">
        <v>106</v>
      </c>
    </row>
    <row r="17" spans="1:5" x14ac:dyDescent="0.2">
      <c r="A17" s="11" t="s">
        <v>8340</v>
      </c>
      <c r="B17" s="9">
        <v>1</v>
      </c>
      <c r="C17" s="9">
        <v>25</v>
      </c>
      <c r="D17" s="9">
        <v>47</v>
      </c>
      <c r="E17" s="9">
        <v>73</v>
      </c>
    </row>
    <row r="18" spans="1:5" x14ac:dyDescent="0.2">
      <c r="A18" s="11" t="s">
        <v>8328</v>
      </c>
      <c r="B18" s="9">
        <v>37</v>
      </c>
      <c r="C18" s="9">
        <v>493</v>
      </c>
      <c r="D18" s="9">
        <v>839</v>
      </c>
      <c r="E18" s="9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opLeftCell="J1" zoomScale="95" zoomScaleNormal="95" workbookViewId="0">
      <selection activeCell="O2" sqref="O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9" style="13" bestFit="1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2" t="s">
        <v>8331</v>
      </c>
    </row>
    <row r="2" spans="1:15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3">
        <f>(((J2/60)/60)/24)+DATE(1970,1,1)</f>
        <v>42177.007071759261</v>
      </c>
    </row>
    <row r="3" spans="1:15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3">
        <f t="shared" ref="O3:O66" si="0">(((J3/60)/60)/24)+DATE(1970,1,1)</f>
        <v>42766.600497685184</v>
      </c>
    </row>
    <row r="4" spans="1:15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3">
        <f t="shared" si="0"/>
        <v>42405.702349537038</v>
      </c>
    </row>
    <row r="5" spans="1:15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3">
        <f t="shared" si="0"/>
        <v>41828.515127314815</v>
      </c>
    </row>
    <row r="6" spans="1:15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3">
        <f t="shared" si="0"/>
        <v>42327.834247685183</v>
      </c>
    </row>
    <row r="7" spans="1:15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3">
        <f t="shared" si="0"/>
        <v>42563.932951388888</v>
      </c>
    </row>
    <row r="8" spans="1:15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3">
        <f t="shared" si="0"/>
        <v>41794.072337962964</v>
      </c>
    </row>
    <row r="9" spans="1:15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3">
        <f t="shared" si="0"/>
        <v>42516.047071759262</v>
      </c>
    </row>
    <row r="10" spans="1:15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3">
        <f t="shared" si="0"/>
        <v>42468.94458333333</v>
      </c>
    </row>
    <row r="11" spans="1:15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3">
        <f t="shared" si="0"/>
        <v>42447.103518518517</v>
      </c>
    </row>
    <row r="12" spans="1:15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3">
        <f t="shared" si="0"/>
        <v>41780.068043981482</v>
      </c>
    </row>
    <row r="13" spans="1:15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3">
        <f t="shared" si="0"/>
        <v>42572.778495370367</v>
      </c>
    </row>
    <row r="14" spans="1:15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3">
        <f t="shared" si="0"/>
        <v>41791.713252314818</v>
      </c>
    </row>
    <row r="15" spans="1:15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3">
        <f t="shared" si="0"/>
        <v>42508.677187499998</v>
      </c>
    </row>
    <row r="16" spans="1:15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3">
        <f t="shared" si="0"/>
        <v>41808.02648148148</v>
      </c>
    </row>
    <row r="17" spans="1:15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3">
        <f t="shared" si="0"/>
        <v>42256.391875000001</v>
      </c>
    </row>
    <row r="18" spans="1:15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3">
        <f t="shared" si="0"/>
        <v>41760.796423611115</v>
      </c>
    </row>
    <row r="19" spans="1:15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3">
        <f t="shared" si="0"/>
        <v>41917.731736111113</v>
      </c>
    </row>
    <row r="20" spans="1:15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3">
        <f t="shared" si="0"/>
        <v>41869.542314814818</v>
      </c>
    </row>
    <row r="21" spans="1:15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3">
        <f t="shared" si="0"/>
        <v>42175.816365740742</v>
      </c>
    </row>
    <row r="22" spans="1:15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3">
        <f t="shared" si="0"/>
        <v>42200.758240740746</v>
      </c>
    </row>
    <row r="23" spans="1:15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3">
        <f t="shared" si="0"/>
        <v>41878.627187500002</v>
      </c>
    </row>
    <row r="24" spans="1:15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3">
        <f t="shared" si="0"/>
        <v>41989.91134259259</v>
      </c>
    </row>
    <row r="25" spans="1:15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3">
        <f t="shared" si="0"/>
        <v>42097.778946759259</v>
      </c>
    </row>
    <row r="26" spans="1:15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3">
        <f t="shared" si="0"/>
        <v>42229.820173611108</v>
      </c>
    </row>
    <row r="27" spans="1:15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3">
        <f t="shared" si="0"/>
        <v>42318.025011574078</v>
      </c>
    </row>
    <row r="28" spans="1:15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3">
        <f t="shared" si="0"/>
        <v>41828.515555555554</v>
      </c>
    </row>
    <row r="29" spans="1:15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3">
        <f t="shared" si="0"/>
        <v>41929.164733796293</v>
      </c>
    </row>
    <row r="30" spans="1:15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3">
        <f t="shared" si="0"/>
        <v>42324.96393518518</v>
      </c>
    </row>
    <row r="31" spans="1:15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3">
        <f t="shared" si="0"/>
        <v>41812.67324074074</v>
      </c>
    </row>
    <row r="32" spans="1:15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3">
        <f t="shared" si="0"/>
        <v>41842.292997685188</v>
      </c>
    </row>
    <row r="33" spans="1:15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3">
        <f t="shared" si="0"/>
        <v>42376.79206018518</v>
      </c>
    </row>
    <row r="34" spans="1:15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3">
        <f t="shared" si="0"/>
        <v>42461.627511574072</v>
      </c>
    </row>
    <row r="35" spans="1:15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3">
        <f t="shared" si="0"/>
        <v>42286.660891203705</v>
      </c>
    </row>
    <row r="36" spans="1:15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3">
        <f t="shared" si="0"/>
        <v>41841.321770833332</v>
      </c>
    </row>
    <row r="37" spans="1:15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3">
        <f t="shared" si="0"/>
        <v>42098.291828703703</v>
      </c>
    </row>
    <row r="38" spans="1:15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3">
        <f t="shared" si="0"/>
        <v>42068.307002314818</v>
      </c>
    </row>
    <row r="39" spans="1:15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3">
        <f t="shared" si="0"/>
        <v>42032.693043981482</v>
      </c>
    </row>
    <row r="40" spans="1:15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3">
        <f t="shared" si="0"/>
        <v>41375.057222222218</v>
      </c>
    </row>
    <row r="41" spans="1:15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3">
        <f t="shared" si="0"/>
        <v>41754.047083333331</v>
      </c>
    </row>
    <row r="42" spans="1:15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3">
        <f t="shared" si="0"/>
        <v>41789.21398148148</v>
      </c>
    </row>
    <row r="43" spans="1:15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3">
        <f t="shared" si="0"/>
        <v>41887.568912037037</v>
      </c>
    </row>
    <row r="44" spans="1:15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3">
        <f t="shared" si="0"/>
        <v>41971.639189814814</v>
      </c>
    </row>
    <row r="45" spans="1:15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3">
        <f t="shared" si="0"/>
        <v>41802.790347222224</v>
      </c>
    </row>
    <row r="46" spans="1:15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3">
        <f t="shared" si="0"/>
        <v>41874.098807870374</v>
      </c>
    </row>
    <row r="47" spans="1:15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3">
        <f t="shared" si="0"/>
        <v>42457.623923611114</v>
      </c>
    </row>
    <row r="48" spans="1:15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3">
        <f t="shared" si="0"/>
        <v>42323.964976851858</v>
      </c>
    </row>
    <row r="49" spans="1:15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3">
        <f t="shared" si="0"/>
        <v>41932.819525462961</v>
      </c>
    </row>
    <row r="50" spans="1:15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3">
        <f t="shared" si="0"/>
        <v>42033.516898148147</v>
      </c>
    </row>
    <row r="51" spans="1:15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3">
        <f t="shared" si="0"/>
        <v>42271.176446759258</v>
      </c>
    </row>
    <row r="52" spans="1:15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3">
        <f t="shared" si="0"/>
        <v>41995.752986111111</v>
      </c>
    </row>
    <row r="53" spans="1:15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3">
        <f t="shared" si="0"/>
        <v>42196.928668981483</v>
      </c>
    </row>
    <row r="54" spans="1:15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3">
        <f t="shared" si="0"/>
        <v>41807.701921296299</v>
      </c>
    </row>
    <row r="55" spans="1:15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3">
        <f t="shared" si="0"/>
        <v>41719.549131944441</v>
      </c>
    </row>
    <row r="56" spans="1:15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3">
        <f t="shared" si="0"/>
        <v>42333.713206018518</v>
      </c>
    </row>
    <row r="57" spans="1:15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3">
        <f t="shared" si="0"/>
        <v>42496.968935185185</v>
      </c>
    </row>
    <row r="58" spans="1:15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3">
        <f t="shared" si="0"/>
        <v>42149.548888888887</v>
      </c>
    </row>
    <row r="59" spans="1:15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3">
        <f t="shared" si="0"/>
        <v>42089.83289351852</v>
      </c>
    </row>
    <row r="60" spans="1:15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3">
        <f t="shared" si="0"/>
        <v>41932.745046296295</v>
      </c>
    </row>
    <row r="61" spans="1:15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3">
        <f t="shared" si="0"/>
        <v>42230.23583333334</v>
      </c>
    </row>
    <row r="62" spans="1:15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3">
        <f t="shared" si="0"/>
        <v>41701.901817129627</v>
      </c>
    </row>
    <row r="63" spans="1:15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3">
        <f t="shared" si="0"/>
        <v>41409.814317129632</v>
      </c>
    </row>
    <row r="64" spans="1:15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3">
        <f t="shared" si="0"/>
        <v>41311.799513888887</v>
      </c>
    </row>
    <row r="65" spans="1:15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3">
        <f t="shared" si="0"/>
        <v>41612.912187499998</v>
      </c>
    </row>
    <row r="66" spans="1:15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3">
        <f t="shared" si="0"/>
        <v>41433.01829861111</v>
      </c>
    </row>
    <row r="67" spans="1:15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3">
        <f t="shared" ref="O67:O130" si="1">(((J67/60)/60)/24)+DATE(1970,1,1)</f>
        <v>41835.821226851855</v>
      </c>
    </row>
    <row r="68" spans="1:15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3">
        <f t="shared" si="1"/>
        <v>42539.849768518514</v>
      </c>
    </row>
    <row r="69" spans="1:15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3">
        <f t="shared" si="1"/>
        <v>41075.583379629628</v>
      </c>
    </row>
    <row r="70" spans="1:15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3">
        <f t="shared" si="1"/>
        <v>41663.569340277776</v>
      </c>
    </row>
    <row r="71" spans="1:15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3">
        <f t="shared" si="1"/>
        <v>40786.187789351854</v>
      </c>
    </row>
    <row r="72" spans="1:15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3">
        <f t="shared" si="1"/>
        <v>40730.896354166667</v>
      </c>
    </row>
    <row r="73" spans="1:15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3">
        <f t="shared" si="1"/>
        <v>40997.271493055552</v>
      </c>
    </row>
    <row r="74" spans="1:15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3">
        <f t="shared" si="1"/>
        <v>41208.010196759256</v>
      </c>
    </row>
    <row r="75" spans="1:15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3">
        <f t="shared" si="1"/>
        <v>40587.75675925926</v>
      </c>
    </row>
    <row r="76" spans="1:15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3">
        <f t="shared" si="1"/>
        <v>42360.487210648149</v>
      </c>
    </row>
    <row r="77" spans="1:15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3">
        <f t="shared" si="1"/>
        <v>41357.209166666667</v>
      </c>
    </row>
    <row r="78" spans="1:15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3">
        <f t="shared" si="1"/>
        <v>40844.691643518519</v>
      </c>
    </row>
    <row r="79" spans="1:15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3">
        <f t="shared" si="1"/>
        <v>40997.144872685189</v>
      </c>
    </row>
    <row r="80" spans="1:15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3">
        <f t="shared" si="1"/>
        <v>42604.730567129634</v>
      </c>
    </row>
    <row r="81" spans="1:15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3">
        <f t="shared" si="1"/>
        <v>41724.776539351849</v>
      </c>
    </row>
    <row r="82" spans="1:15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3">
        <f t="shared" si="1"/>
        <v>41583.083981481483</v>
      </c>
    </row>
    <row r="83" spans="1:15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3">
        <f t="shared" si="1"/>
        <v>41100.158877314818</v>
      </c>
    </row>
    <row r="84" spans="1:15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3">
        <f t="shared" si="1"/>
        <v>40795.820150462961</v>
      </c>
    </row>
    <row r="85" spans="1:15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3">
        <f t="shared" si="1"/>
        <v>42042.615613425922</v>
      </c>
    </row>
    <row r="86" spans="1:15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3">
        <f t="shared" si="1"/>
        <v>40648.757939814815</v>
      </c>
    </row>
    <row r="87" spans="1:15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3">
        <f t="shared" si="1"/>
        <v>40779.125428240739</v>
      </c>
    </row>
    <row r="88" spans="1:15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3">
        <f t="shared" si="1"/>
        <v>42291.556076388893</v>
      </c>
    </row>
    <row r="89" spans="1:15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3">
        <f t="shared" si="1"/>
        <v>40322.53938657407</v>
      </c>
    </row>
    <row r="90" spans="1:15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3">
        <f t="shared" si="1"/>
        <v>41786.65892361111</v>
      </c>
    </row>
    <row r="91" spans="1:15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3">
        <f t="shared" si="1"/>
        <v>41402.752222222225</v>
      </c>
    </row>
    <row r="92" spans="1:15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3">
        <f t="shared" si="1"/>
        <v>40706.297442129631</v>
      </c>
    </row>
    <row r="93" spans="1:15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3">
        <f t="shared" si="1"/>
        <v>40619.402361111112</v>
      </c>
    </row>
    <row r="94" spans="1:15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3">
        <f t="shared" si="1"/>
        <v>42721.198877314819</v>
      </c>
    </row>
    <row r="95" spans="1:15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3">
        <f t="shared" si="1"/>
        <v>41065.858067129629</v>
      </c>
    </row>
    <row r="96" spans="1:15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3">
        <f t="shared" si="1"/>
        <v>41716.717847222222</v>
      </c>
    </row>
    <row r="97" spans="1:15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3">
        <f t="shared" si="1"/>
        <v>40935.005104166667</v>
      </c>
    </row>
    <row r="98" spans="1:15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3">
        <f t="shared" si="1"/>
        <v>40324.662511574075</v>
      </c>
    </row>
    <row r="99" spans="1:15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3">
        <f t="shared" si="1"/>
        <v>40706.135208333333</v>
      </c>
    </row>
    <row r="100" spans="1:15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3">
        <f t="shared" si="1"/>
        <v>41214.79483796296</v>
      </c>
    </row>
    <row r="101" spans="1:15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3">
        <f t="shared" si="1"/>
        <v>41631.902766203704</v>
      </c>
    </row>
    <row r="102" spans="1:15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3">
        <f t="shared" si="1"/>
        <v>41197.753310185188</v>
      </c>
    </row>
    <row r="103" spans="1:15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3">
        <f t="shared" si="1"/>
        <v>41274.776736111111</v>
      </c>
    </row>
    <row r="104" spans="1:15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3">
        <f t="shared" si="1"/>
        <v>40505.131168981483</v>
      </c>
    </row>
    <row r="105" spans="1:15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3">
        <f t="shared" si="1"/>
        <v>41682.805902777778</v>
      </c>
    </row>
    <row r="106" spans="1:15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3">
        <f t="shared" si="1"/>
        <v>40612.695208333331</v>
      </c>
    </row>
    <row r="107" spans="1:15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3">
        <f t="shared" si="1"/>
        <v>42485.724768518514</v>
      </c>
    </row>
    <row r="108" spans="1:15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3">
        <f t="shared" si="1"/>
        <v>40987.776631944449</v>
      </c>
    </row>
    <row r="109" spans="1:15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3">
        <f t="shared" si="1"/>
        <v>40635.982488425929</v>
      </c>
    </row>
    <row r="110" spans="1:15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3">
        <f t="shared" si="1"/>
        <v>41365.613078703704</v>
      </c>
    </row>
    <row r="111" spans="1:15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3">
        <f t="shared" si="1"/>
        <v>40570.025810185187</v>
      </c>
    </row>
    <row r="112" spans="1:15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3">
        <f t="shared" si="1"/>
        <v>41557.949687500004</v>
      </c>
    </row>
    <row r="113" spans="1:15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3">
        <f t="shared" si="1"/>
        <v>42125.333182870367</v>
      </c>
    </row>
    <row r="114" spans="1:15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3">
        <f t="shared" si="1"/>
        <v>41718.043032407404</v>
      </c>
    </row>
    <row r="115" spans="1:15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3">
        <f t="shared" si="1"/>
        <v>40753.758425925924</v>
      </c>
    </row>
    <row r="116" spans="1:15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3">
        <f t="shared" si="1"/>
        <v>40861.27416666667</v>
      </c>
    </row>
    <row r="117" spans="1:15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3">
        <f t="shared" si="1"/>
        <v>40918.738935185182</v>
      </c>
    </row>
    <row r="118" spans="1:15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3">
        <f t="shared" si="1"/>
        <v>40595.497164351851</v>
      </c>
    </row>
    <row r="119" spans="1:15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3">
        <f t="shared" si="1"/>
        <v>40248.834999999999</v>
      </c>
    </row>
    <row r="120" spans="1:15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3">
        <f t="shared" si="1"/>
        <v>40723.053657407407</v>
      </c>
    </row>
    <row r="121" spans="1:15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3">
        <f t="shared" si="1"/>
        <v>40739.069282407407</v>
      </c>
    </row>
    <row r="122" spans="1:15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3">
        <f t="shared" si="1"/>
        <v>42616.049849537041</v>
      </c>
    </row>
    <row r="123" spans="1:15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3">
        <f t="shared" si="1"/>
        <v>42096.704976851848</v>
      </c>
    </row>
    <row r="124" spans="1:15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3">
        <f t="shared" si="1"/>
        <v>42593.431793981479</v>
      </c>
    </row>
    <row r="125" spans="1:15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3">
        <f t="shared" si="1"/>
        <v>41904.781990740739</v>
      </c>
    </row>
    <row r="126" spans="1:15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3">
        <f t="shared" si="1"/>
        <v>42114.928726851853</v>
      </c>
    </row>
    <row r="127" spans="1:15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3">
        <f t="shared" si="1"/>
        <v>42709.993981481486</v>
      </c>
    </row>
    <row r="128" spans="1:15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3">
        <f t="shared" si="1"/>
        <v>42135.589548611111</v>
      </c>
    </row>
    <row r="129" spans="1:15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3">
        <f t="shared" si="1"/>
        <v>42067.62431712963</v>
      </c>
    </row>
    <row r="130" spans="1:15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3">
        <f t="shared" si="1"/>
        <v>42628.22792824074</v>
      </c>
    </row>
    <row r="131" spans="1:15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3">
        <f t="shared" ref="O131:O194" si="2">(((J131/60)/60)/24)+DATE(1970,1,1)</f>
        <v>41882.937303240738</v>
      </c>
    </row>
    <row r="132" spans="1:15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3">
        <f t="shared" si="2"/>
        <v>41778.915416666663</v>
      </c>
    </row>
    <row r="133" spans="1:15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3">
        <f t="shared" si="2"/>
        <v>42541.837511574078</v>
      </c>
    </row>
    <row r="134" spans="1:15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3">
        <f t="shared" si="2"/>
        <v>41905.812581018516</v>
      </c>
    </row>
    <row r="135" spans="1:15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3">
        <f t="shared" si="2"/>
        <v>42491.80768518518</v>
      </c>
    </row>
    <row r="136" spans="1:15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3">
        <f t="shared" si="2"/>
        <v>42221.909930555557</v>
      </c>
    </row>
    <row r="137" spans="1:15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3">
        <f t="shared" si="2"/>
        <v>41788.381909722222</v>
      </c>
    </row>
    <row r="138" spans="1:15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3">
        <f t="shared" si="2"/>
        <v>42096.410115740742</v>
      </c>
    </row>
    <row r="139" spans="1:15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3">
        <f t="shared" si="2"/>
        <v>42239.573993055557</v>
      </c>
    </row>
    <row r="140" spans="1:15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3">
        <f t="shared" si="2"/>
        <v>42186.257418981477</v>
      </c>
    </row>
    <row r="141" spans="1:15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3">
        <f t="shared" si="2"/>
        <v>42187.920972222222</v>
      </c>
    </row>
    <row r="142" spans="1:15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3">
        <f t="shared" si="2"/>
        <v>42053.198287037041</v>
      </c>
    </row>
    <row r="143" spans="1:15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3">
        <f t="shared" si="2"/>
        <v>42110.153043981481</v>
      </c>
    </row>
    <row r="144" spans="1:15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3">
        <f t="shared" si="2"/>
        <v>41938.893263888887</v>
      </c>
    </row>
    <row r="145" spans="1:15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3">
        <f t="shared" si="2"/>
        <v>42559.064143518524</v>
      </c>
    </row>
    <row r="146" spans="1:15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3">
        <f t="shared" si="2"/>
        <v>42047.762407407412</v>
      </c>
    </row>
    <row r="147" spans="1:15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3">
        <f t="shared" si="2"/>
        <v>42200.542268518519</v>
      </c>
    </row>
    <row r="148" spans="1:15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3">
        <f t="shared" si="2"/>
        <v>42693.016180555554</v>
      </c>
    </row>
    <row r="149" spans="1:15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3">
        <f t="shared" si="2"/>
        <v>41969.767824074079</v>
      </c>
    </row>
    <row r="150" spans="1:15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3">
        <f t="shared" si="2"/>
        <v>42397.281666666662</v>
      </c>
    </row>
    <row r="151" spans="1:15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3">
        <f t="shared" si="2"/>
        <v>41968.172106481477</v>
      </c>
    </row>
    <row r="152" spans="1:15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3">
        <f t="shared" si="2"/>
        <v>42090.161828703705</v>
      </c>
    </row>
    <row r="153" spans="1:15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3">
        <f t="shared" si="2"/>
        <v>42113.550821759258</v>
      </c>
    </row>
    <row r="154" spans="1:15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3">
        <f t="shared" si="2"/>
        <v>41875.077546296299</v>
      </c>
    </row>
    <row r="155" spans="1:15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3">
        <f t="shared" si="2"/>
        <v>41933.586157407408</v>
      </c>
    </row>
    <row r="156" spans="1:15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3">
        <f t="shared" si="2"/>
        <v>42115.547395833331</v>
      </c>
    </row>
    <row r="157" spans="1:15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3">
        <f t="shared" si="2"/>
        <v>42168.559432870374</v>
      </c>
    </row>
    <row r="158" spans="1:15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3">
        <f t="shared" si="2"/>
        <v>41794.124953703707</v>
      </c>
    </row>
    <row r="159" spans="1:15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3">
        <f t="shared" si="2"/>
        <v>42396.911712962959</v>
      </c>
    </row>
    <row r="160" spans="1:15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3">
        <f t="shared" si="2"/>
        <v>41904.07671296296</v>
      </c>
    </row>
    <row r="161" spans="1:15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3">
        <f t="shared" si="2"/>
        <v>42514.434548611112</v>
      </c>
    </row>
    <row r="162" spans="1:15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3">
        <f t="shared" si="2"/>
        <v>42171.913090277783</v>
      </c>
    </row>
    <row r="163" spans="1:15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3">
        <f t="shared" si="2"/>
        <v>41792.687442129631</v>
      </c>
    </row>
    <row r="164" spans="1:15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3">
        <f t="shared" si="2"/>
        <v>41835.126805555556</v>
      </c>
    </row>
    <row r="165" spans="1:15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3">
        <f t="shared" si="2"/>
        <v>42243.961273148147</v>
      </c>
    </row>
    <row r="166" spans="1:15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3">
        <f t="shared" si="2"/>
        <v>41841.762743055559</v>
      </c>
    </row>
    <row r="167" spans="1:15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3">
        <f t="shared" si="2"/>
        <v>42351.658842592587</v>
      </c>
    </row>
    <row r="168" spans="1:15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3">
        <f t="shared" si="2"/>
        <v>42721.075949074075</v>
      </c>
    </row>
    <row r="169" spans="1:15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3">
        <f t="shared" si="2"/>
        <v>42160.927488425921</v>
      </c>
    </row>
    <row r="170" spans="1:15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3">
        <f t="shared" si="2"/>
        <v>42052.83530092593</v>
      </c>
    </row>
    <row r="171" spans="1:15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3">
        <f t="shared" si="2"/>
        <v>41900.505312499998</v>
      </c>
    </row>
    <row r="172" spans="1:15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3">
        <f t="shared" si="2"/>
        <v>42216.977812500001</v>
      </c>
    </row>
    <row r="173" spans="1:15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3">
        <f t="shared" si="2"/>
        <v>42534.180717592593</v>
      </c>
    </row>
    <row r="174" spans="1:15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3">
        <f t="shared" si="2"/>
        <v>42047.394942129627</v>
      </c>
    </row>
    <row r="175" spans="1:15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3">
        <f t="shared" si="2"/>
        <v>42033.573009259257</v>
      </c>
    </row>
    <row r="176" spans="1:15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3">
        <f t="shared" si="2"/>
        <v>42072.758981481486</v>
      </c>
    </row>
    <row r="177" spans="1:15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3">
        <f t="shared" si="2"/>
        <v>41855.777905092589</v>
      </c>
    </row>
    <row r="178" spans="1:15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3">
        <f t="shared" si="2"/>
        <v>42191.824062500003</v>
      </c>
    </row>
    <row r="179" spans="1:15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3">
        <f t="shared" si="2"/>
        <v>42070.047754629632</v>
      </c>
    </row>
    <row r="180" spans="1:15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3">
        <f t="shared" si="2"/>
        <v>42304.955381944441</v>
      </c>
    </row>
    <row r="181" spans="1:15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3">
        <f t="shared" si="2"/>
        <v>42403.080497685187</v>
      </c>
    </row>
    <row r="182" spans="1:15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3">
        <f t="shared" si="2"/>
        <v>42067.991238425922</v>
      </c>
    </row>
    <row r="183" spans="1:15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3">
        <f t="shared" si="2"/>
        <v>42147.741840277777</v>
      </c>
    </row>
    <row r="184" spans="1:15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3">
        <f t="shared" si="2"/>
        <v>42712.011944444443</v>
      </c>
    </row>
    <row r="185" spans="1:15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3">
        <f t="shared" si="2"/>
        <v>41939.810300925928</v>
      </c>
    </row>
    <row r="186" spans="1:15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3">
        <f t="shared" si="2"/>
        <v>41825.791226851856</v>
      </c>
    </row>
    <row r="187" spans="1:15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3">
        <f t="shared" si="2"/>
        <v>42570.91133101852</v>
      </c>
    </row>
    <row r="188" spans="1:15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3">
        <f t="shared" si="2"/>
        <v>42767.812893518523</v>
      </c>
    </row>
    <row r="189" spans="1:15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3">
        <f t="shared" si="2"/>
        <v>42182.234456018516</v>
      </c>
    </row>
    <row r="190" spans="1:15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3">
        <f t="shared" si="2"/>
        <v>41857.18304398148</v>
      </c>
    </row>
    <row r="191" spans="1:15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3">
        <f t="shared" si="2"/>
        <v>42556.690706018519</v>
      </c>
    </row>
    <row r="192" spans="1:15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3">
        <f t="shared" si="2"/>
        <v>42527.650995370372</v>
      </c>
    </row>
    <row r="193" spans="1:15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3">
        <f t="shared" si="2"/>
        <v>42239.441412037035</v>
      </c>
    </row>
    <row r="194" spans="1:15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3">
        <f t="shared" si="2"/>
        <v>41899.792037037041</v>
      </c>
    </row>
    <row r="195" spans="1:15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3">
        <f t="shared" ref="O195:O258" si="3">(((J195/60)/60)/24)+DATE(1970,1,1)</f>
        <v>41911.934791666667</v>
      </c>
    </row>
    <row r="196" spans="1:15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3">
        <f t="shared" si="3"/>
        <v>42375.996886574074</v>
      </c>
    </row>
    <row r="197" spans="1:15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3">
        <f t="shared" si="3"/>
        <v>42135.67050925926</v>
      </c>
    </row>
    <row r="198" spans="1:15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3">
        <f t="shared" si="3"/>
        <v>42259.542800925927</v>
      </c>
    </row>
    <row r="199" spans="1:15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3">
        <f t="shared" si="3"/>
        <v>42741.848379629635</v>
      </c>
    </row>
    <row r="200" spans="1:15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3">
        <f t="shared" si="3"/>
        <v>41887.383356481485</v>
      </c>
    </row>
    <row r="201" spans="1:15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3">
        <f t="shared" si="3"/>
        <v>42584.123865740738</v>
      </c>
    </row>
    <row r="202" spans="1:15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3">
        <f t="shared" si="3"/>
        <v>41867.083368055559</v>
      </c>
    </row>
    <row r="203" spans="1:15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3">
        <f t="shared" si="3"/>
        <v>42023.818622685183</v>
      </c>
    </row>
    <row r="204" spans="1:15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3">
        <f t="shared" si="3"/>
        <v>42255.927824074075</v>
      </c>
    </row>
    <row r="205" spans="1:15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3">
        <f t="shared" si="3"/>
        <v>41973.847962962958</v>
      </c>
    </row>
    <row r="206" spans="1:15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3">
        <f t="shared" si="3"/>
        <v>42556.583368055552</v>
      </c>
    </row>
    <row r="207" spans="1:15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3">
        <f t="shared" si="3"/>
        <v>42248.632199074069</v>
      </c>
    </row>
    <row r="208" spans="1:15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3">
        <f t="shared" si="3"/>
        <v>42567.004432870366</v>
      </c>
    </row>
    <row r="209" spans="1:15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3">
        <f t="shared" si="3"/>
        <v>41978.197199074071</v>
      </c>
    </row>
    <row r="210" spans="1:15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3">
        <f t="shared" si="3"/>
        <v>41959.369988425926</v>
      </c>
    </row>
    <row r="211" spans="1:15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3">
        <f t="shared" si="3"/>
        <v>42165.922858796301</v>
      </c>
    </row>
    <row r="212" spans="1:15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3">
        <f t="shared" si="3"/>
        <v>42249.064722222218</v>
      </c>
    </row>
    <row r="213" spans="1:15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3">
        <f t="shared" si="3"/>
        <v>42236.159918981488</v>
      </c>
    </row>
    <row r="214" spans="1:15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3">
        <f t="shared" si="3"/>
        <v>42416.881018518514</v>
      </c>
    </row>
    <row r="215" spans="1:15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3">
        <f t="shared" si="3"/>
        <v>42202.594293981485</v>
      </c>
    </row>
    <row r="216" spans="1:15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3">
        <f t="shared" si="3"/>
        <v>42009.64061342593</v>
      </c>
    </row>
    <row r="217" spans="1:15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3">
        <f t="shared" si="3"/>
        <v>42375.230115740742</v>
      </c>
    </row>
    <row r="218" spans="1:15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3">
        <f t="shared" si="3"/>
        <v>42066.958761574075</v>
      </c>
    </row>
    <row r="219" spans="1:15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3">
        <f t="shared" si="3"/>
        <v>41970.64061342593</v>
      </c>
    </row>
    <row r="220" spans="1:15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3">
        <f t="shared" si="3"/>
        <v>42079.628344907411</v>
      </c>
    </row>
    <row r="221" spans="1:15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3">
        <f t="shared" si="3"/>
        <v>42429.326678240745</v>
      </c>
    </row>
    <row r="222" spans="1:15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3">
        <f t="shared" si="3"/>
        <v>42195.643865740742</v>
      </c>
    </row>
    <row r="223" spans="1:15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3">
        <f t="shared" si="3"/>
        <v>42031.837546296301</v>
      </c>
    </row>
    <row r="224" spans="1:15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3">
        <f t="shared" si="3"/>
        <v>42031.769884259258</v>
      </c>
    </row>
    <row r="225" spans="1:15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3">
        <f t="shared" si="3"/>
        <v>42482.048032407409</v>
      </c>
    </row>
    <row r="226" spans="1:15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3">
        <f t="shared" si="3"/>
        <v>42135.235254629632</v>
      </c>
    </row>
    <row r="227" spans="1:15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3">
        <f t="shared" si="3"/>
        <v>42438.961273148147</v>
      </c>
    </row>
    <row r="228" spans="1:15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3">
        <f t="shared" si="3"/>
        <v>42106.666018518517</v>
      </c>
    </row>
    <row r="229" spans="1:15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3">
        <f t="shared" si="3"/>
        <v>42164.893993055557</v>
      </c>
    </row>
    <row r="230" spans="1:15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3">
        <f t="shared" si="3"/>
        <v>42096.686400462961</v>
      </c>
    </row>
    <row r="231" spans="1:15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3">
        <f t="shared" si="3"/>
        <v>42383.933993055558</v>
      </c>
    </row>
    <row r="232" spans="1:15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3">
        <f t="shared" si="3"/>
        <v>42129.777210648142</v>
      </c>
    </row>
    <row r="233" spans="1:15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3">
        <f t="shared" si="3"/>
        <v>42341.958923611113</v>
      </c>
    </row>
    <row r="234" spans="1:15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3">
        <f t="shared" si="3"/>
        <v>42032.82576388889</v>
      </c>
    </row>
    <row r="235" spans="1:15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3">
        <f t="shared" si="3"/>
        <v>42612.911712962959</v>
      </c>
    </row>
    <row r="236" spans="1:15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3">
        <f t="shared" si="3"/>
        <v>42136.035405092596</v>
      </c>
    </row>
    <row r="237" spans="1:15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3">
        <f t="shared" si="3"/>
        <v>42164.908530092594</v>
      </c>
    </row>
    <row r="238" spans="1:15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3">
        <f t="shared" si="3"/>
        <v>42321.08447916666</v>
      </c>
    </row>
    <row r="239" spans="1:15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3">
        <f t="shared" si="3"/>
        <v>42377.577187499999</v>
      </c>
    </row>
    <row r="240" spans="1:15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3">
        <f t="shared" si="3"/>
        <v>42713.962499999994</v>
      </c>
    </row>
    <row r="241" spans="1:15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3">
        <f t="shared" si="3"/>
        <v>42297.110300925924</v>
      </c>
    </row>
    <row r="242" spans="1:15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3">
        <f t="shared" si="3"/>
        <v>41354.708460648151</v>
      </c>
    </row>
    <row r="243" spans="1:15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3">
        <f t="shared" si="3"/>
        <v>41949.697962962964</v>
      </c>
    </row>
    <row r="244" spans="1:15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3">
        <f t="shared" si="3"/>
        <v>40862.492939814816</v>
      </c>
    </row>
    <row r="245" spans="1:15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3">
        <f t="shared" si="3"/>
        <v>41662.047500000001</v>
      </c>
    </row>
    <row r="246" spans="1:15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3">
        <f t="shared" si="3"/>
        <v>40213.323599537034</v>
      </c>
    </row>
    <row r="247" spans="1:15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3">
        <f t="shared" si="3"/>
        <v>41107.053067129629</v>
      </c>
    </row>
    <row r="248" spans="1:15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3">
        <f t="shared" si="3"/>
        <v>40480.363483796296</v>
      </c>
    </row>
    <row r="249" spans="1:15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3">
        <f t="shared" si="3"/>
        <v>40430.604328703703</v>
      </c>
    </row>
    <row r="250" spans="1:15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3">
        <f t="shared" si="3"/>
        <v>40870.774409722224</v>
      </c>
    </row>
    <row r="251" spans="1:15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3">
        <f t="shared" si="3"/>
        <v>40332.923842592594</v>
      </c>
    </row>
    <row r="252" spans="1:15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3">
        <f t="shared" si="3"/>
        <v>41401.565868055557</v>
      </c>
    </row>
    <row r="253" spans="1:15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3">
        <f t="shared" si="3"/>
        <v>41013.787569444445</v>
      </c>
    </row>
    <row r="254" spans="1:15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3">
        <f t="shared" si="3"/>
        <v>40266.662708333337</v>
      </c>
    </row>
    <row r="255" spans="1:15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3">
        <f t="shared" si="3"/>
        <v>40924.650868055556</v>
      </c>
    </row>
    <row r="256" spans="1:15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3">
        <f t="shared" si="3"/>
        <v>42263.952662037031</v>
      </c>
    </row>
    <row r="257" spans="1:15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3">
        <f t="shared" si="3"/>
        <v>40588.526412037041</v>
      </c>
    </row>
    <row r="258" spans="1:15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3">
        <f t="shared" si="3"/>
        <v>41319.769293981481</v>
      </c>
    </row>
    <row r="259" spans="1:15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3">
        <f t="shared" ref="O259:O322" si="4">(((J259/60)/60)/24)+DATE(1970,1,1)</f>
        <v>42479.626875000002</v>
      </c>
    </row>
    <row r="260" spans="1:15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3">
        <f t="shared" si="4"/>
        <v>40682.051689814813</v>
      </c>
    </row>
    <row r="261" spans="1:15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3">
        <f t="shared" si="4"/>
        <v>42072.738067129627</v>
      </c>
    </row>
    <row r="262" spans="1:15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3">
        <f t="shared" si="4"/>
        <v>40330.755543981482</v>
      </c>
    </row>
    <row r="263" spans="1:15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3">
        <f t="shared" si="4"/>
        <v>41017.885462962964</v>
      </c>
    </row>
    <row r="264" spans="1:15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3">
        <f t="shared" si="4"/>
        <v>40555.24800925926</v>
      </c>
    </row>
    <row r="265" spans="1:15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3">
        <f t="shared" si="4"/>
        <v>41149.954791666663</v>
      </c>
    </row>
    <row r="266" spans="1:15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3">
        <f t="shared" si="4"/>
        <v>41010.620312500003</v>
      </c>
    </row>
    <row r="267" spans="1:15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3">
        <f t="shared" si="4"/>
        <v>40267.245717592588</v>
      </c>
    </row>
    <row r="268" spans="1:15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3">
        <f t="shared" si="4"/>
        <v>40205.174849537041</v>
      </c>
    </row>
    <row r="269" spans="1:15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3">
        <f t="shared" si="4"/>
        <v>41785.452534722222</v>
      </c>
    </row>
    <row r="270" spans="1:15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3">
        <f t="shared" si="4"/>
        <v>40809.15252314815</v>
      </c>
    </row>
    <row r="271" spans="1:15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3">
        <f t="shared" si="4"/>
        <v>42758.197013888886</v>
      </c>
    </row>
    <row r="272" spans="1:15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3">
        <f t="shared" si="4"/>
        <v>40637.866550925923</v>
      </c>
    </row>
    <row r="273" spans="1:15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3">
        <f t="shared" si="4"/>
        <v>41612.10024305556</v>
      </c>
    </row>
    <row r="274" spans="1:15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3">
        <f t="shared" si="4"/>
        <v>40235.900358796294</v>
      </c>
    </row>
    <row r="275" spans="1:15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3">
        <f t="shared" si="4"/>
        <v>40697.498449074075</v>
      </c>
    </row>
    <row r="276" spans="1:15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3">
        <f t="shared" si="4"/>
        <v>40969.912372685183</v>
      </c>
    </row>
    <row r="277" spans="1:15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3">
        <f t="shared" si="4"/>
        <v>41193.032013888893</v>
      </c>
    </row>
    <row r="278" spans="1:15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3">
        <f t="shared" si="4"/>
        <v>40967.081874999996</v>
      </c>
    </row>
    <row r="279" spans="1:15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3">
        <f t="shared" si="4"/>
        <v>42117.891423611116</v>
      </c>
    </row>
    <row r="280" spans="1:15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3">
        <f t="shared" si="4"/>
        <v>41164.040960648148</v>
      </c>
    </row>
    <row r="281" spans="1:15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3">
        <f t="shared" si="4"/>
        <v>42759.244166666671</v>
      </c>
    </row>
    <row r="282" spans="1:15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3">
        <f t="shared" si="4"/>
        <v>41744.590682870366</v>
      </c>
    </row>
    <row r="283" spans="1:15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3">
        <f t="shared" si="4"/>
        <v>39950.163344907407</v>
      </c>
    </row>
    <row r="284" spans="1:15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3">
        <f t="shared" si="4"/>
        <v>40194.920046296298</v>
      </c>
    </row>
    <row r="285" spans="1:15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3">
        <f t="shared" si="4"/>
        <v>40675.71</v>
      </c>
    </row>
    <row r="286" spans="1:15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3">
        <f t="shared" si="4"/>
        <v>40904.738194444442</v>
      </c>
    </row>
    <row r="287" spans="1:15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3">
        <f t="shared" si="4"/>
        <v>41506.756111111114</v>
      </c>
    </row>
    <row r="288" spans="1:15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3">
        <f t="shared" si="4"/>
        <v>41313.816249999996</v>
      </c>
    </row>
    <row r="289" spans="1:15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3">
        <f t="shared" si="4"/>
        <v>41184.277986111112</v>
      </c>
    </row>
    <row r="290" spans="1:15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3">
        <f t="shared" si="4"/>
        <v>41051.168900462959</v>
      </c>
    </row>
    <row r="291" spans="1:15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3">
        <f t="shared" si="4"/>
        <v>41550.456412037034</v>
      </c>
    </row>
    <row r="292" spans="1:15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3">
        <f t="shared" si="4"/>
        <v>40526.36917824074</v>
      </c>
    </row>
    <row r="293" spans="1:15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3">
        <f t="shared" si="4"/>
        <v>41376.769050925926</v>
      </c>
    </row>
    <row r="294" spans="1:15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3">
        <f t="shared" si="4"/>
        <v>40812.803229166668</v>
      </c>
    </row>
    <row r="295" spans="1:15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3">
        <f t="shared" si="4"/>
        <v>41719.667986111112</v>
      </c>
    </row>
    <row r="296" spans="1:15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3">
        <f t="shared" si="4"/>
        <v>40343.084421296298</v>
      </c>
    </row>
    <row r="297" spans="1:15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3">
        <f t="shared" si="4"/>
        <v>41519.004733796297</v>
      </c>
    </row>
    <row r="298" spans="1:15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3">
        <f t="shared" si="4"/>
        <v>41134.475497685184</v>
      </c>
    </row>
    <row r="299" spans="1:15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3">
        <f t="shared" si="4"/>
        <v>42089.72802083334</v>
      </c>
    </row>
    <row r="300" spans="1:15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3">
        <f t="shared" si="4"/>
        <v>41709.463518518518</v>
      </c>
    </row>
    <row r="301" spans="1:15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3">
        <f t="shared" si="4"/>
        <v>40469.225231481483</v>
      </c>
    </row>
    <row r="302" spans="1:15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3">
        <f t="shared" si="4"/>
        <v>40626.959930555553</v>
      </c>
    </row>
    <row r="303" spans="1:15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3">
        <f t="shared" si="4"/>
        <v>41312.737673611111</v>
      </c>
    </row>
    <row r="304" spans="1:15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3">
        <f t="shared" si="4"/>
        <v>40933.856921296298</v>
      </c>
    </row>
    <row r="305" spans="1:15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3">
        <f t="shared" si="4"/>
        <v>41032.071134259262</v>
      </c>
    </row>
    <row r="306" spans="1:15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3">
        <f t="shared" si="4"/>
        <v>41114.094872685186</v>
      </c>
    </row>
    <row r="307" spans="1:15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3">
        <f t="shared" si="4"/>
        <v>40948.630196759259</v>
      </c>
    </row>
    <row r="308" spans="1:15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3">
        <f t="shared" si="4"/>
        <v>41333.837187500001</v>
      </c>
    </row>
    <row r="309" spans="1:15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3">
        <f t="shared" si="4"/>
        <v>41282.944456018515</v>
      </c>
    </row>
    <row r="310" spans="1:15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3">
        <f t="shared" si="4"/>
        <v>40567.694560185184</v>
      </c>
    </row>
    <row r="311" spans="1:15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3">
        <f t="shared" si="4"/>
        <v>41134.751550925925</v>
      </c>
    </row>
    <row r="312" spans="1:15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3">
        <f t="shared" si="4"/>
        <v>40821.183136574073</v>
      </c>
    </row>
    <row r="313" spans="1:15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3">
        <f t="shared" si="4"/>
        <v>40868.219814814816</v>
      </c>
    </row>
    <row r="314" spans="1:15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3">
        <f t="shared" si="4"/>
        <v>41348.877685185187</v>
      </c>
    </row>
    <row r="315" spans="1:15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3">
        <f t="shared" si="4"/>
        <v>40357.227939814817</v>
      </c>
    </row>
    <row r="316" spans="1:15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3">
        <f t="shared" si="4"/>
        <v>41304.833194444444</v>
      </c>
    </row>
    <row r="317" spans="1:15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3">
        <f t="shared" si="4"/>
        <v>41113.77238425926</v>
      </c>
    </row>
    <row r="318" spans="1:15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3">
        <f t="shared" si="4"/>
        <v>41950.923576388886</v>
      </c>
    </row>
    <row r="319" spans="1:15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3">
        <f t="shared" si="4"/>
        <v>41589.676886574074</v>
      </c>
    </row>
    <row r="320" spans="1:15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3">
        <f t="shared" si="4"/>
        <v>41330.038784722223</v>
      </c>
    </row>
    <row r="321" spans="1:15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3">
        <f t="shared" si="4"/>
        <v>40123.83829861111</v>
      </c>
    </row>
    <row r="322" spans="1:15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3">
        <f t="shared" si="4"/>
        <v>42331.551307870366</v>
      </c>
    </row>
    <row r="323" spans="1:15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3">
        <f t="shared" ref="O323:O386" si="5">(((J323/60)/60)/24)+DATE(1970,1,1)</f>
        <v>42647.446597222224</v>
      </c>
    </row>
    <row r="324" spans="1:15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3">
        <f t="shared" si="5"/>
        <v>42473.57</v>
      </c>
    </row>
    <row r="325" spans="1:15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3">
        <f t="shared" si="5"/>
        <v>42697.32136574074</v>
      </c>
    </row>
    <row r="326" spans="1:15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3">
        <f t="shared" si="5"/>
        <v>42184.626250000001</v>
      </c>
    </row>
    <row r="327" spans="1:15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3">
        <f t="shared" si="5"/>
        <v>42689.187881944439</v>
      </c>
    </row>
    <row r="328" spans="1:15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3">
        <f t="shared" si="5"/>
        <v>42775.314884259264</v>
      </c>
    </row>
    <row r="329" spans="1:15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3">
        <f t="shared" si="5"/>
        <v>42058.235289351855</v>
      </c>
    </row>
    <row r="330" spans="1:15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3">
        <f t="shared" si="5"/>
        <v>42278.946620370371</v>
      </c>
    </row>
    <row r="331" spans="1:15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3">
        <f t="shared" si="5"/>
        <v>42291.46674768519</v>
      </c>
    </row>
    <row r="332" spans="1:15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3">
        <f t="shared" si="5"/>
        <v>41379.515775462962</v>
      </c>
    </row>
    <row r="333" spans="1:15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3">
        <f t="shared" si="5"/>
        <v>42507.581412037034</v>
      </c>
    </row>
    <row r="334" spans="1:15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3">
        <f t="shared" si="5"/>
        <v>42263.680289351847</v>
      </c>
    </row>
    <row r="335" spans="1:15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3">
        <f t="shared" si="5"/>
        <v>42437.636469907404</v>
      </c>
    </row>
    <row r="336" spans="1:15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3">
        <f t="shared" si="5"/>
        <v>42101.682372685187</v>
      </c>
    </row>
    <row r="337" spans="1:15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3">
        <f t="shared" si="5"/>
        <v>42101.737442129626</v>
      </c>
    </row>
    <row r="338" spans="1:15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3">
        <f t="shared" si="5"/>
        <v>42291.596273148149</v>
      </c>
    </row>
    <row r="339" spans="1:15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3">
        <f t="shared" si="5"/>
        <v>42047.128564814819</v>
      </c>
    </row>
    <row r="340" spans="1:15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3">
        <f t="shared" si="5"/>
        <v>42559.755671296298</v>
      </c>
    </row>
    <row r="341" spans="1:15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3">
        <f t="shared" si="5"/>
        <v>42093.760046296295</v>
      </c>
    </row>
    <row r="342" spans="1:15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3">
        <f t="shared" si="5"/>
        <v>42772.669062500005</v>
      </c>
    </row>
    <row r="343" spans="1:15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3">
        <f t="shared" si="5"/>
        <v>41894.879606481481</v>
      </c>
    </row>
    <row r="344" spans="1:15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3">
        <f t="shared" si="5"/>
        <v>42459.780844907407</v>
      </c>
    </row>
    <row r="345" spans="1:15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3">
        <f t="shared" si="5"/>
        <v>41926.73778935185</v>
      </c>
    </row>
    <row r="346" spans="1:15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3">
        <f t="shared" si="5"/>
        <v>42111.970995370371</v>
      </c>
    </row>
    <row r="347" spans="1:15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3">
        <f t="shared" si="5"/>
        <v>42114.944328703699</v>
      </c>
    </row>
    <row r="348" spans="1:15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3">
        <f t="shared" si="5"/>
        <v>42261.500243055561</v>
      </c>
    </row>
    <row r="349" spans="1:15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3">
        <f t="shared" si="5"/>
        <v>42292.495474537034</v>
      </c>
    </row>
    <row r="350" spans="1:15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3">
        <f t="shared" si="5"/>
        <v>42207.58699074074</v>
      </c>
    </row>
    <row r="351" spans="1:15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3">
        <f t="shared" si="5"/>
        <v>42760.498935185184</v>
      </c>
    </row>
    <row r="352" spans="1:15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3">
        <f t="shared" si="5"/>
        <v>42586.066076388888</v>
      </c>
    </row>
    <row r="353" spans="1:15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3">
        <f t="shared" si="5"/>
        <v>42427.964745370366</v>
      </c>
    </row>
    <row r="354" spans="1:15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3">
        <f t="shared" si="5"/>
        <v>41890.167453703703</v>
      </c>
    </row>
    <row r="355" spans="1:15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3">
        <f t="shared" si="5"/>
        <v>42297.791886574079</v>
      </c>
    </row>
    <row r="356" spans="1:15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3">
        <f t="shared" si="5"/>
        <v>42438.827789351853</v>
      </c>
    </row>
    <row r="357" spans="1:15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3">
        <f t="shared" si="5"/>
        <v>41943.293912037036</v>
      </c>
    </row>
    <row r="358" spans="1:15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3">
        <f t="shared" si="5"/>
        <v>42415.803159722222</v>
      </c>
    </row>
    <row r="359" spans="1:15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3">
        <f t="shared" si="5"/>
        <v>42078.222187499996</v>
      </c>
    </row>
    <row r="360" spans="1:15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3">
        <f t="shared" si="5"/>
        <v>42507.860196759255</v>
      </c>
    </row>
    <row r="361" spans="1:15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3">
        <f t="shared" si="5"/>
        <v>41935.070486111108</v>
      </c>
    </row>
    <row r="362" spans="1:15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3">
        <f t="shared" si="5"/>
        <v>42163.897916666669</v>
      </c>
    </row>
    <row r="363" spans="1:15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3">
        <f t="shared" si="5"/>
        <v>41936.001226851848</v>
      </c>
    </row>
    <row r="364" spans="1:15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3">
        <f t="shared" si="5"/>
        <v>41837.210543981484</v>
      </c>
    </row>
    <row r="365" spans="1:15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3">
        <f t="shared" si="5"/>
        <v>40255.744629629626</v>
      </c>
    </row>
    <row r="366" spans="1:15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3">
        <f t="shared" si="5"/>
        <v>41780.859629629631</v>
      </c>
    </row>
    <row r="367" spans="1:15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3">
        <f t="shared" si="5"/>
        <v>41668.606469907405</v>
      </c>
    </row>
    <row r="368" spans="1:15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3">
        <f t="shared" si="5"/>
        <v>41019.793032407404</v>
      </c>
    </row>
    <row r="369" spans="1:15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3">
        <f t="shared" si="5"/>
        <v>41355.577291666668</v>
      </c>
    </row>
    <row r="370" spans="1:15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3">
        <f t="shared" si="5"/>
        <v>42043.605578703704</v>
      </c>
    </row>
    <row r="371" spans="1:15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3">
        <f t="shared" si="5"/>
        <v>40893.551724537036</v>
      </c>
    </row>
    <row r="372" spans="1:15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3">
        <f t="shared" si="5"/>
        <v>42711.795138888891</v>
      </c>
    </row>
    <row r="373" spans="1:15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3">
        <f t="shared" si="5"/>
        <v>41261.767812500002</v>
      </c>
    </row>
    <row r="374" spans="1:15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3">
        <f t="shared" si="5"/>
        <v>42425.576898148152</v>
      </c>
    </row>
    <row r="375" spans="1:15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3">
        <f t="shared" si="5"/>
        <v>41078.91201388889</v>
      </c>
    </row>
    <row r="376" spans="1:15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3">
        <f t="shared" si="5"/>
        <v>40757.889247685183</v>
      </c>
    </row>
    <row r="377" spans="1:15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3">
        <f t="shared" si="5"/>
        <v>41657.985081018516</v>
      </c>
    </row>
    <row r="378" spans="1:15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3">
        <f t="shared" si="5"/>
        <v>42576.452731481477</v>
      </c>
    </row>
    <row r="379" spans="1:15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3">
        <f t="shared" si="5"/>
        <v>42292.250787037032</v>
      </c>
    </row>
    <row r="380" spans="1:15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3">
        <f t="shared" si="5"/>
        <v>42370.571851851855</v>
      </c>
    </row>
    <row r="381" spans="1:15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3">
        <f t="shared" si="5"/>
        <v>40987.688333333332</v>
      </c>
    </row>
    <row r="382" spans="1:15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3">
        <f t="shared" si="5"/>
        <v>42367.719814814816</v>
      </c>
    </row>
    <row r="383" spans="1:15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3">
        <f t="shared" si="5"/>
        <v>41085.698113425926</v>
      </c>
    </row>
    <row r="384" spans="1:15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3">
        <f t="shared" si="5"/>
        <v>41144.709490740745</v>
      </c>
    </row>
    <row r="385" spans="1:15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3">
        <f t="shared" si="5"/>
        <v>41755.117581018516</v>
      </c>
    </row>
    <row r="386" spans="1:15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3">
        <f t="shared" si="5"/>
        <v>41980.781793981485</v>
      </c>
    </row>
    <row r="387" spans="1:15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3">
        <f t="shared" ref="O387:O450" si="6">(((J387/60)/60)/24)+DATE(1970,1,1)</f>
        <v>41934.584502314814</v>
      </c>
    </row>
    <row r="388" spans="1:15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3">
        <f t="shared" si="6"/>
        <v>42211.951284722221</v>
      </c>
    </row>
    <row r="389" spans="1:15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3">
        <f t="shared" si="6"/>
        <v>42200.67659722222</v>
      </c>
    </row>
    <row r="390" spans="1:15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3">
        <f t="shared" si="6"/>
        <v>42549.076157407413</v>
      </c>
    </row>
    <row r="391" spans="1:15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3">
        <f t="shared" si="6"/>
        <v>41674.063078703701</v>
      </c>
    </row>
    <row r="392" spans="1:15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3">
        <f t="shared" si="6"/>
        <v>42112.036712962959</v>
      </c>
    </row>
    <row r="393" spans="1:15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3">
        <f t="shared" si="6"/>
        <v>40865.042256944449</v>
      </c>
    </row>
    <row r="394" spans="1:15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3">
        <f t="shared" si="6"/>
        <v>40763.717256944445</v>
      </c>
    </row>
    <row r="395" spans="1:15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3">
        <f t="shared" si="6"/>
        <v>41526.708935185183</v>
      </c>
    </row>
    <row r="396" spans="1:15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3">
        <f t="shared" si="6"/>
        <v>42417.818078703705</v>
      </c>
    </row>
    <row r="397" spans="1:15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3">
        <f t="shared" si="6"/>
        <v>40990.909259259257</v>
      </c>
    </row>
    <row r="398" spans="1:15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3">
        <f t="shared" si="6"/>
        <v>41082.564884259256</v>
      </c>
    </row>
    <row r="399" spans="1:15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3">
        <f t="shared" si="6"/>
        <v>40379.776435185187</v>
      </c>
    </row>
    <row r="400" spans="1:15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3">
        <f t="shared" si="6"/>
        <v>42078.793124999997</v>
      </c>
    </row>
    <row r="401" spans="1:15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3">
        <f t="shared" si="6"/>
        <v>42687.875775462962</v>
      </c>
    </row>
    <row r="402" spans="1:15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3">
        <f t="shared" si="6"/>
        <v>41745.635960648149</v>
      </c>
    </row>
    <row r="403" spans="1:15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3">
        <f t="shared" si="6"/>
        <v>40732.842245370368</v>
      </c>
    </row>
    <row r="404" spans="1:15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3">
        <f t="shared" si="6"/>
        <v>42292.539548611108</v>
      </c>
    </row>
    <row r="405" spans="1:15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3">
        <f t="shared" si="6"/>
        <v>40718.310659722221</v>
      </c>
    </row>
    <row r="406" spans="1:15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3">
        <f t="shared" si="6"/>
        <v>41646.628032407411</v>
      </c>
    </row>
    <row r="407" spans="1:15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3">
        <f t="shared" si="6"/>
        <v>41674.08494212963</v>
      </c>
    </row>
    <row r="408" spans="1:15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3">
        <f t="shared" si="6"/>
        <v>40638.162465277775</v>
      </c>
    </row>
    <row r="409" spans="1:15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3">
        <f t="shared" si="6"/>
        <v>40806.870949074073</v>
      </c>
    </row>
    <row r="410" spans="1:15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3">
        <f t="shared" si="6"/>
        <v>41543.735995370371</v>
      </c>
    </row>
    <row r="411" spans="1:15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3">
        <f t="shared" si="6"/>
        <v>42543.862777777773</v>
      </c>
    </row>
    <row r="412" spans="1:15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3">
        <f t="shared" si="6"/>
        <v>42113.981446759266</v>
      </c>
    </row>
    <row r="413" spans="1:15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3">
        <f t="shared" si="6"/>
        <v>41598.17597222222</v>
      </c>
    </row>
    <row r="414" spans="1:15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3">
        <f t="shared" si="6"/>
        <v>41099.742800925924</v>
      </c>
    </row>
    <row r="415" spans="1:15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3">
        <f t="shared" si="6"/>
        <v>41079.877442129626</v>
      </c>
    </row>
    <row r="416" spans="1:15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3">
        <f t="shared" si="6"/>
        <v>41529.063252314816</v>
      </c>
    </row>
    <row r="417" spans="1:15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3">
        <f t="shared" si="6"/>
        <v>41904.851875</v>
      </c>
    </row>
    <row r="418" spans="1:15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3">
        <f t="shared" si="6"/>
        <v>41648.396192129629</v>
      </c>
    </row>
    <row r="419" spans="1:15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3">
        <f t="shared" si="6"/>
        <v>41360.970601851855</v>
      </c>
    </row>
    <row r="420" spans="1:15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3">
        <f t="shared" si="6"/>
        <v>42178.282372685186</v>
      </c>
    </row>
    <row r="421" spans="1:15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3">
        <f t="shared" si="6"/>
        <v>41394.842442129629</v>
      </c>
    </row>
    <row r="422" spans="1:15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3">
        <f t="shared" si="6"/>
        <v>41682.23646990741</v>
      </c>
    </row>
    <row r="423" spans="1:15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3">
        <f t="shared" si="6"/>
        <v>42177.491388888884</v>
      </c>
    </row>
    <row r="424" spans="1:15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3">
        <f t="shared" si="6"/>
        <v>41863.260381944441</v>
      </c>
    </row>
    <row r="425" spans="1:15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3">
        <f t="shared" si="6"/>
        <v>41400.92627314815</v>
      </c>
    </row>
    <row r="426" spans="1:15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3">
        <f t="shared" si="6"/>
        <v>40934.376145833332</v>
      </c>
    </row>
    <row r="427" spans="1:15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3">
        <f t="shared" si="6"/>
        <v>42275.861157407402</v>
      </c>
    </row>
    <row r="428" spans="1:15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3">
        <f t="shared" si="6"/>
        <v>42400.711967592593</v>
      </c>
    </row>
    <row r="429" spans="1:15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3">
        <f t="shared" si="6"/>
        <v>42285.909027777772</v>
      </c>
    </row>
    <row r="430" spans="1:15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3">
        <f t="shared" si="6"/>
        <v>41778.766724537039</v>
      </c>
    </row>
    <row r="431" spans="1:15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3">
        <f t="shared" si="6"/>
        <v>40070.901412037041</v>
      </c>
    </row>
    <row r="432" spans="1:15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3">
        <f t="shared" si="6"/>
        <v>41513.107256944444</v>
      </c>
    </row>
    <row r="433" spans="1:15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3">
        <f t="shared" si="6"/>
        <v>42526.871331018512</v>
      </c>
    </row>
    <row r="434" spans="1:15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3">
        <f t="shared" si="6"/>
        <v>42238.726631944446</v>
      </c>
    </row>
    <row r="435" spans="1:15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3">
        <f t="shared" si="6"/>
        <v>42228.629884259266</v>
      </c>
    </row>
    <row r="436" spans="1:15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3">
        <f t="shared" si="6"/>
        <v>41576.834513888891</v>
      </c>
    </row>
    <row r="437" spans="1:15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3">
        <f t="shared" si="6"/>
        <v>41500.747453703705</v>
      </c>
    </row>
    <row r="438" spans="1:15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3">
        <f t="shared" si="6"/>
        <v>41456.36241898148</v>
      </c>
    </row>
    <row r="439" spans="1:15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3">
        <f t="shared" si="6"/>
        <v>42591.31858796296</v>
      </c>
    </row>
    <row r="440" spans="1:15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3">
        <f t="shared" si="6"/>
        <v>42296.261087962965</v>
      </c>
    </row>
    <row r="441" spans="1:15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3">
        <f t="shared" si="6"/>
        <v>41919.761782407404</v>
      </c>
    </row>
    <row r="442" spans="1:15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3">
        <f t="shared" si="6"/>
        <v>42423.985567129625</v>
      </c>
    </row>
    <row r="443" spans="1:15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3">
        <f t="shared" si="6"/>
        <v>41550.793935185182</v>
      </c>
    </row>
    <row r="444" spans="1:15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3">
        <f t="shared" si="6"/>
        <v>42024.888692129629</v>
      </c>
    </row>
    <row r="445" spans="1:15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3">
        <f t="shared" si="6"/>
        <v>41650.015057870369</v>
      </c>
    </row>
    <row r="446" spans="1:15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3">
        <f t="shared" si="6"/>
        <v>40894.906956018516</v>
      </c>
    </row>
    <row r="447" spans="1:15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3">
        <f t="shared" si="6"/>
        <v>42130.335358796292</v>
      </c>
    </row>
    <row r="448" spans="1:15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3">
        <f t="shared" si="6"/>
        <v>42037.083564814813</v>
      </c>
    </row>
    <row r="449" spans="1:15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3">
        <f t="shared" si="6"/>
        <v>41331.555127314816</v>
      </c>
    </row>
    <row r="450" spans="1:15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3">
        <f t="shared" si="6"/>
        <v>41753.758043981477</v>
      </c>
    </row>
    <row r="451" spans="1:15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3">
        <f t="shared" ref="O451:O514" si="7">(((J451/60)/60)/24)+DATE(1970,1,1)</f>
        <v>41534.568113425928</v>
      </c>
    </row>
    <row r="452" spans="1:15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3">
        <f t="shared" si="7"/>
        <v>41654.946759259255</v>
      </c>
    </row>
    <row r="453" spans="1:15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3">
        <f t="shared" si="7"/>
        <v>41634.715173611112</v>
      </c>
    </row>
    <row r="454" spans="1:15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3">
        <f t="shared" si="7"/>
        <v>42107.703877314809</v>
      </c>
    </row>
    <row r="455" spans="1:15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3">
        <f t="shared" si="7"/>
        <v>42038.824988425928</v>
      </c>
    </row>
    <row r="456" spans="1:15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3">
        <f t="shared" si="7"/>
        <v>41938.717256944445</v>
      </c>
    </row>
    <row r="457" spans="1:15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3">
        <f t="shared" si="7"/>
        <v>40971.002569444441</v>
      </c>
    </row>
    <row r="458" spans="1:15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3">
        <f t="shared" si="7"/>
        <v>41547.694456018515</v>
      </c>
    </row>
    <row r="459" spans="1:15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3">
        <f t="shared" si="7"/>
        <v>41837.767500000002</v>
      </c>
    </row>
    <row r="460" spans="1:15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3">
        <f t="shared" si="7"/>
        <v>41378.69976851852</v>
      </c>
    </row>
    <row r="461" spans="1:15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3">
        <f t="shared" si="7"/>
        <v>40800.6403587963</v>
      </c>
    </row>
    <row r="462" spans="1:15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3">
        <f t="shared" si="7"/>
        <v>41759.542534722219</v>
      </c>
    </row>
    <row r="463" spans="1:15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3">
        <f t="shared" si="7"/>
        <v>41407.84684027778</v>
      </c>
    </row>
    <row r="464" spans="1:15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3">
        <f t="shared" si="7"/>
        <v>40705.126631944448</v>
      </c>
    </row>
    <row r="465" spans="1:15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3">
        <f t="shared" si="7"/>
        <v>40750.710104166668</v>
      </c>
    </row>
    <row r="466" spans="1:15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3">
        <f t="shared" si="7"/>
        <v>42488.848784722228</v>
      </c>
    </row>
    <row r="467" spans="1:15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3">
        <f t="shared" si="7"/>
        <v>41801.120069444441</v>
      </c>
    </row>
    <row r="468" spans="1:15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3">
        <f t="shared" si="7"/>
        <v>41129.942870370374</v>
      </c>
    </row>
    <row r="469" spans="1:15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3">
        <f t="shared" si="7"/>
        <v>41135.679791666669</v>
      </c>
    </row>
    <row r="470" spans="1:15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3">
        <f t="shared" si="7"/>
        <v>41041.167627314811</v>
      </c>
    </row>
    <row r="471" spans="1:15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3">
        <f t="shared" si="7"/>
        <v>41827.989861111113</v>
      </c>
    </row>
    <row r="472" spans="1:15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3">
        <f t="shared" si="7"/>
        <v>41605.167696759258</v>
      </c>
    </row>
    <row r="473" spans="1:15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3">
        <f t="shared" si="7"/>
        <v>41703.721979166665</v>
      </c>
    </row>
    <row r="474" spans="1:15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3">
        <f t="shared" si="7"/>
        <v>41844.922662037039</v>
      </c>
    </row>
    <row r="475" spans="1:15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3">
        <f t="shared" si="7"/>
        <v>41869.698136574072</v>
      </c>
    </row>
    <row r="476" spans="1:15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3">
        <f t="shared" si="7"/>
        <v>42753.329039351855</v>
      </c>
    </row>
    <row r="477" spans="1:15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3">
        <f t="shared" si="7"/>
        <v>42100.086145833338</v>
      </c>
    </row>
    <row r="478" spans="1:15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3">
        <f t="shared" si="7"/>
        <v>41757.975011574075</v>
      </c>
    </row>
    <row r="479" spans="1:15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3">
        <f t="shared" si="7"/>
        <v>40987.83488425926</v>
      </c>
    </row>
    <row r="480" spans="1:15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3">
        <f t="shared" si="7"/>
        <v>42065.910983796297</v>
      </c>
    </row>
    <row r="481" spans="1:15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3">
        <f t="shared" si="7"/>
        <v>41904.407812500001</v>
      </c>
    </row>
    <row r="482" spans="1:15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3">
        <f t="shared" si="7"/>
        <v>41465.500173611108</v>
      </c>
    </row>
    <row r="483" spans="1:15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3">
        <f t="shared" si="7"/>
        <v>41162.672326388885</v>
      </c>
    </row>
    <row r="484" spans="1:15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3">
        <f t="shared" si="7"/>
        <v>42447.896875000006</v>
      </c>
    </row>
    <row r="485" spans="1:15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3">
        <f t="shared" si="7"/>
        <v>41243.197592592594</v>
      </c>
    </row>
    <row r="486" spans="1:15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3">
        <f t="shared" si="7"/>
        <v>42272.93949074074</v>
      </c>
    </row>
    <row r="487" spans="1:15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3">
        <f t="shared" si="7"/>
        <v>41381.50577546296</v>
      </c>
    </row>
    <row r="488" spans="1:15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3">
        <f t="shared" si="7"/>
        <v>41761.94258101852</v>
      </c>
    </row>
    <row r="489" spans="1:15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3">
        <f t="shared" si="7"/>
        <v>42669.594837962963</v>
      </c>
    </row>
    <row r="490" spans="1:15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3">
        <f t="shared" si="7"/>
        <v>42714.054398148146</v>
      </c>
    </row>
    <row r="491" spans="1:15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3">
        <f t="shared" si="7"/>
        <v>40882.481666666667</v>
      </c>
    </row>
    <row r="492" spans="1:15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3">
        <f t="shared" si="7"/>
        <v>41113.968576388892</v>
      </c>
    </row>
    <row r="493" spans="1:15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3">
        <f t="shared" si="7"/>
        <v>42366.982627314821</v>
      </c>
    </row>
    <row r="494" spans="1:15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3">
        <f t="shared" si="7"/>
        <v>42596.03506944445</v>
      </c>
    </row>
    <row r="495" spans="1:15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3">
        <f t="shared" si="7"/>
        <v>42114.726134259254</v>
      </c>
    </row>
    <row r="496" spans="1:15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3">
        <f t="shared" si="7"/>
        <v>41799.830613425926</v>
      </c>
    </row>
    <row r="497" spans="1:15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3">
        <f t="shared" si="7"/>
        <v>42171.827604166669</v>
      </c>
    </row>
    <row r="498" spans="1:15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3">
        <f t="shared" si="7"/>
        <v>41620.93141203704</v>
      </c>
    </row>
    <row r="499" spans="1:15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3">
        <f t="shared" si="7"/>
        <v>41945.037789351853</v>
      </c>
    </row>
    <row r="500" spans="1:15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3">
        <f t="shared" si="7"/>
        <v>40858.762141203704</v>
      </c>
    </row>
    <row r="501" spans="1:15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3">
        <f t="shared" si="7"/>
        <v>40043.895462962959</v>
      </c>
    </row>
    <row r="502" spans="1:15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3">
        <f t="shared" si="7"/>
        <v>40247.886006944449</v>
      </c>
    </row>
    <row r="503" spans="1:15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3">
        <f t="shared" si="7"/>
        <v>40703.234386574077</v>
      </c>
    </row>
    <row r="504" spans="1:15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3">
        <f t="shared" si="7"/>
        <v>40956.553530092591</v>
      </c>
    </row>
    <row r="505" spans="1:15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3">
        <f t="shared" si="7"/>
        <v>41991.526655092588</v>
      </c>
    </row>
    <row r="506" spans="1:15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3">
        <f t="shared" si="7"/>
        <v>40949.98364583333</v>
      </c>
    </row>
    <row r="507" spans="1:15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3">
        <f t="shared" si="7"/>
        <v>42318.098217592589</v>
      </c>
    </row>
    <row r="508" spans="1:15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3">
        <f t="shared" si="7"/>
        <v>41466.552314814813</v>
      </c>
    </row>
    <row r="509" spans="1:15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3">
        <f t="shared" si="7"/>
        <v>41156.958993055552</v>
      </c>
    </row>
    <row r="510" spans="1:15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3">
        <f t="shared" si="7"/>
        <v>40995.024317129632</v>
      </c>
    </row>
    <row r="511" spans="1:15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3">
        <f t="shared" si="7"/>
        <v>42153.631597222222</v>
      </c>
    </row>
    <row r="512" spans="1:15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3">
        <f t="shared" si="7"/>
        <v>42400.176377314812</v>
      </c>
    </row>
    <row r="513" spans="1:15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3">
        <f t="shared" si="7"/>
        <v>41340.303032407406</v>
      </c>
    </row>
    <row r="514" spans="1:15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3">
        <f t="shared" si="7"/>
        <v>42649.742210648154</v>
      </c>
    </row>
    <row r="515" spans="1:15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3">
        <f t="shared" ref="O515:O521" si="8">(((J515/60)/60)/24)+DATE(1970,1,1)</f>
        <v>42552.653993055559</v>
      </c>
    </row>
    <row r="516" spans="1:15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3">
        <f t="shared" si="8"/>
        <v>41830.613969907405</v>
      </c>
    </row>
    <row r="517" spans="1:15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3">
        <f t="shared" si="8"/>
        <v>42327.490752314814</v>
      </c>
    </row>
    <row r="518" spans="1:15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3">
        <f t="shared" si="8"/>
        <v>42091.778703703705</v>
      </c>
    </row>
    <row r="519" spans="1:15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3">
        <f t="shared" si="8"/>
        <v>42738.615289351852</v>
      </c>
    </row>
    <row r="520" spans="1:15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3">
        <f t="shared" si="8"/>
        <v>42223.616018518514</v>
      </c>
    </row>
    <row r="521" spans="1:15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3">
        <f t="shared" si="8"/>
        <v>41218.391446759262</v>
      </c>
    </row>
    <row r="522" spans="1:15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3">
        <f>(((J2/60)/60)/24)+DATE(1970,1,1)</f>
        <v>42177.007071759261</v>
      </c>
    </row>
    <row r="523" spans="1:15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3">
        <f t="shared" ref="O523:O541" si="9">(((J3/60)/60)/24)+DATE(1970,1,1)</f>
        <v>42766.600497685184</v>
      </c>
    </row>
    <row r="524" spans="1:15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3">
        <f t="shared" si="9"/>
        <v>42405.702349537038</v>
      </c>
    </row>
    <row r="525" spans="1:15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3">
        <f t="shared" si="9"/>
        <v>41828.515127314815</v>
      </c>
    </row>
    <row r="526" spans="1:15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3">
        <f t="shared" si="9"/>
        <v>42327.834247685183</v>
      </c>
    </row>
    <row r="527" spans="1:15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3">
        <f t="shared" si="9"/>
        <v>42563.932951388888</v>
      </c>
    </row>
    <row r="528" spans="1:15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3">
        <f t="shared" si="9"/>
        <v>41794.072337962964</v>
      </c>
    </row>
    <row r="529" spans="1:15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3">
        <f t="shared" si="9"/>
        <v>42516.047071759262</v>
      </c>
    </row>
    <row r="530" spans="1:15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3">
        <f t="shared" si="9"/>
        <v>42468.94458333333</v>
      </c>
    </row>
    <row r="531" spans="1:15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3">
        <f t="shared" si="9"/>
        <v>42447.103518518517</v>
      </c>
    </row>
    <row r="532" spans="1:15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3">
        <f t="shared" si="9"/>
        <v>41780.068043981482</v>
      </c>
    </row>
    <row r="533" spans="1:15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3">
        <f t="shared" si="9"/>
        <v>42572.778495370367</v>
      </c>
    </row>
    <row r="534" spans="1:15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3">
        <f t="shared" si="9"/>
        <v>41791.713252314818</v>
      </c>
    </row>
    <row r="535" spans="1:15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3">
        <f t="shared" si="9"/>
        <v>42508.677187499998</v>
      </c>
    </row>
    <row r="536" spans="1:15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3">
        <f t="shared" si="9"/>
        <v>41808.02648148148</v>
      </c>
    </row>
    <row r="537" spans="1:15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3">
        <f t="shared" si="9"/>
        <v>42256.391875000001</v>
      </c>
    </row>
    <row r="538" spans="1:15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3">
        <f t="shared" si="9"/>
        <v>41760.796423611115</v>
      </c>
    </row>
    <row r="539" spans="1:15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3">
        <f t="shared" si="9"/>
        <v>41917.731736111113</v>
      </c>
    </row>
    <row r="540" spans="1:15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3">
        <f t="shared" si="9"/>
        <v>41869.542314814818</v>
      </c>
    </row>
    <row r="541" spans="1:15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3">
        <f t="shared" si="9"/>
        <v>42175.816365740742</v>
      </c>
    </row>
    <row r="542" spans="1:15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/>
    </row>
    <row r="543" spans="1:15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/>
    </row>
    <row r="544" spans="1:15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/>
    </row>
    <row r="545" spans="1:14" customFormat="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</row>
    <row r="546" spans="1:14" customFormat="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</row>
    <row r="547" spans="1:14" customFormat="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</row>
    <row r="548" spans="1:14" customFormat="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</row>
    <row r="549" spans="1:14" customFormat="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</row>
    <row r="550" spans="1:14" customFormat="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</row>
    <row r="551" spans="1:14" customFormat="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</row>
    <row r="552" spans="1:14" customFormat="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</row>
    <row r="553" spans="1:14" customFormat="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</row>
    <row r="554" spans="1:14" customFormat="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</row>
    <row r="555" spans="1:14" customFormat="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</row>
    <row r="556" spans="1:14" customFormat="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</row>
    <row r="557" spans="1:14" customFormat="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</row>
    <row r="558" spans="1:14" customFormat="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</row>
    <row r="559" spans="1:14" customFormat="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</row>
    <row r="560" spans="1:14" customFormat="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</row>
    <row r="561" spans="1:14" customFormat="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</row>
    <row r="562" spans="1:14" customFormat="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</row>
    <row r="563" spans="1:14" customFormat="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</row>
    <row r="564" spans="1:14" customFormat="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</row>
    <row r="565" spans="1:14" customFormat="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</row>
    <row r="566" spans="1:14" customFormat="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</row>
    <row r="567" spans="1:14" customFormat="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</row>
    <row r="568" spans="1:14" customFormat="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</row>
    <row r="569" spans="1:14" customFormat="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</row>
    <row r="570" spans="1:14" customFormat="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</row>
    <row r="571" spans="1:14" customFormat="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</row>
    <row r="572" spans="1:14" customFormat="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</row>
    <row r="573" spans="1:14" customFormat="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</row>
    <row r="574" spans="1:14" customFormat="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</row>
    <row r="575" spans="1:14" customFormat="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</row>
    <row r="576" spans="1:14" customFormat="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</row>
    <row r="577" spans="1:14" customFormat="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</row>
    <row r="578" spans="1:14" customFormat="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</row>
    <row r="579" spans="1:14" customFormat="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</row>
    <row r="580" spans="1:14" customFormat="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</row>
    <row r="581" spans="1:14" customFormat="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</row>
    <row r="582" spans="1:14" customFormat="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</row>
    <row r="583" spans="1:14" customFormat="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</row>
    <row r="584" spans="1:14" customFormat="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</row>
    <row r="585" spans="1:14" customFormat="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</row>
    <row r="586" spans="1:14" customFormat="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</row>
    <row r="587" spans="1:14" customFormat="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</row>
    <row r="588" spans="1:14" customFormat="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</row>
    <row r="589" spans="1:14" customFormat="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</row>
    <row r="590" spans="1:14" customFormat="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</row>
    <row r="591" spans="1:14" customFormat="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</row>
    <row r="592" spans="1:14" customFormat="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</row>
    <row r="593" spans="1:14" customFormat="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</row>
    <row r="594" spans="1:14" customFormat="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</row>
    <row r="595" spans="1:14" customFormat="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</row>
    <row r="596" spans="1:14" customFormat="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</row>
    <row r="597" spans="1:14" customFormat="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</row>
    <row r="598" spans="1:14" customFormat="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</row>
    <row r="599" spans="1:14" customFormat="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</row>
    <row r="600" spans="1:14" customFormat="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</row>
    <row r="601" spans="1:14" customFormat="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</row>
    <row r="602" spans="1:14" customFormat="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</row>
    <row r="603" spans="1:14" customFormat="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</row>
    <row r="604" spans="1:14" customFormat="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</row>
    <row r="605" spans="1:14" customFormat="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</row>
    <row r="606" spans="1:14" customFormat="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</row>
    <row r="607" spans="1:14" customFormat="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</row>
    <row r="608" spans="1:14" customFormat="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</row>
    <row r="609" spans="1:14" customFormat="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</row>
    <row r="610" spans="1:14" customFormat="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</row>
    <row r="611" spans="1:14" customFormat="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</row>
    <row r="612" spans="1:14" customFormat="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</row>
    <row r="613" spans="1:14" customFormat="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</row>
    <row r="614" spans="1:14" customFormat="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</row>
    <row r="615" spans="1:14" customFormat="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</row>
    <row r="616" spans="1:14" customFormat="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</row>
    <row r="617" spans="1:14" customFormat="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</row>
    <row r="618" spans="1:14" customFormat="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</row>
    <row r="619" spans="1:14" customFormat="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</row>
    <row r="620" spans="1:14" customFormat="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</row>
    <row r="621" spans="1:14" customFormat="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</row>
    <row r="622" spans="1:14" customFormat="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</row>
    <row r="623" spans="1:14" customFormat="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</row>
    <row r="624" spans="1:14" customFormat="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</row>
    <row r="625" spans="1:14" customFormat="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</row>
    <row r="626" spans="1:14" customFormat="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</row>
    <row r="627" spans="1:14" customFormat="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</row>
    <row r="628" spans="1:14" customFormat="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</row>
    <row r="629" spans="1:14" customFormat="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</row>
    <row r="630" spans="1:14" customFormat="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</row>
    <row r="631" spans="1:14" customFormat="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</row>
    <row r="632" spans="1:14" customFormat="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</row>
    <row r="633" spans="1:14" customFormat="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</row>
    <row r="634" spans="1:14" customFormat="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</row>
    <row r="635" spans="1:14" customFormat="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</row>
    <row r="636" spans="1:14" customFormat="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</row>
    <row r="637" spans="1:14" customFormat="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</row>
    <row r="638" spans="1:14" customFormat="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</row>
    <row r="639" spans="1:14" customFormat="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</row>
    <row r="640" spans="1:14" customFormat="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</row>
    <row r="641" spans="1:14" customFormat="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</row>
    <row r="642" spans="1:14" customFormat="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</row>
    <row r="643" spans="1:14" customFormat="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</row>
    <row r="644" spans="1:14" customFormat="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</row>
    <row r="645" spans="1:14" customFormat="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</row>
    <row r="646" spans="1:14" customFormat="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</row>
    <row r="647" spans="1:14" customFormat="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</row>
    <row r="648" spans="1:14" customFormat="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</row>
    <row r="649" spans="1:14" customFormat="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</row>
    <row r="650" spans="1:14" customFormat="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</row>
    <row r="651" spans="1:14" customFormat="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</row>
    <row r="652" spans="1:14" customFormat="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</row>
    <row r="653" spans="1:14" customFormat="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</row>
    <row r="654" spans="1:14" customFormat="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</row>
    <row r="655" spans="1:14" customFormat="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</row>
    <row r="656" spans="1:14" customFormat="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</row>
    <row r="657" spans="1:14" customFormat="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</row>
    <row r="658" spans="1:14" customFormat="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</row>
    <row r="659" spans="1:14" customFormat="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</row>
    <row r="660" spans="1:14" customFormat="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</row>
    <row r="661" spans="1:14" customFormat="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</row>
    <row r="662" spans="1:14" customFormat="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</row>
    <row r="663" spans="1:14" customFormat="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</row>
    <row r="664" spans="1:14" customFormat="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</row>
    <row r="665" spans="1:14" customFormat="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</row>
    <row r="666" spans="1:14" customFormat="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</row>
    <row r="667" spans="1:14" customFormat="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</row>
    <row r="668" spans="1:14" customFormat="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</row>
    <row r="669" spans="1:14" customFormat="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</row>
    <row r="670" spans="1:14" customFormat="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</row>
    <row r="671" spans="1:14" customFormat="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</row>
    <row r="672" spans="1:14" customFormat="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</row>
    <row r="673" spans="1:14" customFormat="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</row>
    <row r="674" spans="1:14" customFormat="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</row>
    <row r="675" spans="1:14" customFormat="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</row>
    <row r="676" spans="1:14" customFormat="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</row>
    <row r="677" spans="1:14" customFormat="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</row>
    <row r="678" spans="1:14" customFormat="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</row>
    <row r="679" spans="1:14" customFormat="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</row>
    <row r="680" spans="1:14" customFormat="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</row>
    <row r="681" spans="1:14" customFormat="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</row>
    <row r="682" spans="1:14" customFormat="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</row>
    <row r="683" spans="1:14" customFormat="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</row>
    <row r="684" spans="1:14" customFormat="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</row>
    <row r="685" spans="1:14" customFormat="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</row>
    <row r="686" spans="1:14" customFormat="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</row>
    <row r="687" spans="1:14" customFormat="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</row>
    <row r="688" spans="1:14" customFormat="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</row>
    <row r="689" spans="1:14" customFormat="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</row>
    <row r="690" spans="1:14" customFormat="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</row>
    <row r="691" spans="1:14" customFormat="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</row>
    <row r="692" spans="1:14" customFormat="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</row>
    <row r="693" spans="1:14" customFormat="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</row>
    <row r="694" spans="1:14" customFormat="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</row>
    <row r="695" spans="1:14" customFormat="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</row>
    <row r="696" spans="1:14" customFormat="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</row>
    <row r="697" spans="1:14" customFormat="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</row>
    <row r="698" spans="1:14" customFormat="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</row>
    <row r="699" spans="1:14" customFormat="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</row>
    <row r="700" spans="1:14" customFormat="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</row>
    <row r="701" spans="1:14" customFormat="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</row>
    <row r="702" spans="1:14" customFormat="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</row>
    <row r="703" spans="1:14" customFormat="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</row>
    <row r="704" spans="1:14" customFormat="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</row>
    <row r="705" spans="1:14" customFormat="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</row>
    <row r="706" spans="1:14" customFormat="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</row>
    <row r="707" spans="1:14" customFormat="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</row>
    <row r="708" spans="1:14" customFormat="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</row>
    <row r="709" spans="1:14" customFormat="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</row>
    <row r="710" spans="1:14" customFormat="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</row>
    <row r="711" spans="1:14" customFormat="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</row>
    <row r="712" spans="1:14" customFormat="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</row>
    <row r="713" spans="1:14" customFormat="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</row>
    <row r="714" spans="1:14" customFormat="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</row>
    <row r="715" spans="1:14" customFormat="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</row>
    <row r="716" spans="1:14" customFormat="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</row>
    <row r="717" spans="1:14" customFormat="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</row>
    <row r="718" spans="1:14" customFormat="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</row>
    <row r="719" spans="1:14" customFormat="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</row>
    <row r="720" spans="1:14" customFormat="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</row>
    <row r="721" spans="1:14" customFormat="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</row>
    <row r="722" spans="1:14" customFormat="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</row>
    <row r="723" spans="1:14" customFormat="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</row>
    <row r="724" spans="1:14" customFormat="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</row>
    <row r="725" spans="1:14" customFormat="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</row>
    <row r="726" spans="1:14" customFormat="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</row>
    <row r="727" spans="1:14" customFormat="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</row>
    <row r="728" spans="1:14" customFormat="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</row>
    <row r="729" spans="1:14" customFormat="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</row>
    <row r="730" spans="1:14" customFormat="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</row>
    <row r="731" spans="1:14" customFormat="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</row>
    <row r="732" spans="1:14" customFormat="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</row>
    <row r="733" spans="1:14" customFormat="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</row>
    <row r="734" spans="1:14" customFormat="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</row>
    <row r="735" spans="1:14" customFormat="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</row>
    <row r="736" spans="1:14" customFormat="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</row>
    <row r="737" spans="1:14" customFormat="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</row>
    <row r="738" spans="1:14" customFormat="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</row>
    <row r="739" spans="1:14" customFormat="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</row>
    <row r="740" spans="1:14" customFormat="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</row>
    <row r="741" spans="1:14" customFormat="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</row>
    <row r="742" spans="1:14" customFormat="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</row>
    <row r="743" spans="1:14" customFormat="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</row>
    <row r="744" spans="1:14" customFormat="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</row>
    <row r="745" spans="1:14" customFormat="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</row>
    <row r="746" spans="1:14" customFormat="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</row>
    <row r="747" spans="1:14" customFormat="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</row>
    <row r="748" spans="1:14" customFormat="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</row>
    <row r="749" spans="1:14" customFormat="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</row>
    <row r="750" spans="1:14" customFormat="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</row>
    <row r="751" spans="1:14" customFormat="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</row>
    <row r="752" spans="1:14" customFormat="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</row>
    <row r="753" spans="1:14" customFormat="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</row>
    <row r="754" spans="1:14" customFormat="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</row>
    <row r="755" spans="1:14" customFormat="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</row>
    <row r="756" spans="1:14" customFormat="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</row>
    <row r="757" spans="1:14" customFormat="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</row>
    <row r="758" spans="1:14" customFormat="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</row>
    <row r="759" spans="1:14" customFormat="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</row>
    <row r="760" spans="1:14" customFormat="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</row>
    <row r="761" spans="1:14" customFormat="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</row>
    <row r="762" spans="1:14" customFormat="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</row>
    <row r="763" spans="1:14" customFormat="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</row>
    <row r="764" spans="1:14" customFormat="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</row>
    <row r="765" spans="1:14" customFormat="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</row>
    <row r="766" spans="1:14" customFormat="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</row>
    <row r="767" spans="1:14" customFormat="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</row>
    <row r="768" spans="1:14" customFormat="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</row>
    <row r="769" spans="1:14" customFormat="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</row>
    <row r="770" spans="1:14" customFormat="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</row>
    <row r="771" spans="1:14" customFormat="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</row>
    <row r="772" spans="1:14" customFormat="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</row>
    <row r="773" spans="1:14" customFormat="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</row>
    <row r="774" spans="1:14" customFormat="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</row>
    <row r="775" spans="1:14" customFormat="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</row>
    <row r="776" spans="1:14" customFormat="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</row>
    <row r="777" spans="1:14" customFormat="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</row>
    <row r="778" spans="1:14" customFormat="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</row>
    <row r="779" spans="1:14" customFormat="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</row>
    <row r="780" spans="1:14" customFormat="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</row>
    <row r="781" spans="1:14" customFormat="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</row>
    <row r="782" spans="1:14" customFormat="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</row>
    <row r="783" spans="1:14" customFormat="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</row>
    <row r="784" spans="1:14" customFormat="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</row>
    <row r="785" spans="1:14" customFormat="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</row>
    <row r="786" spans="1:14" customFormat="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</row>
    <row r="787" spans="1:14" customFormat="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</row>
    <row r="788" spans="1:14" customFormat="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</row>
    <row r="789" spans="1:14" customFormat="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</row>
    <row r="790" spans="1:14" customFormat="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</row>
    <row r="791" spans="1:14" customFormat="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</row>
    <row r="792" spans="1:14" customFormat="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</row>
    <row r="793" spans="1:14" customFormat="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</row>
    <row r="794" spans="1:14" customFormat="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</row>
    <row r="795" spans="1:14" customFormat="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</row>
    <row r="796" spans="1:14" customFormat="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</row>
    <row r="797" spans="1:14" customFormat="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</row>
    <row r="798" spans="1:14" customFormat="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</row>
    <row r="799" spans="1:14" customFormat="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</row>
    <row r="800" spans="1:14" customFormat="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</row>
    <row r="801" spans="1:14" customFormat="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</row>
    <row r="802" spans="1:14" customFormat="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</row>
    <row r="803" spans="1:14" customFormat="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</row>
    <row r="804" spans="1:14" customFormat="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</row>
    <row r="805" spans="1:14" customFormat="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</row>
    <row r="806" spans="1:14" customFormat="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</row>
    <row r="807" spans="1:14" customFormat="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</row>
    <row r="808" spans="1:14" customFormat="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</row>
    <row r="809" spans="1:14" customFormat="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</row>
    <row r="810" spans="1:14" customFormat="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</row>
    <row r="811" spans="1:14" customFormat="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</row>
    <row r="812" spans="1:14" customFormat="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</row>
    <row r="813" spans="1:14" customFormat="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</row>
    <row r="814" spans="1:14" customFormat="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</row>
    <row r="815" spans="1:14" customFormat="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</row>
    <row r="816" spans="1:14" customFormat="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</row>
    <row r="817" spans="1:14" customFormat="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</row>
    <row r="818" spans="1:14" customFormat="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</row>
    <row r="819" spans="1:14" customFormat="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</row>
    <row r="820" spans="1:14" customFormat="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</row>
    <row r="821" spans="1:14" customFormat="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</row>
    <row r="822" spans="1:14" customFormat="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</row>
    <row r="823" spans="1:14" customFormat="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</row>
    <row r="824" spans="1:14" customFormat="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</row>
    <row r="825" spans="1:14" customFormat="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</row>
    <row r="826" spans="1:14" customFormat="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</row>
    <row r="827" spans="1:14" customFormat="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</row>
    <row r="828" spans="1:14" customFormat="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</row>
    <row r="829" spans="1:14" customFormat="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</row>
    <row r="830" spans="1:14" customFormat="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</row>
    <row r="831" spans="1:14" customFormat="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</row>
    <row r="832" spans="1:14" customFormat="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</row>
    <row r="833" spans="1:14" customFormat="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</row>
    <row r="834" spans="1:14" customFormat="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</row>
    <row r="835" spans="1:14" customFormat="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</row>
    <row r="836" spans="1:14" customFormat="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</row>
    <row r="837" spans="1:14" customFormat="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</row>
    <row r="838" spans="1:14" customFormat="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</row>
    <row r="839" spans="1:14" customFormat="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</row>
    <row r="840" spans="1:14" customFormat="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</row>
    <row r="841" spans="1:14" customFormat="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</row>
    <row r="842" spans="1:14" customFormat="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</row>
    <row r="843" spans="1:14" customFormat="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</row>
    <row r="844" spans="1:14" customFormat="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</row>
    <row r="845" spans="1:14" customFormat="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customFormat="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</row>
    <row r="847" spans="1:14" customFormat="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</row>
    <row r="848" spans="1:14" customFormat="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</row>
    <row r="849" spans="1:14" customFormat="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</row>
    <row r="850" spans="1:14" customFormat="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</row>
    <row r="851" spans="1:14" customFormat="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</row>
    <row r="852" spans="1:14" customFormat="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</row>
    <row r="853" spans="1:14" customFormat="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</row>
    <row r="854" spans="1:14" customFormat="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</row>
    <row r="855" spans="1:14" customFormat="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</row>
    <row r="856" spans="1:14" customFormat="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</row>
    <row r="857" spans="1:14" customFormat="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</row>
    <row r="858" spans="1:14" customFormat="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</row>
    <row r="859" spans="1:14" customFormat="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</row>
    <row r="860" spans="1:14" customFormat="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</row>
    <row r="861" spans="1:14" customFormat="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</row>
    <row r="862" spans="1:14" customFormat="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</row>
    <row r="863" spans="1:14" customFormat="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</row>
    <row r="864" spans="1:14" customFormat="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</row>
    <row r="865" spans="1:14" customFormat="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</row>
    <row r="866" spans="1:14" customFormat="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</row>
    <row r="867" spans="1:14" customFormat="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</row>
    <row r="868" spans="1:14" customFormat="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</row>
    <row r="869" spans="1:14" customFormat="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</row>
    <row r="870" spans="1:14" customFormat="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</row>
    <row r="871" spans="1:14" customFormat="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</row>
    <row r="872" spans="1:14" customFormat="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</row>
    <row r="873" spans="1:14" customFormat="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</row>
    <row r="874" spans="1:14" customFormat="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</row>
    <row r="875" spans="1:14" customFormat="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</row>
    <row r="876" spans="1:14" customFormat="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</row>
    <row r="877" spans="1:14" customFormat="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</row>
    <row r="878" spans="1:14" customFormat="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</row>
    <row r="879" spans="1:14" customFormat="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</row>
    <row r="880" spans="1:14" customFormat="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</row>
    <row r="881" spans="1:14" customFormat="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</row>
    <row r="882" spans="1:14" customFormat="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</row>
    <row r="883" spans="1:14" customFormat="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</row>
    <row r="884" spans="1:14" customFormat="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</row>
    <row r="885" spans="1:14" customFormat="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</row>
    <row r="886" spans="1:14" customFormat="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</row>
    <row r="887" spans="1:14" customFormat="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</row>
    <row r="888" spans="1:14" customFormat="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</row>
    <row r="889" spans="1:14" customFormat="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</row>
    <row r="890" spans="1:14" customFormat="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</row>
    <row r="891" spans="1:14" customFormat="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</row>
    <row r="892" spans="1:14" customFormat="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</row>
    <row r="893" spans="1:14" customFormat="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</row>
    <row r="894" spans="1:14" customFormat="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</row>
    <row r="895" spans="1:14" customFormat="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</row>
    <row r="896" spans="1:14" customFormat="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</row>
    <row r="897" spans="1:14" customFormat="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</row>
    <row r="898" spans="1:14" customFormat="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</row>
    <row r="899" spans="1:14" customFormat="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</row>
    <row r="900" spans="1:14" customFormat="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</row>
    <row r="901" spans="1:14" customFormat="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</row>
    <row r="902" spans="1:14" customFormat="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</row>
    <row r="903" spans="1:14" customFormat="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</row>
    <row r="904" spans="1:14" customFormat="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</row>
    <row r="905" spans="1:14" customFormat="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</row>
    <row r="906" spans="1:14" customFormat="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</row>
    <row r="907" spans="1:14" customFormat="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</row>
    <row r="908" spans="1:14" customFormat="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</row>
    <row r="909" spans="1:14" customFormat="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</row>
    <row r="910" spans="1:14" customFormat="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</row>
    <row r="911" spans="1:14" customFormat="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</row>
    <row r="912" spans="1:14" customFormat="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</row>
    <row r="913" spans="1:14" customFormat="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</row>
    <row r="914" spans="1:14" customFormat="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</row>
    <row r="915" spans="1:14" customFormat="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</row>
    <row r="916" spans="1:14" customFormat="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</row>
    <row r="917" spans="1:14" customFormat="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</row>
    <row r="918" spans="1:14" customFormat="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</row>
    <row r="919" spans="1:14" customFormat="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</row>
    <row r="920" spans="1:14" customFormat="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</row>
    <row r="921" spans="1:14" customFormat="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</row>
    <row r="922" spans="1:14" customFormat="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</row>
    <row r="923" spans="1:14" customFormat="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</row>
    <row r="924" spans="1:14" customFormat="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</row>
    <row r="925" spans="1:14" customFormat="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</row>
    <row r="926" spans="1:14" customFormat="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</row>
    <row r="927" spans="1:14" customFormat="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</row>
    <row r="928" spans="1:14" customFormat="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</row>
    <row r="929" spans="1:14" customFormat="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</row>
    <row r="930" spans="1:14" customFormat="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</row>
    <row r="931" spans="1:14" customFormat="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</row>
    <row r="932" spans="1:14" customFormat="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</row>
    <row r="933" spans="1:14" customFormat="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</row>
    <row r="934" spans="1:14" customFormat="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</row>
    <row r="935" spans="1:14" customFormat="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</row>
    <row r="936" spans="1:14" customFormat="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</row>
    <row r="937" spans="1:14" customFormat="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</row>
    <row r="938" spans="1:14" customFormat="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</row>
    <row r="939" spans="1:14" customFormat="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</row>
    <row r="940" spans="1:14" customFormat="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</row>
    <row r="941" spans="1:14" customFormat="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</row>
    <row r="942" spans="1:14" customFormat="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</row>
    <row r="943" spans="1:14" customFormat="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</row>
    <row r="944" spans="1:14" customFormat="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</row>
    <row r="945" spans="1:14" customFormat="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</row>
    <row r="946" spans="1:14" customFormat="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</row>
    <row r="947" spans="1:14" customFormat="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</row>
    <row r="948" spans="1:14" customFormat="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</row>
    <row r="949" spans="1:14" customFormat="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</row>
    <row r="950" spans="1:14" customFormat="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</row>
    <row r="951" spans="1:14" customFormat="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</row>
    <row r="952" spans="1:14" customFormat="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</row>
    <row r="953" spans="1:14" customFormat="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</row>
    <row r="954" spans="1:14" customFormat="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</row>
    <row r="955" spans="1:14" customFormat="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</row>
    <row r="956" spans="1:14" customFormat="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</row>
    <row r="957" spans="1:14" customFormat="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</row>
    <row r="958" spans="1:14" customFormat="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</row>
    <row r="959" spans="1:14" customFormat="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</row>
    <row r="960" spans="1:14" customFormat="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</row>
    <row r="961" spans="1:14" customFormat="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</row>
    <row r="962" spans="1:14" customFormat="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</row>
    <row r="963" spans="1:14" customFormat="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</row>
    <row r="964" spans="1:14" customFormat="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</row>
    <row r="965" spans="1:14" customFormat="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</row>
    <row r="966" spans="1:14" customFormat="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</row>
    <row r="967" spans="1:14" customFormat="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</row>
    <row r="968" spans="1:14" customFormat="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</row>
    <row r="969" spans="1:14" customFormat="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</row>
    <row r="970" spans="1:14" customFormat="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</row>
    <row r="971" spans="1:14" customFormat="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</row>
    <row r="972" spans="1:14" customFormat="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</row>
    <row r="973" spans="1:14" customFormat="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</row>
    <row r="974" spans="1:14" customFormat="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</row>
    <row r="975" spans="1:14" customFormat="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</row>
    <row r="976" spans="1:14" customFormat="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</row>
    <row r="977" spans="1:14" customFormat="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</row>
    <row r="978" spans="1:14" customFormat="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</row>
    <row r="979" spans="1:14" customFormat="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</row>
    <row r="980" spans="1:14" customFormat="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</row>
    <row r="981" spans="1:14" customFormat="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</row>
    <row r="982" spans="1:14" customFormat="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</row>
    <row r="983" spans="1:14" customFormat="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</row>
    <row r="984" spans="1:14" customFormat="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</row>
    <row r="985" spans="1:14" customFormat="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</row>
    <row r="986" spans="1:14" customFormat="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</row>
    <row r="987" spans="1:14" customFormat="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</row>
    <row r="988" spans="1:14" customFormat="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</row>
    <row r="989" spans="1:14" customFormat="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</row>
    <row r="990" spans="1:14" customFormat="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</row>
    <row r="991" spans="1:14" customFormat="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</row>
    <row r="992" spans="1:14" customFormat="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</row>
    <row r="993" spans="1:14" customFormat="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</row>
    <row r="994" spans="1:14" customFormat="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</row>
    <row r="995" spans="1:14" customFormat="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</row>
    <row r="996" spans="1:14" customFormat="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</row>
    <row r="997" spans="1:14" customFormat="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</row>
    <row r="998" spans="1:14" customFormat="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</row>
    <row r="999" spans="1:14" customFormat="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</row>
    <row r="1000" spans="1:14" customFormat="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</row>
    <row r="1001" spans="1:14" customFormat="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</row>
    <row r="1002" spans="1:14" customFormat="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</row>
    <row r="1003" spans="1:14" customFormat="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</row>
    <row r="1004" spans="1:14" customFormat="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</row>
    <row r="1005" spans="1:14" customFormat="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</row>
    <row r="1006" spans="1:14" customFormat="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</row>
    <row r="1007" spans="1:14" customFormat="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</row>
    <row r="1008" spans="1:14" customFormat="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</row>
    <row r="1009" spans="1:14" customFormat="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</row>
    <row r="1010" spans="1:14" customFormat="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</row>
    <row r="1011" spans="1:14" customFormat="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</row>
    <row r="1012" spans="1:14" customFormat="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</row>
    <row r="1013" spans="1:14" customFormat="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</row>
    <row r="1014" spans="1:14" customFormat="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</row>
    <row r="1015" spans="1:14" customFormat="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</row>
    <row r="1016" spans="1:14" customFormat="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</row>
    <row r="1017" spans="1:14" customFormat="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</row>
    <row r="1018" spans="1:14" customFormat="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</row>
    <row r="1019" spans="1:14" customFormat="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</row>
    <row r="1020" spans="1:14" customFormat="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</row>
    <row r="1021" spans="1:14" customFormat="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</row>
    <row r="1022" spans="1:14" customFormat="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</row>
    <row r="1023" spans="1:14" customFormat="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</row>
    <row r="1024" spans="1:14" customFormat="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</row>
    <row r="1025" spans="1:14" customFormat="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</row>
    <row r="1026" spans="1:14" customFormat="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</row>
    <row r="1027" spans="1:14" customFormat="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</row>
    <row r="1028" spans="1:14" customFormat="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</row>
    <row r="1029" spans="1:14" customFormat="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</row>
    <row r="1030" spans="1:14" customFormat="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</row>
    <row r="1031" spans="1:14" customFormat="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</row>
    <row r="1032" spans="1:14" customFormat="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</row>
    <row r="1033" spans="1:14" customFormat="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</row>
    <row r="1034" spans="1:14" customFormat="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</row>
    <row r="1035" spans="1:14" customFormat="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</row>
    <row r="1036" spans="1:14" customFormat="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</row>
    <row r="1037" spans="1:14" customFormat="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</row>
    <row r="1038" spans="1:14" customFormat="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</row>
    <row r="1039" spans="1:14" customFormat="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</row>
    <row r="1040" spans="1:14" customFormat="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</row>
    <row r="1041" spans="1:14" customFormat="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</row>
    <row r="1042" spans="1:14" customFormat="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</row>
    <row r="1043" spans="1:14" customFormat="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</row>
    <row r="1044" spans="1:14" customFormat="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</row>
    <row r="1045" spans="1:14" customFormat="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</row>
    <row r="1046" spans="1:14" customFormat="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</row>
    <row r="1047" spans="1:14" customFormat="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</row>
    <row r="1048" spans="1:14" customFormat="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</row>
    <row r="1049" spans="1:14" customFormat="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</row>
    <row r="1050" spans="1:14" customFormat="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</row>
    <row r="1051" spans="1:14" customFormat="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</row>
    <row r="1052" spans="1:14" customFormat="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</row>
    <row r="1053" spans="1:14" customFormat="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</row>
    <row r="1054" spans="1:14" customFormat="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</row>
    <row r="1055" spans="1:14" customFormat="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</row>
    <row r="1056" spans="1:14" customFormat="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</row>
    <row r="1057" spans="1:14" customFormat="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</row>
    <row r="1058" spans="1:14" customFormat="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</row>
    <row r="1059" spans="1:14" customFormat="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</row>
    <row r="1060" spans="1:14" customFormat="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</row>
    <row r="1061" spans="1:14" customFormat="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</row>
    <row r="1062" spans="1:14" customFormat="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</row>
    <row r="1063" spans="1:14" customFormat="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</row>
    <row r="1064" spans="1:14" customFormat="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</row>
    <row r="1065" spans="1:14" customFormat="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</row>
    <row r="1066" spans="1:14" customFormat="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</row>
    <row r="1067" spans="1:14" customFormat="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</row>
    <row r="1068" spans="1:14" customFormat="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</row>
    <row r="1069" spans="1:14" customFormat="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</row>
    <row r="1070" spans="1:14" customFormat="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</row>
    <row r="1071" spans="1:14" customFormat="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</row>
    <row r="1072" spans="1:14" customFormat="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</row>
    <row r="1073" spans="1:14" customFormat="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</row>
    <row r="1074" spans="1:14" customFormat="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</row>
    <row r="1075" spans="1:14" customFormat="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</row>
    <row r="1076" spans="1:14" customFormat="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</row>
    <row r="1077" spans="1:14" customFormat="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</row>
    <row r="1078" spans="1:14" customFormat="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</row>
    <row r="1079" spans="1:14" customFormat="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</row>
    <row r="1080" spans="1:14" customFormat="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</row>
    <row r="1081" spans="1:14" customFormat="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</row>
    <row r="1082" spans="1:14" customFormat="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</row>
    <row r="1083" spans="1:14" customFormat="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</row>
    <row r="1084" spans="1:14" customFormat="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</row>
    <row r="1085" spans="1:14" customFormat="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</row>
    <row r="1086" spans="1:14" customFormat="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</row>
    <row r="1087" spans="1:14" customFormat="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</row>
    <row r="1088" spans="1:14" customFormat="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</row>
    <row r="1089" spans="1:14" customFormat="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</row>
    <row r="1090" spans="1:14" customFormat="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</row>
    <row r="1091" spans="1:14" customFormat="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</row>
    <row r="1092" spans="1:14" customFormat="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</row>
    <row r="1093" spans="1:14" customFormat="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</row>
    <row r="1094" spans="1:14" customFormat="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</row>
    <row r="1095" spans="1:14" customFormat="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</row>
    <row r="1096" spans="1:14" customFormat="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</row>
    <row r="1097" spans="1:14" customFormat="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</row>
    <row r="1098" spans="1:14" customFormat="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</row>
    <row r="1099" spans="1:14" customFormat="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</row>
    <row r="1100" spans="1:14" customFormat="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</row>
    <row r="1101" spans="1:14" customFormat="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</row>
    <row r="1102" spans="1:14" customFormat="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</row>
    <row r="1103" spans="1:14" customFormat="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</row>
    <row r="1104" spans="1:14" customFormat="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</row>
    <row r="1105" spans="1:14" customFormat="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</row>
    <row r="1106" spans="1:14" customFormat="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</row>
    <row r="1107" spans="1:14" customFormat="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</row>
    <row r="1108" spans="1:14" customFormat="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</row>
    <row r="1109" spans="1:14" customFormat="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</row>
    <row r="1110" spans="1:14" customFormat="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</row>
    <row r="1111" spans="1:14" customFormat="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</row>
    <row r="1112" spans="1:14" customFormat="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</row>
    <row r="1113" spans="1:14" customFormat="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</row>
    <row r="1114" spans="1:14" customFormat="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</row>
    <row r="1115" spans="1:14" customFormat="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</row>
    <row r="1116" spans="1:14" customFormat="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</row>
    <row r="1117" spans="1:14" customFormat="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</row>
    <row r="1118" spans="1:14" customFormat="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</row>
    <row r="1119" spans="1:14" customFormat="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</row>
    <row r="1120" spans="1:14" customFormat="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</row>
    <row r="1121" spans="1:14" customFormat="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</row>
    <row r="1122" spans="1:14" customFormat="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</row>
    <row r="1123" spans="1:14" customFormat="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</row>
    <row r="1124" spans="1:14" customFormat="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</row>
    <row r="1125" spans="1:14" customFormat="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</row>
    <row r="1126" spans="1:14" customFormat="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</row>
    <row r="1127" spans="1:14" customFormat="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</row>
    <row r="1128" spans="1:14" customFormat="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</row>
    <row r="1129" spans="1:14" customFormat="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</row>
    <row r="1130" spans="1:14" customFormat="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</row>
    <row r="1131" spans="1:14" customFormat="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</row>
    <row r="1132" spans="1:14" customFormat="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</row>
    <row r="1133" spans="1:14" customFormat="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</row>
    <row r="1134" spans="1:14" customFormat="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</row>
    <row r="1135" spans="1:14" customFormat="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</row>
    <row r="1136" spans="1:14" customFormat="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</row>
    <row r="1137" spans="1:14" customFormat="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</row>
    <row r="1138" spans="1:14" customFormat="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</row>
    <row r="1139" spans="1:14" customFormat="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</row>
    <row r="1140" spans="1:14" customFormat="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</row>
    <row r="1141" spans="1:14" customFormat="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</row>
    <row r="1142" spans="1:14" customFormat="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</row>
    <row r="1143" spans="1:14" customFormat="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</row>
    <row r="1144" spans="1:14" customFormat="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</row>
    <row r="1145" spans="1:14" customFormat="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</row>
    <row r="1146" spans="1:14" customFormat="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</row>
    <row r="1147" spans="1:14" customFormat="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</row>
    <row r="1148" spans="1:14" customFormat="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</row>
    <row r="1149" spans="1:14" customFormat="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</row>
    <row r="1150" spans="1:14" customFormat="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</row>
    <row r="1151" spans="1:14" customFormat="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</row>
    <row r="1152" spans="1:14" customFormat="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</row>
    <row r="1153" spans="1:14" customFormat="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</row>
    <row r="1154" spans="1:14" customFormat="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</row>
    <row r="1155" spans="1:14" customFormat="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</row>
    <row r="1156" spans="1:14" customFormat="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</row>
    <row r="1157" spans="1:14" customFormat="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</row>
    <row r="1158" spans="1:14" customFormat="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</row>
    <row r="1159" spans="1:14" customFormat="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</row>
    <row r="1160" spans="1:14" customFormat="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</row>
    <row r="1161" spans="1:14" customFormat="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</row>
    <row r="1162" spans="1:14" customFormat="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</row>
    <row r="1163" spans="1:14" customFormat="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</row>
    <row r="1164" spans="1:14" customFormat="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</row>
    <row r="1165" spans="1:14" customFormat="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</row>
    <row r="1166" spans="1:14" customFormat="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</row>
    <row r="1167" spans="1:14" customFormat="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</row>
    <row r="1168" spans="1:14" customFormat="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</row>
    <row r="1169" spans="1:14" customFormat="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</row>
    <row r="1170" spans="1:14" customFormat="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</row>
    <row r="1171" spans="1:14" customFormat="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</row>
    <row r="1172" spans="1:14" customFormat="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</row>
    <row r="1173" spans="1:14" customFormat="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</row>
    <row r="1174" spans="1:14" customFormat="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</row>
    <row r="1175" spans="1:14" customFormat="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</row>
    <row r="1176" spans="1:14" customFormat="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</row>
    <row r="1177" spans="1:14" customFormat="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</row>
    <row r="1178" spans="1:14" customFormat="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</row>
    <row r="1179" spans="1:14" customFormat="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</row>
    <row r="1180" spans="1:14" customFormat="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</row>
    <row r="1181" spans="1:14" customFormat="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</row>
    <row r="1182" spans="1:14" customFormat="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</row>
    <row r="1183" spans="1:14" customFormat="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</row>
    <row r="1184" spans="1:14" customFormat="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</row>
    <row r="1185" spans="1:14" customFormat="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</row>
    <row r="1186" spans="1:14" customFormat="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</row>
    <row r="1187" spans="1:14" customFormat="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</row>
    <row r="1188" spans="1:14" customFormat="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</row>
    <row r="1189" spans="1:14" customFormat="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</row>
    <row r="1190" spans="1:14" customFormat="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</row>
    <row r="1191" spans="1:14" customFormat="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</row>
    <row r="1192" spans="1:14" customFormat="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</row>
    <row r="1193" spans="1:14" customFormat="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</row>
    <row r="1194" spans="1:14" customFormat="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</row>
    <row r="1195" spans="1:14" customFormat="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</row>
    <row r="1196" spans="1:14" customFormat="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</row>
    <row r="1197" spans="1:14" customFormat="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</row>
    <row r="1198" spans="1:14" customFormat="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</row>
    <row r="1199" spans="1:14" customFormat="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</row>
    <row r="1200" spans="1:14" customFormat="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</row>
    <row r="1201" spans="1:14" customFormat="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</row>
    <row r="1202" spans="1:14" customFormat="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</row>
    <row r="1203" spans="1:14" customFormat="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</row>
    <row r="1204" spans="1:14" customFormat="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</row>
    <row r="1205" spans="1:14" customFormat="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</row>
    <row r="1206" spans="1:14" customFormat="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</row>
    <row r="1207" spans="1:14" customFormat="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</row>
    <row r="1208" spans="1:14" customFormat="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</row>
    <row r="1209" spans="1:14" customFormat="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</row>
    <row r="1210" spans="1:14" customFormat="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</row>
    <row r="1211" spans="1:14" customFormat="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</row>
    <row r="1212" spans="1:14" customFormat="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</row>
    <row r="1213" spans="1:14" customFormat="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</row>
    <row r="1214" spans="1:14" customFormat="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</row>
    <row r="1215" spans="1:14" customFormat="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</row>
    <row r="1216" spans="1:14" customFormat="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</row>
    <row r="1217" spans="1:14" customFormat="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</row>
    <row r="1218" spans="1:14" customFormat="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</row>
    <row r="1219" spans="1:14" customFormat="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</row>
    <row r="1220" spans="1:14" customFormat="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</row>
    <row r="1221" spans="1:14" customFormat="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</row>
    <row r="1222" spans="1:14" customFormat="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</row>
    <row r="1223" spans="1:14" customFormat="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</row>
    <row r="1224" spans="1:14" customFormat="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</row>
    <row r="1225" spans="1:14" customFormat="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</row>
    <row r="1226" spans="1:14" customFormat="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</row>
    <row r="1227" spans="1:14" customFormat="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</row>
    <row r="1228" spans="1:14" customFormat="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</row>
    <row r="1229" spans="1:14" customFormat="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</row>
    <row r="1230" spans="1:14" customFormat="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</row>
    <row r="1231" spans="1:14" customFormat="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</row>
    <row r="1232" spans="1:14" customFormat="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</row>
    <row r="1233" spans="1:14" customFormat="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</row>
    <row r="1234" spans="1:14" customFormat="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</row>
    <row r="1235" spans="1:14" customFormat="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</row>
    <row r="1236" spans="1:14" customFormat="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</row>
    <row r="1237" spans="1:14" customFormat="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</row>
    <row r="1238" spans="1:14" customFormat="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</row>
    <row r="1239" spans="1:14" customFormat="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</row>
    <row r="1240" spans="1:14" customFormat="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</row>
    <row r="1241" spans="1:14" customFormat="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</row>
    <row r="1242" spans="1:14" customFormat="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</row>
    <row r="1243" spans="1:14" customFormat="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</row>
    <row r="1244" spans="1:14" customFormat="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</row>
    <row r="1245" spans="1:14" customFormat="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</row>
    <row r="1246" spans="1:14" customFormat="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</row>
    <row r="1247" spans="1:14" customFormat="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</row>
    <row r="1248" spans="1:14" customFormat="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</row>
    <row r="1249" spans="1:14" customFormat="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</row>
    <row r="1250" spans="1:14" customFormat="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</row>
    <row r="1251" spans="1:14" customFormat="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</row>
    <row r="1252" spans="1:14" customFormat="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</row>
    <row r="1253" spans="1:14" customFormat="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</row>
    <row r="1254" spans="1:14" customFormat="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</row>
    <row r="1255" spans="1:14" customFormat="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</row>
    <row r="1256" spans="1:14" customFormat="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</row>
    <row r="1257" spans="1:14" customFormat="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</row>
    <row r="1258" spans="1:14" customFormat="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</row>
    <row r="1259" spans="1:14" customFormat="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</row>
    <row r="1260" spans="1:14" customFormat="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</row>
    <row r="1261" spans="1:14" customFormat="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</row>
    <row r="1262" spans="1:14" customFormat="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</row>
    <row r="1263" spans="1:14" customFormat="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</row>
    <row r="1264" spans="1:14" customFormat="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</row>
    <row r="1265" spans="1:14" customFormat="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</row>
    <row r="1266" spans="1:14" customFormat="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</row>
    <row r="1267" spans="1:14" customFormat="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</row>
    <row r="1268" spans="1:14" customFormat="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</row>
    <row r="1269" spans="1:14" customFormat="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</row>
    <row r="1270" spans="1:14" customFormat="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</row>
    <row r="1271" spans="1:14" customFormat="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</row>
    <row r="1272" spans="1:14" customFormat="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</row>
    <row r="1273" spans="1:14" customFormat="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</row>
    <row r="1274" spans="1:14" customFormat="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</row>
    <row r="1275" spans="1:14" customFormat="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</row>
    <row r="1276" spans="1:14" customFormat="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</row>
    <row r="1277" spans="1:14" customFormat="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</row>
    <row r="1278" spans="1:14" customFormat="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</row>
    <row r="1279" spans="1:14" customFormat="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</row>
    <row r="1280" spans="1:14" customFormat="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</row>
    <row r="1281" spans="1:15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/>
    </row>
    <row r="1282" spans="1:15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/>
    </row>
    <row r="1283" spans="1:15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/>
    </row>
    <row r="1284" spans="1:15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/>
    </row>
    <row r="1285" spans="1:15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/>
    </row>
    <row r="1286" spans="1:15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3">
        <f t="shared" ref="O1286:O1305" si="10">(((J766/60)/60)/24)+DATE(1970,1,1)</f>
        <v>42227.173159722224</v>
      </c>
    </row>
    <row r="1287" spans="1:15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3">
        <f t="shared" si="10"/>
        <v>41901.542638888888</v>
      </c>
    </row>
    <row r="1288" spans="1:15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3">
        <f t="shared" si="10"/>
        <v>42021.783368055556</v>
      </c>
    </row>
    <row r="1289" spans="1:15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3">
        <f t="shared" si="10"/>
        <v>42115.143634259264</v>
      </c>
    </row>
    <row r="1290" spans="1:15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3">
        <f t="shared" si="10"/>
        <v>41594.207060185188</v>
      </c>
    </row>
    <row r="1291" spans="1:15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3">
        <f t="shared" si="10"/>
        <v>41604.996458333335</v>
      </c>
    </row>
    <row r="1292" spans="1:15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3">
        <f t="shared" si="10"/>
        <v>41289.999641203707</v>
      </c>
    </row>
    <row r="1293" spans="1:15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3">
        <f t="shared" si="10"/>
        <v>42349.824097222227</v>
      </c>
    </row>
    <row r="1294" spans="1:15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3">
        <f t="shared" si="10"/>
        <v>40068.056932870371</v>
      </c>
    </row>
    <row r="1295" spans="1:15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3">
        <f t="shared" si="10"/>
        <v>42100.735937499994</v>
      </c>
    </row>
    <row r="1296" spans="1:15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3">
        <f t="shared" si="10"/>
        <v>41663.780300925922</v>
      </c>
    </row>
    <row r="1297" spans="1:15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3">
        <f t="shared" si="10"/>
        <v>40863.060127314813</v>
      </c>
    </row>
    <row r="1298" spans="1:15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3">
        <f t="shared" si="10"/>
        <v>42250.685706018514</v>
      </c>
    </row>
    <row r="1299" spans="1:15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3">
        <f t="shared" si="10"/>
        <v>41456.981215277774</v>
      </c>
    </row>
    <row r="1300" spans="1:15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3">
        <f t="shared" si="10"/>
        <v>41729.702314814815</v>
      </c>
    </row>
    <row r="1301" spans="1:15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3">
        <f t="shared" si="10"/>
        <v>40436.68408564815</v>
      </c>
    </row>
    <row r="1302" spans="1:15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3">
        <f t="shared" si="10"/>
        <v>40636.673900462964</v>
      </c>
    </row>
    <row r="1303" spans="1:15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3">
        <f t="shared" si="10"/>
        <v>41403.000856481485</v>
      </c>
    </row>
    <row r="1304" spans="1:15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3">
        <f t="shared" si="10"/>
        <v>41116.758125</v>
      </c>
    </row>
    <row r="1305" spans="1:15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3">
        <f t="shared" si="10"/>
        <v>40987.773715277777</v>
      </c>
    </row>
    <row r="1306" spans="1:15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/>
    </row>
    <row r="1307" spans="1:15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/>
    </row>
    <row r="1308" spans="1:15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/>
    </row>
    <row r="1309" spans="1:15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/>
    </row>
    <row r="1310" spans="1:15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/>
    </row>
    <row r="1311" spans="1:15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/>
    </row>
    <row r="1312" spans="1:15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/>
    </row>
    <row r="1313" spans="1:14" customFormat="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</row>
    <row r="1314" spans="1:14" customFormat="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</row>
    <row r="1315" spans="1:14" customFormat="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</row>
    <row r="1316" spans="1:14" customFormat="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</row>
    <row r="1317" spans="1:14" customFormat="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</row>
    <row r="1318" spans="1:14" customFormat="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</row>
    <row r="1319" spans="1:14" customFormat="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</row>
    <row r="1320" spans="1:14" customFormat="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</row>
    <row r="1321" spans="1:14" customFormat="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</row>
    <row r="1322" spans="1:14" customFormat="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</row>
    <row r="1323" spans="1:14" customFormat="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</row>
    <row r="1324" spans="1:14" customFormat="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</row>
    <row r="1325" spans="1:14" customFormat="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</row>
    <row r="1326" spans="1:14" customFormat="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</row>
    <row r="1327" spans="1:14" customFormat="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</row>
    <row r="1328" spans="1:14" customFormat="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</row>
    <row r="1329" spans="1:14" customFormat="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</row>
    <row r="1330" spans="1:14" customFormat="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</row>
    <row r="1331" spans="1:14" customFormat="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</row>
    <row r="1332" spans="1:14" customFormat="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</row>
    <row r="1333" spans="1:14" customFormat="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</row>
    <row r="1334" spans="1:14" customFormat="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</row>
    <row r="1335" spans="1:14" customFormat="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</row>
    <row r="1336" spans="1:14" customFormat="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</row>
    <row r="1337" spans="1:14" customFormat="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</row>
    <row r="1338" spans="1:14" customFormat="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</row>
    <row r="1339" spans="1:14" customFormat="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</row>
    <row r="1340" spans="1:14" customFormat="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</row>
    <row r="1341" spans="1:14" customFormat="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</row>
    <row r="1342" spans="1:14" customFormat="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</row>
    <row r="1343" spans="1:14" customFormat="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</row>
    <row r="1344" spans="1:14" customFormat="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</row>
    <row r="1345" spans="1:14" customFormat="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</row>
    <row r="1346" spans="1:14" customFormat="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</row>
    <row r="1347" spans="1:14" customFormat="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</row>
    <row r="1348" spans="1:14" customFormat="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</row>
    <row r="1349" spans="1:14" customFormat="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</row>
    <row r="1350" spans="1:14" customFormat="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</row>
    <row r="1351" spans="1:14" customFormat="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</row>
    <row r="1352" spans="1:14" customFormat="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</row>
    <row r="1353" spans="1:14" customFormat="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</row>
    <row r="1354" spans="1:14" customFormat="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</row>
    <row r="1355" spans="1:14" customFormat="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</row>
    <row r="1356" spans="1:14" customFormat="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</row>
    <row r="1357" spans="1:14" customFormat="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</row>
    <row r="1358" spans="1:14" customFormat="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</row>
    <row r="1359" spans="1:14" customFormat="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</row>
    <row r="1360" spans="1:14" customFormat="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</row>
    <row r="1361" spans="1:14" customFormat="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</row>
    <row r="1362" spans="1:14" customFormat="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</row>
    <row r="1363" spans="1:14" customFormat="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</row>
    <row r="1364" spans="1:14" customFormat="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</row>
    <row r="1365" spans="1:14" customFormat="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</row>
    <row r="1366" spans="1:14" customFormat="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</row>
    <row r="1367" spans="1:14" customFormat="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</row>
    <row r="1368" spans="1:14" customFormat="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</row>
    <row r="1369" spans="1:14" customFormat="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</row>
    <row r="1370" spans="1:14" customFormat="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</row>
    <row r="1371" spans="1:14" customFormat="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</row>
    <row r="1372" spans="1:14" customFormat="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</row>
    <row r="1373" spans="1:14" customFormat="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</row>
    <row r="1374" spans="1:14" customFormat="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</row>
    <row r="1375" spans="1:14" customFormat="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</row>
    <row r="1376" spans="1:14" customFormat="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</row>
    <row r="1377" spans="1:14" customFormat="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</row>
    <row r="1378" spans="1:14" customFormat="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</row>
    <row r="1379" spans="1:14" customFormat="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</row>
    <row r="1380" spans="1:14" customFormat="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</row>
    <row r="1381" spans="1:14" customFormat="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</row>
    <row r="1382" spans="1:14" customFormat="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</row>
    <row r="1383" spans="1:14" customFormat="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</row>
    <row r="1384" spans="1:14" customFormat="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</row>
    <row r="1385" spans="1:14" customFormat="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</row>
    <row r="1386" spans="1:14" customFormat="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</row>
    <row r="1387" spans="1:14" customFormat="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</row>
    <row r="1388" spans="1:14" customFormat="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</row>
    <row r="1389" spans="1:14" customFormat="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</row>
    <row r="1390" spans="1:14" customFormat="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</row>
    <row r="1391" spans="1:14" customFormat="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</row>
    <row r="1392" spans="1:14" customFormat="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</row>
    <row r="1393" spans="1:14" customFormat="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</row>
    <row r="1394" spans="1:14" customFormat="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</row>
    <row r="1395" spans="1:14" customFormat="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</row>
    <row r="1396" spans="1:14" customFormat="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</row>
    <row r="1397" spans="1:14" customFormat="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</row>
    <row r="1398" spans="1:14" customFormat="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</row>
    <row r="1399" spans="1:14" customFormat="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</row>
    <row r="1400" spans="1:14" customFormat="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</row>
    <row r="1401" spans="1:14" customFormat="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</row>
    <row r="1402" spans="1:14" customFormat="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</row>
    <row r="1403" spans="1:14" customFormat="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</row>
    <row r="1404" spans="1:14" customFormat="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</row>
    <row r="1405" spans="1:14" customFormat="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</row>
    <row r="1406" spans="1:14" customFormat="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</row>
    <row r="1407" spans="1:14" customFormat="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</row>
    <row r="1408" spans="1:14" customFormat="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</row>
    <row r="1409" spans="1:14" customFormat="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</row>
    <row r="1410" spans="1:14" customFormat="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</row>
    <row r="1411" spans="1:14" customFormat="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</row>
    <row r="1412" spans="1:14" customFormat="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</row>
    <row r="1413" spans="1:14" customFormat="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</row>
    <row r="1414" spans="1:14" customFormat="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</row>
    <row r="1415" spans="1:14" customFormat="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</row>
    <row r="1416" spans="1:14" customFormat="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</row>
    <row r="1417" spans="1:14" customFormat="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</row>
    <row r="1418" spans="1:14" customFormat="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</row>
    <row r="1419" spans="1:14" customFormat="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</row>
    <row r="1420" spans="1:14" customFormat="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</row>
    <row r="1421" spans="1:14" customFormat="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</row>
    <row r="1422" spans="1:14" customFormat="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</row>
    <row r="1423" spans="1:14" customFormat="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</row>
    <row r="1424" spans="1:14" customFormat="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</row>
    <row r="1425" spans="1:14" customFormat="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</row>
    <row r="1426" spans="1:14" customFormat="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</row>
    <row r="1427" spans="1:14" customFormat="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</row>
    <row r="1428" spans="1:14" customFormat="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</row>
    <row r="1429" spans="1:14" customFormat="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</row>
    <row r="1430" spans="1:14" customFormat="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</row>
    <row r="1431" spans="1:14" customFormat="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</row>
    <row r="1432" spans="1:14" customFormat="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</row>
    <row r="1433" spans="1:14" customFormat="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</row>
    <row r="1434" spans="1:14" customFormat="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</row>
    <row r="1435" spans="1:14" customFormat="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</row>
    <row r="1436" spans="1:14" customFormat="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</row>
    <row r="1437" spans="1:14" customFormat="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</row>
    <row r="1438" spans="1:14" customFormat="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</row>
    <row r="1439" spans="1:14" customFormat="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</row>
    <row r="1440" spans="1:14" customFormat="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</row>
    <row r="1441" spans="1:14" customFormat="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</row>
    <row r="1442" spans="1:14" customFormat="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</row>
    <row r="1443" spans="1:14" customFormat="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</row>
    <row r="1444" spans="1:14" customFormat="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</row>
    <row r="1445" spans="1:14" customFormat="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</row>
    <row r="1446" spans="1:14" customFormat="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</row>
    <row r="1447" spans="1:14" customFormat="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</row>
    <row r="1448" spans="1:14" customFormat="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</row>
    <row r="1449" spans="1:14" customFormat="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</row>
    <row r="1450" spans="1:14" customFormat="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</row>
    <row r="1451" spans="1:14" customFormat="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</row>
    <row r="1452" spans="1:14" customFormat="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</row>
    <row r="1453" spans="1:14" customFormat="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</row>
    <row r="1454" spans="1:14" customFormat="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</row>
    <row r="1455" spans="1:14" customFormat="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</row>
    <row r="1456" spans="1:14" customFormat="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</row>
    <row r="1457" spans="1:14" customFormat="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</row>
    <row r="1458" spans="1:14" customFormat="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</row>
    <row r="1459" spans="1:14" customFormat="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</row>
    <row r="1460" spans="1:14" customFormat="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</row>
    <row r="1461" spans="1:14" customFormat="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</row>
    <row r="1462" spans="1:14" customFormat="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</row>
    <row r="1463" spans="1:14" customFormat="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</row>
    <row r="1464" spans="1:14" customFormat="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</row>
    <row r="1465" spans="1:14" customFormat="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</row>
    <row r="1466" spans="1:14" customFormat="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</row>
    <row r="1467" spans="1:14" customFormat="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</row>
    <row r="1468" spans="1:14" customFormat="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</row>
    <row r="1469" spans="1:14" customFormat="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</row>
    <row r="1470" spans="1:14" customFormat="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</row>
    <row r="1471" spans="1:14" customFormat="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</row>
    <row r="1472" spans="1:14" customFormat="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</row>
    <row r="1473" spans="1:14" customFormat="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</row>
    <row r="1474" spans="1:14" customFormat="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</row>
    <row r="1475" spans="1:14" customFormat="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</row>
    <row r="1476" spans="1:14" customFormat="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</row>
    <row r="1477" spans="1:14" customFormat="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</row>
    <row r="1478" spans="1:14" customFormat="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</row>
    <row r="1479" spans="1:14" customFormat="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</row>
    <row r="1480" spans="1:14" customFormat="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</row>
    <row r="1481" spans="1:14" customFormat="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</row>
    <row r="1482" spans="1:14" customFormat="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</row>
    <row r="1483" spans="1:14" customFormat="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</row>
    <row r="1484" spans="1:14" customFormat="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</row>
    <row r="1485" spans="1:14" customFormat="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</row>
    <row r="1486" spans="1:14" customFormat="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</row>
    <row r="1487" spans="1:14" customFormat="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</row>
    <row r="1488" spans="1:14" customFormat="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</row>
    <row r="1489" spans="1:14" customFormat="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</row>
    <row r="1490" spans="1:14" customFormat="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</row>
    <row r="1491" spans="1:14" customFormat="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</row>
    <row r="1492" spans="1:14" customFormat="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</row>
    <row r="1493" spans="1:14" customFormat="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</row>
    <row r="1494" spans="1:14" customFormat="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</row>
    <row r="1495" spans="1:14" customFormat="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</row>
    <row r="1496" spans="1:14" customFormat="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</row>
    <row r="1497" spans="1:14" customFormat="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</row>
    <row r="1498" spans="1:14" customFormat="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</row>
    <row r="1499" spans="1:14" customFormat="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</row>
    <row r="1500" spans="1:14" customFormat="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</row>
    <row r="1501" spans="1:14" customFormat="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</row>
    <row r="1502" spans="1:14" customFormat="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</row>
    <row r="1503" spans="1:14" customFormat="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</row>
    <row r="1504" spans="1:14" customFormat="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</row>
    <row r="1505" spans="1:14" customFormat="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</row>
    <row r="1506" spans="1:14" customFormat="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</row>
    <row r="1507" spans="1:14" customFormat="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</row>
    <row r="1508" spans="1:14" customFormat="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</row>
    <row r="1509" spans="1:14" customFormat="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</row>
    <row r="1510" spans="1:14" customFormat="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</row>
    <row r="1511" spans="1:14" customFormat="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</row>
    <row r="1512" spans="1:14" customFormat="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</row>
    <row r="1513" spans="1:14" customFormat="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</row>
    <row r="1514" spans="1:14" customFormat="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</row>
    <row r="1515" spans="1:14" customFormat="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</row>
    <row r="1516" spans="1:14" customFormat="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</row>
    <row r="1517" spans="1:14" customFormat="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</row>
    <row r="1518" spans="1:14" customFormat="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</row>
    <row r="1519" spans="1:14" customFormat="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</row>
    <row r="1520" spans="1:14" customFormat="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</row>
    <row r="1521" spans="1:14" customFormat="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</row>
    <row r="1522" spans="1:14" customFormat="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</row>
    <row r="1523" spans="1:14" customFormat="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</row>
    <row r="1524" spans="1:14" customFormat="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</row>
    <row r="1525" spans="1:14" customFormat="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</row>
    <row r="1526" spans="1:14" customFormat="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</row>
    <row r="1527" spans="1:14" customFormat="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</row>
    <row r="1528" spans="1:14" customFormat="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</row>
    <row r="1529" spans="1:14" customFormat="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</row>
    <row r="1530" spans="1:14" customFormat="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</row>
    <row r="1531" spans="1:14" customFormat="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</row>
    <row r="1532" spans="1:14" customFormat="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</row>
    <row r="1533" spans="1:14" customFormat="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</row>
    <row r="1534" spans="1:14" customFormat="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</row>
    <row r="1535" spans="1:14" customFormat="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</row>
    <row r="1536" spans="1:14" customFormat="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</row>
    <row r="1537" spans="1:14" customFormat="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</row>
    <row r="1538" spans="1:14" customFormat="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</row>
    <row r="1539" spans="1:14" customFormat="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</row>
    <row r="1540" spans="1:14" customFormat="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</row>
    <row r="1541" spans="1:14" customFormat="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</row>
    <row r="1542" spans="1:14" customFormat="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</row>
    <row r="1543" spans="1:14" customFormat="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</row>
    <row r="1544" spans="1:14" customFormat="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</row>
    <row r="1545" spans="1:14" customFormat="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</row>
    <row r="1546" spans="1:14" customFormat="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</row>
    <row r="1547" spans="1:14" customFormat="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</row>
    <row r="1548" spans="1:14" customFormat="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</row>
    <row r="1549" spans="1:14" customFormat="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</row>
    <row r="1550" spans="1:14" customFormat="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</row>
    <row r="1551" spans="1:14" customFormat="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</row>
    <row r="1552" spans="1:14" customFormat="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</row>
    <row r="1553" spans="1:14" customFormat="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</row>
    <row r="1554" spans="1:14" customFormat="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</row>
    <row r="1555" spans="1:14" customFormat="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</row>
    <row r="1556" spans="1:14" customFormat="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</row>
    <row r="1557" spans="1:14" customFormat="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</row>
    <row r="1558" spans="1:14" customFormat="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</row>
    <row r="1559" spans="1:14" customFormat="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</row>
    <row r="1560" spans="1:14" customFormat="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</row>
    <row r="1561" spans="1:14" customFormat="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</row>
    <row r="1562" spans="1:14" customFormat="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</row>
    <row r="1563" spans="1:14" customFormat="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</row>
    <row r="1564" spans="1:14" customFormat="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</row>
    <row r="1565" spans="1:14" customFormat="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</row>
    <row r="1566" spans="1:14" customFormat="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</row>
    <row r="1567" spans="1:14" customFormat="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</row>
    <row r="1568" spans="1:14" customFormat="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</row>
    <row r="1569" spans="1:14" customFormat="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</row>
    <row r="1570" spans="1:14" customFormat="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</row>
    <row r="1571" spans="1:14" customFormat="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</row>
    <row r="1572" spans="1:14" customFormat="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</row>
    <row r="1573" spans="1:14" customFormat="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</row>
    <row r="1574" spans="1:14" customFormat="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</row>
    <row r="1575" spans="1:14" customFormat="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</row>
    <row r="1576" spans="1:14" customFormat="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</row>
    <row r="1577" spans="1:14" customFormat="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</row>
    <row r="1578" spans="1:14" customFormat="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</row>
    <row r="1579" spans="1:14" customFormat="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</row>
    <row r="1580" spans="1:14" customFormat="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</row>
    <row r="1581" spans="1:14" customFormat="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</row>
    <row r="1582" spans="1:14" customFormat="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</row>
    <row r="1583" spans="1:14" customFormat="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</row>
    <row r="1584" spans="1:14" customFormat="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</row>
    <row r="1585" spans="1:14" customFormat="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</row>
    <row r="1586" spans="1:14" customFormat="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</row>
    <row r="1587" spans="1:14" customFormat="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</row>
    <row r="1588" spans="1:14" customFormat="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</row>
    <row r="1589" spans="1:14" customFormat="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</row>
    <row r="1590" spans="1:14" customFormat="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</row>
    <row r="1591" spans="1:14" customFormat="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</row>
    <row r="1592" spans="1:14" customFormat="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</row>
    <row r="1593" spans="1:14" customFormat="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</row>
    <row r="1594" spans="1:14" customFormat="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</row>
    <row r="1595" spans="1:14" customFormat="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</row>
    <row r="1596" spans="1:14" customFormat="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</row>
    <row r="1597" spans="1:14" customFormat="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</row>
    <row r="1598" spans="1:14" customFormat="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</row>
    <row r="1599" spans="1:14" customFormat="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</row>
    <row r="1600" spans="1:14" customFormat="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</row>
    <row r="1601" spans="1:14" customFormat="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</row>
    <row r="1602" spans="1:14" customFormat="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</row>
    <row r="1603" spans="1:14" customFormat="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</row>
    <row r="1604" spans="1:14" customFormat="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</row>
    <row r="1605" spans="1:14" customFormat="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</row>
    <row r="1606" spans="1:14" customFormat="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</row>
    <row r="1607" spans="1:14" customFormat="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</row>
    <row r="1608" spans="1:14" customFormat="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</row>
    <row r="1609" spans="1:14" customFormat="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</row>
    <row r="1610" spans="1:14" customFormat="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</row>
    <row r="1611" spans="1:14" customFormat="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</row>
    <row r="1612" spans="1:14" customFormat="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</row>
    <row r="1613" spans="1:14" customFormat="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</row>
    <row r="1614" spans="1:14" customFormat="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</row>
    <row r="1615" spans="1:14" customFormat="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</row>
    <row r="1616" spans="1:14" customFormat="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</row>
    <row r="1617" spans="1:14" customFormat="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</row>
    <row r="1618" spans="1:14" customFormat="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</row>
    <row r="1619" spans="1:14" customFormat="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</row>
    <row r="1620" spans="1:14" customFormat="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</row>
    <row r="1621" spans="1:14" customFormat="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</row>
    <row r="1622" spans="1:14" customFormat="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</row>
    <row r="1623" spans="1:14" customFormat="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</row>
    <row r="1624" spans="1:14" customFormat="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</row>
    <row r="1625" spans="1:14" customFormat="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</row>
    <row r="1626" spans="1:14" customFormat="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</row>
    <row r="1627" spans="1:14" customFormat="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</row>
    <row r="1628" spans="1:14" customFormat="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</row>
    <row r="1629" spans="1:14" customFormat="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</row>
    <row r="1630" spans="1:14" customFormat="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</row>
    <row r="1631" spans="1:14" customFormat="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</row>
    <row r="1632" spans="1:14" customFormat="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</row>
    <row r="1633" spans="1:14" customFormat="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</row>
    <row r="1634" spans="1:14" customFormat="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</row>
    <row r="1635" spans="1:14" customFormat="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</row>
    <row r="1636" spans="1:14" customFormat="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</row>
    <row r="1637" spans="1:14" customFormat="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</row>
    <row r="1638" spans="1:14" customFormat="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</row>
    <row r="1639" spans="1:14" customFormat="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</row>
    <row r="1640" spans="1:14" customFormat="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</row>
    <row r="1641" spans="1:14" customFormat="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</row>
    <row r="1642" spans="1:14" customFormat="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</row>
    <row r="1643" spans="1:14" customFormat="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</row>
    <row r="1644" spans="1:14" customFormat="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</row>
    <row r="1645" spans="1:14" customFormat="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</row>
    <row r="1646" spans="1:14" customFormat="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</row>
    <row r="1647" spans="1:14" customFormat="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</row>
    <row r="1648" spans="1:14" customFormat="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</row>
    <row r="1649" spans="1:14" customFormat="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</row>
    <row r="1650" spans="1:14" customFormat="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</row>
    <row r="1651" spans="1:14" customFormat="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</row>
    <row r="1652" spans="1:14" customFormat="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</row>
    <row r="1653" spans="1:14" customFormat="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</row>
    <row r="1654" spans="1:14" customFormat="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</row>
    <row r="1655" spans="1:14" customFormat="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</row>
    <row r="1656" spans="1:14" customFormat="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</row>
    <row r="1657" spans="1:14" customFormat="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</row>
    <row r="1658" spans="1:14" customFormat="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</row>
    <row r="1659" spans="1:14" customFormat="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</row>
    <row r="1660" spans="1:14" customFormat="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</row>
    <row r="1661" spans="1:14" customFormat="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</row>
    <row r="1662" spans="1:14" customFormat="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</row>
    <row r="1663" spans="1:14" customFormat="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</row>
    <row r="1664" spans="1:14" customFormat="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</row>
    <row r="1665" spans="1:14" customFormat="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</row>
    <row r="1666" spans="1:14" customFormat="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</row>
    <row r="1667" spans="1:14" customFormat="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</row>
    <row r="1668" spans="1:14" customFormat="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</row>
    <row r="1669" spans="1:14" customFormat="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</row>
    <row r="1670" spans="1:14" customFormat="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</row>
    <row r="1671" spans="1:14" customFormat="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</row>
    <row r="1672" spans="1:14" customFormat="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</row>
    <row r="1673" spans="1:14" customFormat="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</row>
    <row r="1674" spans="1:14" customFormat="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</row>
    <row r="1675" spans="1:14" customFormat="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</row>
    <row r="1676" spans="1:14" customFormat="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</row>
    <row r="1677" spans="1:14" customFormat="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</row>
    <row r="1678" spans="1:14" customFormat="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</row>
    <row r="1679" spans="1:14" customFormat="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</row>
    <row r="1680" spans="1:14" customFormat="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</row>
    <row r="1681" spans="1:14" customFormat="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</row>
    <row r="1682" spans="1:14" customFormat="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</row>
    <row r="1683" spans="1:14" customFormat="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</row>
    <row r="1684" spans="1:14" customFormat="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</row>
    <row r="1685" spans="1:14" customFormat="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</row>
    <row r="1686" spans="1:14" customFormat="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</row>
    <row r="1687" spans="1:14" customFormat="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</row>
    <row r="1688" spans="1:14" customFormat="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</row>
    <row r="1689" spans="1:14" customFormat="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</row>
    <row r="1690" spans="1:14" customFormat="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</row>
    <row r="1691" spans="1:14" customFormat="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</row>
    <row r="1692" spans="1:14" customFormat="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</row>
    <row r="1693" spans="1:14" customFormat="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</row>
    <row r="1694" spans="1:14" customFormat="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</row>
    <row r="1695" spans="1:14" customFormat="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</row>
    <row r="1696" spans="1:14" customFormat="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</row>
    <row r="1697" spans="1:14" customFormat="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</row>
    <row r="1698" spans="1:14" customFormat="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</row>
    <row r="1699" spans="1:14" customFormat="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</row>
    <row r="1700" spans="1:14" customFormat="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</row>
    <row r="1701" spans="1:14" customFormat="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</row>
    <row r="1702" spans="1:14" customFormat="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</row>
    <row r="1703" spans="1:14" customFormat="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</row>
    <row r="1704" spans="1:14" customFormat="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</row>
    <row r="1705" spans="1:14" customFormat="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</row>
    <row r="1706" spans="1:14" customFormat="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</row>
    <row r="1707" spans="1:14" customFormat="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</row>
    <row r="1708" spans="1:14" customFormat="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</row>
    <row r="1709" spans="1:14" customFormat="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</row>
    <row r="1710" spans="1:14" customFormat="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</row>
    <row r="1711" spans="1:14" customFormat="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</row>
    <row r="1712" spans="1:14" customFormat="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</row>
    <row r="1713" spans="1:14" customFormat="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</row>
    <row r="1714" spans="1:14" customFormat="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</row>
    <row r="1715" spans="1:14" customFormat="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</row>
    <row r="1716" spans="1:14" customFormat="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</row>
    <row r="1717" spans="1:14" customFormat="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</row>
    <row r="1718" spans="1:14" customFormat="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</row>
    <row r="1719" spans="1:14" customFormat="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</row>
    <row r="1720" spans="1:14" customFormat="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</row>
    <row r="1721" spans="1:14" customFormat="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</row>
    <row r="1722" spans="1:14" customFormat="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</row>
    <row r="1723" spans="1:14" customFormat="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</row>
    <row r="1724" spans="1:14" customFormat="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</row>
    <row r="1725" spans="1:14" customFormat="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</row>
    <row r="1726" spans="1:14" customFormat="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</row>
    <row r="1727" spans="1:14" customFormat="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</row>
    <row r="1728" spans="1:14" customFormat="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</row>
    <row r="1729" spans="1:14" customFormat="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</row>
    <row r="1730" spans="1:14" customFormat="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</row>
    <row r="1731" spans="1:14" customFormat="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</row>
    <row r="1732" spans="1:14" customFormat="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</row>
    <row r="1733" spans="1:14" customFormat="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</row>
    <row r="1734" spans="1:14" customFormat="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</row>
    <row r="1735" spans="1:14" customFormat="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</row>
    <row r="1736" spans="1:14" customFormat="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</row>
    <row r="1737" spans="1:14" customFormat="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</row>
    <row r="1738" spans="1:14" customFormat="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</row>
    <row r="1739" spans="1:14" customFormat="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</row>
    <row r="1740" spans="1:14" customFormat="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</row>
    <row r="1741" spans="1:14" customFormat="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</row>
    <row r="1742" spans="1:14" customFormat="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</row>
    <row r="1743" spans="1:14" customFormat="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</row>
    <row r="1744" spans="1:14" customFormat="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</row>
    <row r="1745" spans="1:14" customFormat="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</row>
    <row r="1746" spans="1:14" customFormat="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</row>
    <row r="1747" spans="1:14" customFormat="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</row>
    <row r="1748" spans="1:14" customFormat="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</row>
    <row r="1749" spans="1:14" customFormat="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</row>
    <row r="1750" spans="1:14" customFormat="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</row>
    <row r="1751" spans="1:14" customFormat="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</row>
    <row r="1752" spans="1:14" customFormat="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</row>
    <row r="1753" spans="1:14" customFormat="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</row>
    <row r="1754" spans="1:14" customFormat="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</row>
    <row r="1755" spans="1:14" customFormat="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</row>
    <row r="1756" spans="1:14" customFormat="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</row>
    <row r="1757" spans="1:14" customFormat="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</row>
    <row r="1758" spans="1:14" customFormat="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</row>
    <row r="1759" spans="1:14" customFormat="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</row>
    <row r="1760" spans="1:14" customFormat="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</row>
    <row r="1761" spans="1:14" customFormat="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</row>
    <row r="1762" spans="1:14" customFormat="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</row>
    <row r="1763" spans="1:14" customFormat="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</row>
    <row r="1764" spans="1:14" customFormat="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</row>
    <row r="1765" spans="1:14" customFormat="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</row>
    <row r="1766" spans="1:14" customFormat="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</row>
    <row r="1767" spans="1:14" customFormat="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</row>
    <row r="1768" spans="1:14" customFormat="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</row>
    <row r="1769" spans="1:14" customFormat="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</row>
    <row r="1770" spans="1:14" customFormat="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</row>
    <row r="1771" spans="1:14" customFormat="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</row>
    <row r="1772" spans="1:14" customFormat="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</row>
    <row r="1773" spans="1:14" customFormat="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</row>
    <row r="1774" spans="1:14" customFormat="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</row>
    <row r="1775" spans="1:14" customFormat="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</row>
    <row r="1776" spans="1:14" customFormat="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</row>
    <row r="1777" spans="1:14" customFormat="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</row>
    <row r="1778" spans="1:14" customFormat="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</row>
    <row r="1779" spans="1:14" customFormat="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</row>
    <row r="1780" spans="1:14" customFormat="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</row>
    <row r="1781" spans="1:14" customFormat="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</row>
    <row r="1782" spans="1:14" customFormat="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</row>
    <row r="1783" spans="1:14" customFormat="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</row>
    <row r="1784" spans="1:14" customFormat="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</row>
    <row r="1785" spans="1:14" customFormat="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</row>
    <row r="1786" spans="1:14" customFormat="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</row>
    <row r="1787" spans="1:14" customFormat="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</row>
    <row r="1788" spans="1:14" customFormat="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</row>
    <row r="1789" spans="1:14" customFormat="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</row>
    <row r="1790" spans="1:14" customFormat="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</row>
    <row r="1791" spans="1:14" customFormat="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</row>
    <row r="1792" spans="1:14" customFormat="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</row>
    <row r="1793" spans="1:14" customFormat="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</row>
    <row r="1794" spans="1:14" customFormat="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</row>
    <row r="1795" spans="1:14" customFormat="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</row>
    <row r="1796" spans="1:14" customFormat="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</row>
    <row r="1797" spans="1:14" customFormat="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</row>
    <row r="1798" spans="1:14" customFormat="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</row>
    <row r="1799" spans="1:14" customFormat="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</row>
    <row r="1800" spans="1:14" customFormat="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</row>
    <row r="1801" spans="1:14" customFormat="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</row>
    <row r="1802" spans="1:14" customFormat="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</row>
    <row r="1803" spans="1:14" customFormat="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</row>
    <row r="1804" spans="1:14" customFormat="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</row>
    <row r="1805" spans="1:14" customFormat="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</row>
    <row r="1806" spans="1:14" customFormat="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</row>
    <row r="1807" spans="1:14" customFormat="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</row>
    <row r="1808" spans="1:14" customFormat="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</row>
    <row r="1809" spans="1:14" customFormat="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</row>
    <row r="1810" spans="1:14" customFormat="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</row>
    <row r="1811" spans="1:14" customFormat="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</row>
    <row r="1812" spans="1:14" customFormat="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</row>
    <row r="1813" spans="1:14" customFormat="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</row>
    <row r="1814" spans="1:14" customFormat="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</row>
    <row r="1815" spans="1:14" customFormat="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</row>
    <row r="1816" spans="1:14" customFormat="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</row>
    <row r="1817" spans="1:14" customFormat="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</row>
    <row r="1818" spans="1:14" customFormat="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</row>
    <row r="1819" spans="1:14" customFormat="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</row>
    <row r="1820" spans="1:14" customFormat="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</row>
    <row r="1821" spans="1:14" customFormat="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</row>
    <row r="1822" spans="1:14" customFormat="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</row>
    <row r="1823" spans="1:14" customFormat="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</row>
    <row r="1824" spans="1:14" customFormat="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</row>
    <row r="1825" spans="1:14" customFormat="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</row>
    <row r="1826" spans="1:14" customFormat="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</row>
    <row r="1827" spans="1:14" customFormat="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</row>
    <row r="1828" spans="1:14" customFormat="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</row>
    <row r="1829" spans="1:14" customFormat="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</row>
    <row r="1830" spans="1:14" customFormat="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</row>
    <row r="1831" spans="1:14" customFormat="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</row>
    <row r="1832" spans="1:14" customFormat="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</row>
    <row r="1833" spans="1:14" customFormat="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</row>
    <row r="1834" spans="1:14" customFormat="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</row>
    <row r="1835" spans="1:14" customFormat="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</row>
    <row r="1836" spans="1:14" customFormat="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</row>
    <row r="1837" spans="1:14" customFormat="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</row>
    <row r="1838" spans="1:14" customFormat="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</row>
    <row r="1839" spans="1:14" customFormat="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</row>
    <row r="1840" spans="1:14" customFormat="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</row>
    <row r="1841" spans="1:14" customFormat="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</row>
    <row r="1842" spans="1:14" customFormat="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</row>
    <row r="1843" spans="1:14" customFormat="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</row>
    <row r="1844" spans="1:14" customFormat="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</row>
    <row r="1845" spans="1:14" customFormat="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</row>
    <row r="1846" spans="1:14" customFormat="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</row>
    <row r="1847" spans="1:14" customFormat="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</row>
    <row r="1848" spans="1:14" customFormat="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</row>
    <row r="1849" spans="1:14" customFormat="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</row>
    <row r="1850" spans="1:14" customFormat="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</row>
    <row r="1851" spans="1:14" customFormat="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</row>
    <row r="1852" spans="1:14" customFormat="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</row>
    <row r="1853" spans="1:14" customFormat="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</row>
    <row r="1854" spans="1:14" customFormat="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</row>
    <row r="1855" spans="1:14" customFormat="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</row>
    <row r="1856" spans="1:14" customFormat="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</row>
    <row r="1857" spans="1:14" customFormat="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</row>
    <row r="1858" spans="1:14" customFormat="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</row>
    <row r="1859" spans="1:14" customFormat="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</row>
    <row r="1860" spans="1:14" customFormat="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</row>
    <row r="1861" spans="1:14" customFormat="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</row>
    <row r="1862" spans="1:14" customFormat="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</row>
    <row r="1863" spans="1:14" customFormat="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</row>
    <row r="1864" spans="1:14" customFormat="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</row>
    <row r="1865" spans="1:14" customFormat="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</row>
    <row r="1866" spans="1:14" customFormat="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</row>
    <row r="1867" spans="1:14" customFormat="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</row>
    <row r="1868" spans="1:14" customFormat="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</row>
    <row r="1869" spans="1:14" customFormat="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</row>
    <row r="1870" spans="1:14" customFormat="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</row>
    <row r="1871" spans="1:14" customFormat="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</row>
    <row r="1872" spans="1:14" customFormat="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</row>
    <row r="1873" spans="1:14" customFormat="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</row>
    <row r="1874" spans="1:14" customFormat="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</row>
    <row r="1875" spans="1:14" customFormat="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</row>
    <row r="1876" spans="1:14" customFormat="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</row>
    <row r="1877" spans="1:14" customFormat="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</row>
    <row r="1878" spans="1:14" customFormat="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</row>
    <row r="1879" spans="1:14" customFormat="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</row>
    <row r="1880" spans="1:14" customFormat="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</row>
    <row r="1881" spans="1:14" customFormat="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</row>
    <row r="1882" spans="1:14" customFormat="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</row>
    <row r="1883" spans="1:14" customFormat="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</row>
    <row r="1884" spans="1:14" customFormat="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</row>
    <row r="1885" spans="1:14" customFormat="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</row>
    <row r="1886" spans="1:14" customFormat="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</row>
    <row r="1887" spans="1:14" customFormat="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</row>
    <row r="1888" spans="1:14" customFormat="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</row>
    <row r="1889" spans="1:14" customFormat="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</row>
    <row r="1890" spans="1:14" customFormat="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</row>
    <row r="1891" spans="1:14" customFormat="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</row>
    <row r="1892" spans="1:14" customFormat="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</row>
    <row r="1893" spans="1:14" customFormat="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</row>
    <row r="1894" spans="1:14" customFormat="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</row>
    <row r="1895" spans="1:14" customFormat="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</row>
    <row r="1896" spans="1:14" customFormat="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</row>
    <row r="1897" spans="1:14" customFormat="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</row>
    <row r="1898" spans="1:14" customFormat="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</row>
    <row r="1899" spans="1:14" customFormat="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</row>
    <row r="1900" spans="1:14" customFormat="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</row>
    <row r="1901" spans="1:14" customFormat="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</row>
    <row r="1902" spans="1:14" customFormat="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</row>
    <row r="1903" spans="1:14" customFormat="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</row>
    <row r="1904" spans="1:14" customFormat="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</row>
    <row r="1905" spans="1:14" customFormat="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</row>
    <row r="1906" spans="1:14" customFormat="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</row>
    <row r="1907" spans="1:14" customFormat="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</row>
    <row r="1908" spans="1:14" customFormat="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</row>
    <row r="1909" spans="1:14" customFormat="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</row>
    <row r="1910" spans="1:14" customFormat="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</row>
    <row r="1911" spans="1:14" customFormat="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</row>
    <row r="1912" spans="1:14" customFormat="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</row>
    <row r="1913" spans="1:14" customFormat="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</row>
    <row r="1914" spans="1:14" customFormat="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</row>
    <row r="1915" spans="1:14" customFormat="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</row>
    <row r="1916" spans="1:14" customFormat="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</row>
    <row r="1917" spans="1:14" customFormat="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</row>
    <row r="1918" spans="1:14" customFormat="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</row>
    <row r="1919" spans="1:14" customFormat="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</row>
    <row r="1920" spans="1:14" customFormat="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</row>
    <row r="1921" spans="1:14" customFormat="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</row>
    <row r="1922" spans="1:14" customFormat="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</row>
    <row r="1923" spans="1:14" customFormat="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</row>
    <row r="1924" spans="1:14" customFormat="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</row>
    <row r="1925" spans="1:14" customFormat="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</row>
    <row r="1926" spans="1:14" customFormat="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</row>
    <row r="1927" spans="1:14" customFormat="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</row>
    <row r="1928" spans="1:14" customFormat="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</row>
    <row r="1929" spans="1:14" customFormat="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</row>
    <row r="1930" spans="1:14" customFormat="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</row>
    <row r="1931" spans="1:14" customFormat="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</row>
    <row r="1932" spans="1:14" customFormat="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</row>
    <row r="1933" spans="1:14" customFormat="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</row>
    <row r="1934" spans="1:14" customFormat="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</row>
    <row r="1935" spans="1:14" customFormat="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</row>
    <row r="1936" spans="1:14" customFormat="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</row>
    <row r="1937" spans="1:14" customFormat="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</row>
    <row r="1938" spans="1:14" customFormat="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</row>
    <row r="1939" spans="1:14" customFormat="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</row>
    <row r="1940" spans="1:14" customFormat="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</row>
    <row r="1941" spans="1:14" customFormat="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</row>
    <row r="1942" spans="1:14" customFormat="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</row>
    <row r="1943" spans="1:14" customFormat="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</row>
    <row r="1944" spans="1:14" customFormat="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</row>
    <row r="1945" spans="1:14" customFormat="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</row>
    <row r="1946" spans="1:14" customFormat="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</row>
    <row r="1947" spans="1:14" customFormat="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</row>
    <row r="1948" spans="1:14" customFormat="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</row>
    <row r="1949" spans="1:14" customFormat="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</row>
    <row r="1950" spans="1:14" customFormat="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</row>
    <row r="1951" spans="1:14" customFormat="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</row>
    <row r="1952" spans="1:14" customFormat="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</row>
    <row r="1953" spans="1:14" customFormat="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</row>
    <row r="1954" spans="1:14" customFormat="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</row>
    <row r="1955" spans="1:14" customFormat="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</row>
    <row r="1956" spans="1:14" customFormat="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</row>
    <row r="1957" spans="1:14" customFormat="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</row>
    <row r="1958" spans="1:14" customFormat="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</row>
    <row r="1959" spans="1:14" customFormat="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</row>
    <row r="1960" spans="1:14" customFormat="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</row>
    <row r="1961" spans="1:14" customFormat="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</row>
    <row r="1962" spans="1:14" customFormat="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</row>
    <row r="1963" spans="1:14" customFormat="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</row>
    <row r="1964" spans="1:14" customFormat="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</row>
    <row r="1965" spans="1:14" customFormat="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</row>
    <row r="1966" spans="1:14" customFormat="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</row>
    <row r="1967" spans="1:14" customFormat="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</row>
    <row r="1968" spans="1:14" customFormat="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</row>
    <row r="1969" spans="1:14" customFormat="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</row>
    <row r="1970" spans="1:14" customFormat="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</row>
    <row r="1971" spans="1:14" customFormat="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</row>
    <row r="1972" spans="1:14" customFormat="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</row>
    <row r="1973" spans="1:14" customFormat="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</row>
    <row r="1974" spans="1:14" customFormat="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</row>
    <row r="1975" spans="1:14" customFormat="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</row>
    <row r="1976" spans="1:14" customFormat="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</row>
    <row r="1977" spans="1:14" customFormat="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</row>
    <row r="1978" spans="1:14" customFormat="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</row>
    <row r="1979" spans="1:14" customFormat="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</row>
    <row r="1980" spans="1:14" customFormat="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</row>
    <row r="1981" spans="1:14" customFormat="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</row>
    <row r="1982" spans="1:14" customFormat="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</row>
    <row r="1983" spans="1:14" customFormat="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</row>
    <row r="1984" spans="1:14" customFormat="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</row>
    <row r="1985" spans="1:14" customFormat="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</row>
    <row r="1986" spans="1:14" customFormat="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</row>
    <row r="1987" spans="1:14" customFormat="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</row>
    <row r="1988" spans="1:14" customFormat="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</row>
    <row r="1989" spans="1:14" customFormat="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</row>
    <row r="1990" spans="1:14" customFormat="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</row>
    <row r="1991" spans="1:14" customFormat="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</row>
    <row r="1992" spans="1:14" customFormat="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</row>
    <row r="1993" spans="1:14" customFormat="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</row>
    <row r="1994" spans="1:14" customFormat="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</row>
    <row r="1995" spans="1:14" customFormat="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</row>
    <row r="1996" spans="1:14" customFormat="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</row>
    <row r="1997" spans="1:14" customFormat="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</row>
    <row r="1998" spans="1:14" customFormat="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</row>
    <row r="1999" spans="1:14" customFormat="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</row>
    <row r="2000" spans="1:14" customFormat="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</row>
    <row r="2001" spans="1:14" customFormat="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</row>
    <row r="2002" spans="1:14" customFormat="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</row>
    <row r="2003" spans="1:14" customFormat="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</row>
    <row r="2004" spans="1:14" customFormat="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</row>
    <row r="2005" spans="1:14" customFormat="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</row>
    <row r="2006" spans="1:14" customFormat="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</row>
    <row r="2007" spans="1:14" customFormat="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</row>
    <row r="2008" spans="1:14" customFormat="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</row>
    <row r="2009" spans="1:14" customFormat="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</row>
    <row r="2010" spans="1:14" customFormat="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</row>
    <row r="2011" spans="1:14" customFormat="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</row>
    <row r="2012" spans="1:14" customFormat="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</row>
    <row r="2013" spans="1:14" customFormat="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</row>
    <row r="2014" spans="1:14" customFormat="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</row>
    <row r="2015" spans="1:14" customFormat="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</row>
    <row r="2016" spans="1:14" customFormat="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</row>
    <row r="2017" spans="1:14" customFormat="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</row>
    <row r="2018" spans="1:14" customFormat="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</row>
    <row r="2019" spans="1:14" customFormat="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</row>
    <row r="2020" spans="1:14" customFormat="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</row>
    <row r="2021" spans="1:14" customFormat="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</row>
    <row r="2022" spans="1:14" customFormat="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</row>
    <row r="2023" spans="1:14" customFormat="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</row>
    <row r="2024" spans="1:14" customFormat="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</row>
    <row r="2025" spans="1:14" customFormat="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</row>
    <row r="2026" spans="1:14" customFormat="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</row>
    <row r="2027" spans="1:14" customFormat="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</row>
    <row r="2028" spans="1:14" customFormat="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</row>
    <row r="2029" spans="1:14" customFormat="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</row>
    <row r="2030" spans="1:14" customFormat="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</row>
    <row r="2031" spans="1:14" customFormat="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</row>
    <row r="2032" spans="1:14" customFormat="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</row>
    <row r="2033" spans="1:14" customFormat="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</row>
    <row r="2034" spans="1:14" customFormat="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</row>
    <row r="2035" spans="1:14" customFormat="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</row>
    <row r="2036" spans="1:14" customFormat="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</row>
    <row r="2037" spans="1:14" customFormat="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</row>
    <row r="2038" spans="1:14" customFormat="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</row>
    <row r="2039" spans="1:14" customFormat="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</row>
    <row r="2040" spans="1:14" customFormat="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</row>
    <row r="2041" spans="1:14" customFormat="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</row>
    <row r="2042" spans="1:14" customFormat="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</row>
    <row r="2043" spans="1:14" customFormat="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</row>
    <row r="2044" spans="1:14" customFormat="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</row>
    <row r="2045" spans="1:14" customFormat="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</row>
    <row r="2046" spans="1:14" customFormat="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</row>
    <row r="2047" spans="1:14" customFormat="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</row>
    <row r="2048" spans="1:14" customFormat="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</row>
    <row r="2049" spans="1:14" customFormat="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</row>
    <row r="2050" spans="1:14" customFormat="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</row>
    <row r="2051" spans="1:14" customFormat="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</row>
    <row r="2052" spans="1:14" customFormat="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</row>
    <row r="2053" spans="1:14" customFormat="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</row>
    <row r="2054" spans="1:14" customFormat="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</row>
    <row r="2055" spans="1:14" customFormat="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</row>
    <row r="2056" spans="1:14" customFormat="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</row>
    <row r="2057" spans="1:14" customFormat="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</row>
    <row r="2058" spans="1:14" customFormat="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</row>
    <row r="2059" spans="1:14" customFormat="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</row>
    <row r="2060" spans="1:14" customFormat="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</row>
    <row r="2061" spans="1:14" customFormat="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</row>
    <row r="2062" spans="1:14" customFormat="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</row>
    <row r="2063" spans="1:14" customFormat="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</row>
    <row r="2064" spans="1:14" customFormat="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</row>
    <row r="2065" spans="1:14" customFormat="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</row>
    <row r="2066" spans="1:14" customFormat="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</row>
    <row r="2067" spans="1:14" customFormat="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</row>
    <row r="2068" spans="1:14" customFormat="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</row>
    <row r="2069" spans="1:14" customFormat="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</row>
    <row r="2070" spans="1:14" customFormat="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</row>
    <row r="2071" spans="1:14" customFormat="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</row>
    <row r="2072" spans="1:14" customFormat="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</row>
    <row r="2073" spans="1:14" customFormat="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</row>
    <row r="2074" spans="1:14" customFormat="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</row>
    <row r="2075" spans="1:14" customFormat="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</row>
    <row r="2076" spans="1:14" customFormat="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</row>
    <row r="2077" spans="1:14" customFormat="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</row>
    <row r="2078" spans="1:14" customFormat="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</row>
    <row r="2079" spans="1:14" customFormat="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</row>
    <row r="2080" spans="1:14" customFormat="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</row>
    <row r="2081" spans="1:14" customFormat="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</row>
    <row r="2082" spans="1:14" customFormat="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</row>
    <row r="2083" spans="1:14" customFormat="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</row>
    <row r="2084" spans="1:14" customFormat="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</row>
    <row r="2085" spans="1:14" customFormat="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</row>
    <row r="2086" spans="1:14" customFormat="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</row>
    <row r="2087" spans="1:14" customFormat="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</row>
    <row r="2088" spans="1:14" customFormat="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</row>
    <row r="2089" spans="1:14" customFormat="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</row>
    <row r="2090" spans="1:14" customFormat="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</row>
    <row r="2091" spans="1:14" customFormat="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</row>
    <row r="2092" spans="1:14" customFormat="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</row>
    <row r="2093" spans="1:14" customFormat="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</row>
    <row r="2094" spans="1:14" customFormat="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</row>
    <row r="2095" spans="1:14" customFormat="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</row>
    <row r="2096" spans="1:14" customFormat="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</row>
    <row r="2097" spans="1:14" customFormat="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</row>
    <row r="2098" spans="1:14" customFormat="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</row>
    <row r="2099" spans="1:14" customFormat="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</row>
    <row r="2100" spans="1:14" customFormat="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</row>
    <row r="2101" spans="1:14" customFormat="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</row>
    <row r="2102" spans="1:14" customFormat="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</row>
    <row r="2103" spans="1:14" customFormat="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</row>
    <row r="2104" spans="1:14" customFormat="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</row>
    <row r="2105" spans="1:14" customFormat="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</row>
    <row r="2106" spans="1:14" customFormat="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</row>
    <row r="2107" spans="1:14" customFormat="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</row>
    <row r="2108" spans="1:14" customFormat="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</row>
    <row r="2109" spans="1:14" customFormat="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</row>
    <row r="2110" spans="1:14" customFormat="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</row>
    <row r="2111" spans="1:14" customFormat="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</row>
    <row r="2112" spans="1:14" customFormat="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</row>
    <row r="2113" spans="1:14" customFormat="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</row>
    <row r="2114" spans="1:14" customFormat="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</row>
    <row r="2115" spans="1:14" customFormat="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</row>
    <row r="2116" spans="1:14" customFormat="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</row>
    <row r="2117" spans="1:14" customFormat="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</row>
    <row r="2118" spans="1:14" customFormat="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</row>
    <row r="2119" spans="1:14" customFormat="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</row>
    <row r="2120" spans="1:14" customFormat="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</row>
    <row r="2121" spans="1:14" customFormat="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</row>
    <row r="2122" spans="1:14" customFormat="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</row>
    <row r="2123" spans="1:14" customFormat="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</row>
    <row r="2124" spans="1:14" customFormat="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</row>
    <row r="2125" spans="1:14" customFormat="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</row>
    <row r="2126" spans="1:14" customFormat="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</row>
    <row r="2127" spans="1:14" customFormat="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</row>
    <row r="2128" spans="1:14" customFormat="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</row>
    <row r="2129" spans="1:14" customFormat="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</row>
    <row r="2130" spans="1:14" customFormat="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</row>
    <row r="2131" spans="1:14" customFormat="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</row>
    <row r="2132" spans="1:14" customFormat="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</row>
    <row r="2133" spans="1:14" customFormat="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</row>
    <row r="2134" spans="1:14" customFormat="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</row>
    <row r="2135" spans="1:14" customFormat="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</row>
    <row r="2136" spans="1:14" customFormat="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</row>
    <row r="2137" spans="1:14" customFormat="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</row>
    <row r="2138" spans="1:14" customFormat="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</row>
    <row r="2139" spans="1:14" customFormat="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</row>
    <row r="2140" spans="1:14" customFormat="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</row>
    <row r="2141" spans="1:14" customFormat="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</row>
    <row r="2142" spans="1:14" customFormat="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</row>
    <row r="2143" spans="1:14" customFormat="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</row>
    <row r="2144" spans="1:14" customFormat="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</row>
    <row r="2145" spans="1:14" customFormat="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</row>
    <row r="2146" spans="1:14" customFormat="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</row>
    <row r="2147" spans="1:14" customFormat="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</row>
    <row r="2148" spans="1:14" customFormat="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</row>
    <row r="2149" spans="1:14" customFormat="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</row>
    <row r="2150" spans="1:14" customFormat="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</row>
    <row r="2151" spans="1:14" customFormat="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</row>
    <row r="2152" spans="1:14" customFormat="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</row>
    <row r="2153" spans="1:14" customFormat="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</row>
    <row r="2154" spans="1:14" customFormat="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</row>
    <row r="2155" spans="1:14" customFormat="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</row>
    <row r="2156" spans="1:14" customFormat="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</row>
    <row r="2157" spans="1:14" customFormat="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</row>
    <row r="2158" spans="1:14" customFormat="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</row>
    <row r="2159" spans="1:14" customFormat="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</row>
    <row r="2160" spans="1:14" customFormat="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</row>
    <row r="2161" spans="1:14" customFormat="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</row>
    <row r="2162" spans="1:14" customFormat="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</row>
    <row r="2163" spans="1:14" customFormat="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</row>
    <row r="2164" spans="1:14" customFormat="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</row>
    <row r="2165" spans="1:14" customFormat="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</row>
    <row r="2166" spans="1:14" customFormat="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</row>
    <row r="2167" spans="1:14" customFormat="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</row>
    <row r="2168" spans="1:14" customFormat="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</row>
    <row r="2169" spans="1:14" customFormat="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</row>
    <row r="2170" spans="1:14" customFormat="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</row>
    <row r="2171" spans="1:14" customFormat="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</row>
    <row r="2172" spans="1:14" customFormat="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</row>
    <row r="2173" spans="1:14" customFormat="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</row>
    <row r="2174" spans="1:14" customFormat="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</row>
    <row r="2175" spans="1:14" customFormat="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</row>
    <row r="2176" spans="1:14" customFormat="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</row>
    <row r="2177" spans="1:14" customFormat="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</row>
    <row r="2178" spans="1:14" customFormat="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</row>
    <row r="2179" spans="1:14" customFormat="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</row>
    <row r="2180" spans="1:14" customFormat="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</row>
    <row r="2181" spans="1:14" customFormat="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</row>
    <row r="2182" spans="1:14" customFormat="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</row>
    <row r="2183" spans="1:14" customFormat="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</row>
    <row r="2184" spans="1:14" customFormat="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</row>
    <row r="2185" spans="1:14" customFormat="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</row>
    <row r="2186" spans="1:14" customFormat="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</row>
    <row r="2187" spans="1:14" customFormat="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</row>
    <row r="2188" spans="1:14" customFormat="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</row>
    <row r="2189" spans="1:14" customFormat="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</row>
    <row r="2190" spans="1:14" customFormat="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</row>
    <row r="2191" spans="1:14" customFormat="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</row>
    <row r="2192" spans="1:14" customFormat="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</row>
    <row r="2193" spans="1:14" customFormat="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</row>
    <row r="2194" spans="1:14" customFormat="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</row>
    <row r="2195" spans="1:14" customFormat="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</row>
    <row r="2196" spans="1:14" customFormat="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</row>
    <row r="2197" spans="1:14" customFormat="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</row>
    <row r="2198" spans="1:14" customFormat="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</row>
    <row r="2199" spans="1:14" customFormat="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</row>
    <row r="2200" spans="1:14" customFormat="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</row>
    <row r="2201" spans="1:14" customFormat="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</row>
    <row r="2202" spans="1:14" customFormat="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</row>
    <row r="2203" spans="1:14" customFormat="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</row>
    <row r="2204" spans="1:14" customFormat="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</row>
    <row r="2205" spans="1:14" customFormat="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</row>
    <row r="2206" spans="1:14" customFormat="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</row>
    <row r="2207" spans="1:14" customFormat="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</row>
    <row r="2208" spans="1:14" customFormat="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</row>
    <row r="2209" spans="1:14" customFormat="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</row>
    <row r="2210" spans="1:14" customFormat="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</row>
    <row r="2211" spans="1:14" customFormat="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</row>
    <row r="2212" spans="1:14" customFormat="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</row>
    <row r="2213" spans="1:14" customFormat="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</row>
    <row r="2214" spans="1:14" customFormat="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</row>
    <row r="2215" spans="1:14" customFormat="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</row>
    <row r="2216" spans="1:14" customFormat="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</row>
    <row r="2217" spans="1:14" customFormat="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</row>
    <row r="2218" spans="1:14" customFormat="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</row>
    <row r="2219" spans="1:14" customFormat="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</row>
    <row r="2220" spans="1:14" customFormat="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</row>
    <row r="2221" spans="1:14" customFormat="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</row>
    <row r="2222" spans="1:14" customFormat="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</row>
    <row r="2223" spans="1:14" customFormat="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</row>
    <row r="2224" spans="1:14" customFormat="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</row>
    <row r="2225" spans="1:14" customFormat="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</row>
    <row r="2226" spans="1:14" customFormat="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</row>
    <row r="2227" spans="1:14" customFormat="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</row>
    <row r="2228" spans="1:14" customFormat="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</row>
    <row r="2229" spans="1:14" customFormat="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</row>
    <row r="2230" spans="1:14" customFormat="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</row>
    <row r="2231" spans="1:14" customFormat="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</row>
    <row r="2232" spans="1:14" customFormat="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</row>
    <row r="2233" spans="1:14" customFormat="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</row>
    <row r="2234" spans="1:14" customFormat="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</row>
    <row r="2235" spans="1:14" customFormat="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</row>
    <row r="2236" spans="1:14" customFormat="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</row>
    <row r="2237" spans="1:14" customFormat="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</row>
    <row r="2238" spans="1:14" customFormat="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</row>
    <row r="2239" spans="1:14" customFormat="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</row>
    <row r="2240" spans="1:14" customFormat="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</row>
    <row r="2241" spans="1:14" customFormat="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</row>
    <row r="2242" spans="1:14" customFormat="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</row>
    <row r="2243" spans="1:14" customFormat="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</row>
    <row r="2244" spans="1:14" customFormat="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</row>
    <row r="2245" spans="1:14" customFormat="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</row>
    <row r="2246" spans="1:14" customFormat="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</row>
    <row r="2247" spans="1:14" customFormat="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</row>
    <row r="2248" spans="1:14" customFormat="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</row>
    <row r="2249" spans="1:14" customFormat="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</row>
    <row r="2250" spans="1:14" customFormat="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</row>
    <row r="2251" spans="1:14" customFormat="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</row>
    <row r="2252" spans="1:14" customFormat="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</row>
    <row r="2253" spans="1:14" customFormat="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</row>
    <row r="2254" spans="1:14" customFormat="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</row>
    <row r="2255" spans="1:14" customFormat="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</row>
    <row r="2256" spans="1:14" customFormat="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</row>
    <row r="2257" spans="1:14" customFormat="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</row>
    <row r="2258" spans="1:14" customFormat="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</row>
    <row r="2259" spans="1:14" customFormat="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</row>
    <row r="2260" spans="1:14" customFormat="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</row>
    <row r="2261" spans="1:14" customFormat="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</row>
    <row r="2262" spans="1:14" customFormat="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</row>
    <row r="2263" spans="1:14" customFormat="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</row>
    <row r="2264" spans="1:14" customFormat="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</row>
    <row r="2265" spans="1:14" customFormat="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</row>
    <row r="2266" spans="1:14" customFormat="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</row>
    <row r="2267" spans="1:14" customFormat="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</row>
    <row r="2268" spans="1:14" customFormat="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</row>
    <row r="2269" spans="1:14" customFormat="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</row>
    <row r="2270" spans="1:14" customFormat="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</row>
    <row r="2271" spans="1:14" customFormat="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</row>
    <row r="2272" spans="1:14" customFormat="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</row>
    <row r="2273" spans="1:14" customFormat="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</row>
    <row r="2274" spans="1:14" customFormat="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</row>
    <row r="2275" spans="1:14" customFormat="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</row>
    <row r="2276" spans="1:14" customFormat="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</row>
    <row r="2277" spans="1:14" customFormat="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</row>
    <row r="2278" spans="1:14" customFormat="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</row>
    <row r="2279" spans="1:14" customFormat="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</row>
    <row r="2280" spans="1:14" customFormat="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</row>
    <row r="2281" spans="1:14" customFormat="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</row>
    <row r="2282" spans="1:14" customFormat="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</row>
    <row r="2283" spans="1:14" customFormat="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</row>
    <row r="2284" spans="1:14" customFormat="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</row>
    <row r="2285" spans="1:14" customFormat="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</row>
    <row r="2286" spans="1:14" customFormat="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</row>
    <row r="2287" spans="1:14" customFormat="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</row>
    <row r="2288" spans="1:14" customFormat="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</row>
    <row r="2289" spans="1:14" customFormat="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</row>
    <row r="2290" spans="1:14" customFormat="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</row>
    <row r="2291" spans="1:14" customFormat="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</row>
    <row r="2292" spans="1:14" customFormat="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</row>
    <row r="2293" spans="1:14" customFormat="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</row>
    <row r="2294" spans="1:14" customFormat="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</row>
    <row r="2295" spans="1:14" customFormat="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</row>
    <row r="2296" spans="1:14" customFormat="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</row>
    <row r="2297" spans="1:14" customFormat="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</row>
    <row r="2298" spans="1:14" customFormat="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</row>
    <row r="2299" spans="1:14" customFormat="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</row>
    <row r="2300" spans="1:14" customFormat="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</row>
    <row r="2301" spans="1:14" customFormat="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</row>
    <row r="2302" spans="1:14" customFormat="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</row>
    <row r="2303" spans="1:14" customFormat="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</row>
    <row r="2304" spans="1:14" customFormat="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</row>
    <row r="2305" spans="1:14" customFormat="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</row>
    <row r="2306" spans="1:14" customFormat="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</row>
    <row r="2307" spans="1:14" customFormat="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</row>
    <row r="2308" spans="1:14" customFormat="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</row>
    <row r="2309" spans="1:14" customFormat="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</row>
    <row r="2310" spans="1:14" customFormat="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</row>
    <row r="2311" spans="1:14" customFormat="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</row>
    <row r="2312" spans="1:14" customFormat="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</row>
    <row r="2313" spans="1:14" customFormat="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</row>
    <row r="2314" spans="1:14" customFormat="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</row>
    <row r="2315" spans="1:14" customFormat="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</row>
    <row r="2316" spans="1:14" customFormat="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</row>
    <row r="2317" spans="1:14" customFormat="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</row>
    <row r="2318" spans="1:14" customFormat="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</row>
    <row r="2319" spans="1:14" customFormat="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</row>
    <row r="2320" spans="1:14" customFormat="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</row>
    <row r="2321" spans="1:14" customFormat="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</row>
    <row r="2322" spans="1:14" customFormat="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</row>
    <row r="2323" spans="1:14" customFormat="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</row>
    <row r="2324" spans="1:14" customFormat="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</row>
    <row r="2325" spans="1:14" customFormat="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</row>
    <row r="2326" spans="1:14" customFormat="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</row>
    <row r="2327" spans="1:14" customFormat="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</row>
    <row r="2328" spans="1:14" customFormat="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</row>
    <row r="2329" spans="1:14" customFormat="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</row>
    <row r="2330" spans="1:14" customFormat="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</row>
    <row r="2331" spans="1:14" customFormat="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</row>
    <row r="2332" spans="1:14" customFormat="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</row>
    <row r="2333" spans="1:14" customFormat="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</row>
    <row r="2334" spans="1:14" customFormat="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</row>
    <row r="2335" spans="1:14" customFormat="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</row>
    <row r="2336" spans="1:14" customFormat="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</row>
    <row r="2337" spans="1:14" customFormat="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</row>
    <row r="2338" spans="1:14" customFormat="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</row>
    <row r="2339" spans="1:14" customFormat="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</row>
    <row r="2340" spans="1:14" customFormat="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</row>
    <row r="2341" spans="1:14" customFormat="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</row>
    <row r="2342" spans="1:14" customFormat="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</row>
    <row r="2343" spans="1:14" customFormat="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</row>
    <row r="2344" spans="1:14" customFormat="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</row>
    <row r="2345" spans="1:14" customFormat="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</row>
    <row r="2346" spans="1:14" customFormat="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</row>
    <row r="2347" spans="1:14" customFormat="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</row>
    <row r="2348" spans="1:14" customFormat="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</row>
    <row r="2349" spans="1:14" customFormat="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</row>
    <row r="2350" spans="1:14" customFormat="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</row>
    <row r="2351" spans="1:14" customFormat="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</row>
    <row r="2352" spans="1:14" customFormat="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</row>
    <row r="2353" spans="1:14" customFormat="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</row>
    <row r="2354" spans="1:14" customFormat="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</row>
    <row r="2355" spans="1:14" customFormat="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</row>
    <row r="2356" spans="1:14" customFormat="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</row>
    <row r="2357" spans="1:14" customFormat="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</row>
    <row r="2358" spans="1:14" customFormat="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</row>
    <row r="2359" spans="1:14" customFormat="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</row>
    <row r="2360" spans="1:14" customFormat="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</row>
    <row r="2361" spans="1:14" customFormat="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</row>
    <row r="2362" spans="1:14" customFormat="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</row>
    <row r="2363" spans="1:14" customFormat="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</row>
    <row r="2364" spans="1:14" customFormat="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</row>
    <row r="2365" spans="1:14" customFormat="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</row>
    <row r="2366" spans="1:14" customFormat="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</row>
    <row r="2367" spans="1:14" customFormat="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</row>
    <row r="2368" spans="1:14" customFormat="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</row>
    <row r="2369" spans="1:14" customFormat="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</row>
    <row r="2370" spans="1:14" customFormat="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</row>
    <row r="2371" spans="1:14" customFormat="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</row>
    <row r="2372" spans="1:14" customFormat="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</row>
    <row r="2373" spans="1:14" customFormat="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</row>
    <row r="2374" spans="1:14" customFormat="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</row>
    <row r="2375" spans="1:14" customFormat="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</row>
    <row r="2376" spans="1:14" customFormat="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</row>
    <row r="2377" spans="1:14" customFormat="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</row>
    <row r="2378" spans="1:14" customFormat="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</row>
    <row r="2379" spans="1:14" customFormat="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</row>
    <row r="2380" spans="1:14" customFormat="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</row>
    <row r="2381" spans="1:14" customFormat="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</row>
    <row r="2382" spans="1:14" customFormat="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</row>
    <row r="2383" spans="1:14" customFormat="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</row>
    <row r="2384" spans="1:14" customFormat="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</row>
    <row r="2385" spans="1:14" customFormat="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</row>
    <row r="2386" spans="1:14" customFormat="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</row>
    <row r="2387" spans="1:14" customFormat="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</row>
    <row r="2388" spans="1:14" customFormat="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</row>
    <row r="2389" spans="1:14" customFormat="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</row>
    <row r="2390" spans="1:14" customFormat="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</row>
    <row r="2391" spans="1:14" customFormat="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</row>
    <row r="2392" spans="1:14" customFormat="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</row>
    <row r="2393" spans="1:14" customFormat="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</row>
    <row r="2394" spans="1:14" customFormat="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</row>
    <row r="2395" spans="1:14" customFormat="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</row>
    <row r="2396" spans="1:14" customFormat="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</row>
    <row r="2397" spans="1:14" customFormat="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</row>
    <row r="2398" spans="1:14" customFormat="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</row>
    <row r="2399" spans="1:14" customFormat="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</row>
    <row r="2400" spans="1:14" customFormat="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</row>
    <row r="2401" spans="1:14" customFormat="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</row>
    <row r="2402" spans="1:14" customFormat="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</row>
    <row r="2403" spans="1:14" customFormat="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</row>
    <row r="2404" spans="1:14" customFormat="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</row>
    <row r="2405" spans="1:14" customFormat="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</row>
    <row r="2406" spans="1:14" customFormat="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</row>
    <row r="2407" spans="1:14" customFormat="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</row>
    <row r="2408" spans="1:14" customFormat="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</row>
    <row r="2409" spans="1:14" customFormat="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</row>
    <row r="2410" spans="1:14" customFormat="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</row>
    <row r="2411" spans="1:14" customFormat="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</row>
    <row r="2412" spans="1:14" customFormat="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</row>
    <row r="2413" spans="1:14" customFormat="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</row>
    <row r="2414" spans="1:14" customFormat="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</row>
    <row r="2415" spans="1:14" customFormat="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</row>
    <row r="2416" spans="1:14" customFormat="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</row>
    <row r="2417" spans="1:14" customFormat="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</row>
    <row r="2418" spans="1:14" customFormat="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</row>
    <row r="2419" spans="1:14" customFormat="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</row>
    <row r="2420" spans="1:14" customFormat="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</row>
    <row r="2421" spans="1:14" customFormat="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</row>
    <row r="2422" spans="1:14" customFormat="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</row>
    <row r="2423" spans="1:14" customFormat="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</row>
    <row r="2424" spans="1:14" customFormat="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</row>
    <row r="2425" spans="1:14" customFormat="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</row>
    <row r="2426" spans="1:14" customFormat="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</row>
    <row r="2427" spans="1:14" customFormat="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</row>
    <row r="2428" spans="1:14" customFormat="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</row>
    <row r="2429" spans="1:14" customFormat="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</row>
    <row r="2430" spans="1:14" customFormat="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</row>
    <row r="2431" spans="1:14" customFormat="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</row>
    <row r="2432" spans="1:14" customFormat="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</row>
    <row r="2433" spans="1:14" customFormat="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</row>
    <row r="2434" spans="1:14" customFormat="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</row>
    <row r="2435" spans="1:14" customFormat="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</row>
    <row r="2436" spans="1:14" customFormat="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</row>
    <row r="2437" spans="1:14" customFormat="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</row>
    <row r="2438" spans="1:14" customFormat="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</row>
    <row r="2439" spans="1:14" customFormat="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</row>
    <row r="2440" spans="1:14" customFormat="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</row>
    <row r="2441" spans="1:14" customFormat="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</row>
    <row r="2442" spans="1:14" customFormat="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</row>
    <row r="2443" spans="1:14" customFormat="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</row>
    <row r="2444" spans="1:14" customFormat="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</row>
    <row r="2445" spans="1:14" customFormat="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</row>
    <row r="2446" spans="1:14" customFormat="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</row>
    <row r="2447" spans="1:14" customFormat="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</row>
    <row r="2448" spans="1:14" customFormat="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</row>
    <row r="2449" spans="1:14" customFormat="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</row>
    <row r="2450" spans="1:14" customFormat="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</row>
    <row r="2451" spans="1:14" customFormat="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</row>
    <row r="2452" spans="1:14" customFormat="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</row>
    <row r="2453" spans="1:14" customFormat="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</row>
    <row r="2454" spans="1:14" customFormat="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</row>
    <row r="2455" spans="1:14" customFormat="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</row>
    <row r="2456" spans="1:14" customFormat="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</row>
    <row r="2457" spans="1:14" customFormat="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</row>
    <row r="2458" spans="1:14" customFormat="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</row>
    <row r="2459" spans="1:14" customFormat="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</row>
    <row r="2460" spans="1:14" customFormat="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</row>
    <row r="2461" spans="1:14" customFormat="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</row>
    <row r="2462" spans="1:14" customFormat="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</row>
    <row r="2463" spans="1:14" customFormat="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</row>
    <row r="2464" spans="1:14" customFormat="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</row>
    <row r="2465" spans="1:14" customFormat="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</row>
    <row r="2466" spans="1:14" customFormat="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</row>
    <row r="2467" spans="1:14" customFormat="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</row>
    <row r="2468" spans="1:14" customFormat="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</row>
    <row r="2469" spans="1:14" customFormat="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</row>
    <row r="2470" spans="1:14" customFormat="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</row>
    <row r="2471" spans="1:14" customFormat="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</row>
    <row r="2472" spans="1:14" customFormat="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</row>
    <row r="2473" spans="1:14" customFormat="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</row>
    <row r="2474" spans="1:14" customFormat="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</row>
    <row r="2475" spans="1:14" customFormat="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</row>
    <row r="2476" spans="1:14" customFormat="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</row>
    <row r="2477" spans="1:14" customFormat="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</row>
    <row r="2478" spans="1:14" customFormat="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</row>
    <row r="2479" spans="1:14" customFormat="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</row>
    <row r="2480" spans="1:14" customFormat="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</row>
    <row r="2481" spans="1:14" customFormat="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</row>
    <row r="2482" spans="1:14" customFormat="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</row>
    <row r="2483" spans="1:14" customFormat="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</row>
    <row r="2484" spans="1:14" customFormat="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</row>
    <row r="2485" spans="1:14" customFormat="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</row>
    <row r="2486" spans="1:14" customFormat="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</row>
    <row r="2487" spans="1:14" customFormat="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</row>
    <row r="2488" spans="1:14" customFormat="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</row>
    <row r="2489" spans="1:14" customFormat="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</row>
    <row r="2490" spans="1:14" customFormat="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</row>
    <row r="2491" spans="1:14" customFormat="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</row>
    <row r="2492" spans="1:14" customFormat="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</row>
    <row r="2493" spans="1:14" customFormat="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</row>
    <row r="2494" spans="1:14" customFormat="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customFormat="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</row>
    <row r="2496" spans="1:14" customFormat="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</row>
    <row r="2497" spans="1:14" customFormat="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</row>
    <row r="2498" spans="1:14" customFormat="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</row>
    <row r="2499" spans="1:14" customFormat="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</row>
    <row r="2500" spans="1:14" customFormat="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</row>
    <row r="2501" spans="1:14" customFormat="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</row>
    <row r="2502" spans="1:14" customFormat="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</row>
    <row r="2503" spans="1:14" customFormat="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</row>
    <row r="2504" spans="1:14" customFormat="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</row>
    <row r="2505" spans="1:14" customFormat="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</row>
    <row r="2506" spans="1:14" customFormat="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</row>
    <row r="2507" spans="1:14" customFormat="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</row>
    <row r="2508" spans="1:14" customFormat="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</row>
    <row r="2509" spans="1:14" customFormat="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</row>
    <row r="2510" spans="1:14" customFormat="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</row>
    <row r="2511" spans="1:14" customFormat="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</row>
    <row r="2512" spans="1:14" customFormat="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</row>
    <row r="2513" spans="1:14" customFormat="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</row>
    <row r="2514" spans="1:14" customFormat="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</row>
    <row r="2515" spans="1:14" customFormat="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</row>
    <row r="2516" spans="1:14" customFormat="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</row>
    <row r="2517" spans="1:14" customFormat="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</row>
    <row r="2518" spans="1:14" customFormat="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</row>
    <row r="2519" spans="1:14" customFormat="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</row>
    <row r="2520" spans="1:14" customFormat="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</row>
    <row r="2521" spans="1:14" customFormat="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</row>
    <row r="2522" spans="1:14" customFormat="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</row>
    <row r="2523" spans="1:14" customFormat="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</row>
    <row r="2524" spans="1:14" customFormat="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</row>
    <row r="2525" spans="1:14" customFormat="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</row>
    <row r="2526" spans="1:14" customFormat="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</row>
    <row r="2527" spans="1:14" customFormat="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</row>
    <row r="2528" spans="1:14" customFormat="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</row>
    <row r="2529" spans="1:14" customFormat="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</row>
    <row r="2530" spans="1:14" customFormat="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</row>
    <row r="2531" spans="1:14" customFormat="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</row>
    <row r="2532" spans="1:14" customFormat="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</row>
    <row r="2533" spans="1:14" customFormat="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</row>
    <row r="2534" spans="1:14" customFormat="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</row>
    <row r="2535" spans="1:14" customFormat="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</row>
    <row r="2536" spans="1:14" customFormat="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</row>
    <row r="2537" spans="1:14" customFormat="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</row>
    <row r="2538" spans="1:14" customFormat="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</row>
    <row r="2539" spans="1:14" customFormat="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</row>
    <row r="2540" spans="1:14" customFormat="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</row>
    <row r="2541" spans="1:14" customFormat="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</row>
    <row r="2542" spans="1:14" customFormat="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</row>
    <row r="2543" spans="1:14" customFormat="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</row>
    <row r="2544" spans="1:14" customFormat="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</row>
    <row r="2545" spans="1:14" customFormat="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</row>
    <row r="2546" spans="1:14" customFormat="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</row>
    <row r="2547" spans="1:14" customFormat="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</row>
    <row r="2548" spans="1:14" customFormat="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</row>
    <row r="2549" spans="1:14" customFormat="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</row>
    <row r="2550" spans="1:14" customFormat="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</row>
    <row r="2551" spans="1:14" customFormat="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</row>
    <row r="2552" spans="1:14" customFormat="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</row>
    <row r="2553" spans="1:14" customFormat="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</row>
    <row r="2554" spans="1:14" customFormat="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</row>
    <row r="2555" spans="1:14" customFormat="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</row>
    <row r="2556" spans="1:14" customFormat="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</row>
    <row r="2557" spans="1:14" customFormat="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</row>
    <row r="2558" spans="1:14" customFormat="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</row>
    <row r="2559" spans="1:14" customFormat="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</row>
    <row r="2560" spans="1:14" customFormat="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</row>
    <row r="2561" spans="1:14" customFormat="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</row>
    <row r="2562" spans="1:14" customFormat="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</row>
    <row r="2563" spans="1:14" customFormat="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</row>
    <row r="2564" spans="1:14" customFormat="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</row>
    <row r="2565" spans="1:14" customFormat="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</row>
    <row r="2566" spans="1:14" customFormat="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</row>
    <row r="2567" spans="1:14" customFormat="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</row>
    <row r="2568" spans="1:14" customFormat="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</row>
    <row r="2569" spans="1:14" customFormat="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</row>
    <row r="2570" spans="1:14" customFormat="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</row>
    <row r="2571" spans="1:14" customFormat="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</row>
    <row r="2572" spans="1:14" customFormat="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</row>
    <row r="2573" spans="1:14" customFormat="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</row>
    <row r="2574" spans="1:14" customFormat="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</row>
    <row r="2575" spans="1:14" customFormat="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</row>
    <row r="2576" spans="1:14" customFormat="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</row>
    <row r="2577" spans="1:14" customFormat="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</row>
    <row r="2578" spans="1:14" customFormat="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</row>
    <row r="2579" spans="1:14" customFormat="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</row>
    <row r="2580" spans="1:14" customFormat="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</row>
    <row r="2581" spans="1:14" customFormat="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</row>
    <row r="2582" spans="1:14" customFormat="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</row>
    <row r="2583" spans="1:14" customFormat="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</row>
    <row r="2584" spans="1:14" customFormat="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</row>
    <row r="2585" spans="1:14" customFormat="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</row>
    <row r="2586" spans="1:14" customFormat="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</row>
    <row r="2587" spans="1:14" customFormat="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</row>
    <row r="2588" spans="1:14" customFormat="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</row>
    <row r="2589" spans="1:14" customFormat="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</row>
    <row r="2590" spans="1:14" customFormat="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</row>
    <row r="2591" spans="1:14" customFormat="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</row>
    <row r="2592" spans="1:14" customFormat="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</row>
    <row r="2593" spans="1:14" customFormat="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</row>
    <row r="2594" spans="1:14" customFormat="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</row>
    <row r="2595" spans="1:14" customFormat="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</row>
    <row r="2596" spans="1:14" customFormat="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</row>
    <row r="2597" spans="1:14" customFormat="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</row>
    <row r="2598" spans="1:14" customFormat="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</row>
    <row r="2599" spans="1:14" customFormat="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</row>
    <row r="2600" spans="1:14" customFormat="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</row>
    <row r="2601" spans="1:14" customFormat="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</row>
    <row r="2602" spans="1:14" customFormat="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</row>
    <row r="2603" spans="1:14" customFormat="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</row>
    <row r="2604" spans="1:14" customFormat="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</row>
    <row r="2605" spans="1:14" customFormat="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</row>
    <row r="2606" spans="1:14" customFormat="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</row>
    <row r="2607" spans="1:14" customFormat="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</row>
    <row r="2608" spans="1:14" customFormat="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</row>
    <row r="2609" spans="1:14" customFormat="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</row>
    <row r="2610" spans="1:14" customFormat="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</row>
    <row r="2611" spans="1:14" customFormat="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</row>
    <row r="2612" spans="1:14" customFormat="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</row>
    <row r="2613" spans="1:14" customFormat="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</row>
    <row r="2614" spans="1:14" customFormat="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</row>
    <row r="2615" spans="1:14" customFormat="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</row>
    <row r="2616" spans="1:14" customFormat="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</row>
    <row r="2617" spans="1:14" customFormat="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</row>
    <row r="2618" spans="1:14" customFormat="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</row>
    <row r="2619" spans="1:14" customFormat="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</row>
    <row r="2620" spans="1:14" customFormat="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</row>
    <row r="2621" spans="1:14" customFormat="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</row>
    <row r="2622" spans="1:14" customFormat="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</row>
    <row r="2623" spans="1:14" customFormat="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</row>
    <row r="2624" spans="1:14" customFormat="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</row>
    <row r="2625" spans="1:14" customFormat="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</row>
    <row r="2626" spans="1:14" customFormat="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</row>
    <row r="2627" spans="1:14" customFormat="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</row>
    <row r="2628" spans="1:14" customFormat="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</row>
    <row r="2629" spans="1:14" customFormat="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</row>
    <row r="2630" spans="1:14" customFormat="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</row>
    <row r="2631" spans="1:14" customFormat="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</row>
    <row r="2632" spans="1:14" customFormat="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</row>
    <row r="2633" spans="1:14" customFormat="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</row>
    <row r="2634" spans="1:14" customFormat="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</row>
    <row r="2635" spans="1:14" customFormat="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</row>
    <row r="2636" spans="1:14" customFormat="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</row>
    <row r="2637" spans="1:14" customFormat="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</row>
    <row r="2638" spans="1:14" customFormat="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</row>
    <row r="2639" spans="1:14" customFormat="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</row>
    <row r="2640" spans="1:14" customFormat="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</row>
    <row r="2641" spans="1:14" customFormat="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</row>
    <row r="2642" spans="1:14" customFormat="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</row>
    <row r="2643" spans="1:14" customFormat="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</row>
    <row r="2644" spans="1:14" customFormat="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</row>
    <row r="2645" spans="1:14" customFormat="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</row>
    <row r="2646" spans="1:14" customFormat="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</row>
    <row r="2647" spans="1:14" customFormat="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</row>
    <row r="2648" spans="1:14" customFormat="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</row>
    <row r="2649" spans="1:14" customFormat="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</row>
    <row r="2650" spans="1:14" customFormat="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</row>
    <row r="2651" spans="1:14" customFormat="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</row>
    <row r="2652" spans="1:14" customFormat="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</row>
    <row r="2653" spans="1:14" customFormat="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</row>
    <row r="2654" spans="1:14" customFormat="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</row>
    <row r="2655" spans="1:14" customFormat="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</row>
    <row r="2656" spans="1:14" customFormat="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</row>
    <row r="2657" spans="1:14" customFormat="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</row>
    <row r="2658" spans="1:14" customFormat="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</row>
    <row r="2659" spans="1:14" customFormat="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</row>
    <row r="2660" spans="1:14" customFormat="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</row>
    <row r="2661" spans="1:14" customFormat="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</row>
    <row r="2662" spans="1:14" customFormat="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</row>
    <row r="2663" spans="1:14" customFormat="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</row>
    <row r="2664" spans="1:14" customFormat="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</row>
    <row r="2665" spans="1:14" customFormat="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</row>
    <row r="2666" spans="1:14" customFormat="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</row>
    <row r="2667" spans="1:14" customFormat="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</row>
    <row r="2668" spans="1:14" customFormat="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</row>
    <row r="2669" spans="1:14" customFormat="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</row>
    <row r="2670" spans="1:14" customFormat="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</row>
    <row r="2671" spans="1:14" customFormat="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</row>
    <row r="2672" spans="1:14" customFormat="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</row>
    <row r="2673" spans="1:14" customFormat="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</row>
    <row r="2674" spans="1:14" customFormat="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</row>
    <row r="2675" spans="1:14" customFormat="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</row>
    <row r="2676" spans="1:14" customFormat="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</row>
    <row r="2677" spans="1:14" customFormat="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</row>
    <row r="2678" spans="1:14" customFormat="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</row>
    <row r="2679" spans="1:14" customFormat="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</row>
    <row r="2680" spans="1:14" customFormat="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</row>
    <row r="2681" spans="1:14" customFormat="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</row>
    <row r="2682" spans="1:14" customFormat="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</row>
    <row r="2683" spans="1:14" customFormat="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</row>
    <row r="2684" spans="1:14" customFormat="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</row>
    <row r="2685" spans="1:14" customFormat="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</row>
    <row r="2686" spans="1:14" customFormat="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</row>
    <row r="2687" spans="1:14" customFormat="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</row>
    <row r="2688" spans="1:14" customFormat="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</row>
    <row r="2689" spans="1:15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/>
    </row>
    <row r="2690" spans="1:15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/>
    </row>
    <row r="2691" spans="1:15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/>
    </row>
    <row r="2692" spans="1:15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/>
    </row>
    <row r="2693" spans="1:15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/>
    </row>
    <row r="2694" spans="1:15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/>
    </row>
    <row r="2695" spans="1:15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/>
    </row>
    <row r="2696" spans="1:15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/>
    </row>
    <row r="2697" spans="1:15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/>
    </row>
    <row r="2698" spans="1:15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/>
    </row>
    <row r="2699" spans="1:15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/>
    </row>
    <row r="2700" spans="1:15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/>
    </row>
    <row r="2701" spans="1:15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/>
    </row>
    <row r="2702" spans="1:15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/>
    </row>
    <row r="2703" spans="1:15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3">
        <f t="shared" ref="O2703:O2722" si="11">(((J2183/60)/60)/24)+DATE(1970,1,1)</f>
        <v>42773.005243055552</v>
      </c>
    </row>
    <row r="2704" spans="1:15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3">
        <f t="shared" si="11"/>
        <v>41879.900752314818</v>
      </c>
    </row>
    <row r="2705" spans="1:15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3">
        <f t="shared" si="11"/>
        <v>42745.365474537044</v>
      </c>
    </row>
    <row r="2706" spans="1:15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3">
        <f t="shared" si="11"/>
        <v>42380.690289351856</v>
      </c>
    </row>
    <row r="2707" spans="1:15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3">
        <f t="shared" si="11"/>
        <v>41319.349988425929</v>
      </c>
    </row>
    <row r="2708" spans="1:15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3">
        <f t="shared" si="11"/>
        <v>42583.615081018521</v>
      </c>
    </row>
    <row r="2709" spans="1:15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3">
        <f t="shared" si="11"/>
        <v>42068.209097222221</v>
      </c>
    </row>
    <row r="2710" spans="1:15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3">
        <f t="shared" si="11"/>
        <v>42633.586122685185</v>
      </c>
    </row>
    <row r="2711" spans="1:15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3">
        <f t="shared" si="11"/>
        <v>42467.788194444445</v>
      </c>
    </row>
    <row r="2712" spans="1:15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3">
        <f t="shared" si="11"/>
        <v>42417.625046296293</v>
      </c>
    </row>
    <row r="2713" spans="1:15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3">
        <f t="shared" si="11"/>
        <v>42768.833645833336</v>
      </c>
    </row>
    <row r="2714" spans="1:15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3">
        <f t="shared" si="11"/>
        <v>42691.8512037037</v>
      </c>
    </row>
    <row r="2715" spans="1:15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3">
        <f t="shared" si="11"/>
        <v>42664.405925925923</v>
      </c>
    </row>
    <row r="2716" spans="1:15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3">
        <f t="shared" si="11"/>
        <v>42425.757986111115</v>
      </c>
    </row>
    <row r="2717" spans="1:15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3">
        <f t="shared" si="11"/>
        <v>42197.771990740745</v>
      </c>
    </row>
    <row r="2718" spans="1:15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3">
        <f t="shared" si="11"/>
        <v>42675.487291666665</v>
      </c>
    </row>
    <row r="2719" spans="1:15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3">
        <f t="shared" si="11"/>
        <v>42033.584016203706</v>
      </c>
    </row>
    <row r="2720" spans="1:15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3">
        <f t="shared" si="11"/>
        <v>42292.513888888891</v>
      </c>
    </row>
    <row r="2721" spans="1:15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3">
        <f t="shared" si="11"/>
        <v>42262.416643518518</v>
      </c>
    </row>
    <row r="2722" spans="1:15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3">
        <f t="shared" si="11"/>
        <v>42163.625787037032</v>
      </c>
    </row>
    <row r="2723" spans="1:15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/>
    </row>
    <row r="2724" spans="1:15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/>
    </row>
    <row r="2725" spans="1:15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/>
    </row>
    <row r="2726" spans="1:15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/>
    </row>
    <row r="2727" spans="1:15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/>
    </row>
    <row r="2728" spans="1:15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/>
    </row>
    <row r="2729" spans="1:15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/>
    </row>
    <row r="2730" spans="1:15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/>
    </row>
    <row r="2731" spans="1:15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/>
    </row>
    <row r="2732" spans="1:15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/>
    </row>
    <row r="2733" spans="1:15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/>
    </row>
    <row r="2734" spans="1:15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/>
    </row>
    <row r="2735" spans="1:15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/>
    </row>
    <row r="2736" spans="1:15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/>
    </row>
    <row r="2737" spans="1:14" customFormat="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</row>
    <row r="2738" spans="1:14" customFormat="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</row>
    <row r="2739" spans="1:14" customFormat="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</row>
    <row r="2740" spans="1:14" customFormat="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</row>
    <row r="2741" spans="1:14" customFormat="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</row>
    <row r="2742" spans="1:14" customFormat="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</row>
    <row r="2743" spans="1:14" customFormat="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</row>
    <row r="2744" spans="1:14" customFormat="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</row>
    <row r="2745" spans="1:14" customFormat="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</row>
    <row r="2746" spans="1:14" customFormat="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</row>
    <row r="2747" spans="1:14" customFormat="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</row>
    <row r="2748" spans="1:14" customFormat="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</row>
    <row r="2749" spans="1:14" customFormat="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</row>
    <row r="2750" spans="1:14" customFormat="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</row>
    <row r="2751" spans="1:14" customFormat="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</row>
    <row r="2752" spans="1:14" customFormat="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</row>
    <row r="2753" spans="1:14" customFormat="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</row>
    <row r="2754" spans="1:14" customFormat="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</row>
    <row r="2755" spans="1:14" customFormat="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</row>
    <row r="2756" spans="1:14" customFormat="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</row>
    <row r="2757" spans="1:14" customFormat="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</row>
    <row r="2758" spans="1:14" customFormat="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</row>
    <row r="2759" spans="1:14" customFormat="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</row>
    <row r="2760" spans="1:14" customFormat="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</row>
    <row r="2761" spans="1:14" customFormat="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</row>
    <row r="2762" spans="1:14" customFormat="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</row>
    <row r="2763" spans="1:14" customFormat="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</row>
    <row r="2764" spans="1:14" customFormat="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</row>
    <row r="2765" spans="1:14" customFormat="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</row>
    <row r="2766" spans="1:14" customFormat="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</row>
    <row r="2767" spans="1:14" customFormat="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</row>
    <row r="2768" spans="1:14" customFormat="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</row>
    <row r="2769" spans="1:15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/>
    </row>
    <row r="2770" spans="1:15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/>
    </row>
    <row r="2771" spans="1:15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/>
    </row>
    <row r="2772" spans="1:15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/>
    </row>
    <row r="2773" spans="1:15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/>
    </row>
    <row r="2774" spans="1:15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/>
    </row>
    <row r="2775" spans="1:15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/>
    </row>
    <row r="2776" spans="1:15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/>
    </row>
    <row r="2777" spans="1:15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/>
    </row>
    <row r="2778" spans="1:15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/>
    </row>
    <row r="2779" spans="1:15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/>
    </row>
    <row r="2780" spans="1:15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/>
    </row>
    <row r="2781" spans="1:15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/>
    </row>
    <row r="2782" spans="1:15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/>
    </row>
    <row r="2783" spans="1:15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3">
        <f t="shared" ref="O2783:O2846" si="12">(((J2263/60)/60)/24)+DATE(1970,1,1)</f>
        <v>42759.724768518514</v>
      </c>
    </row>
    <row r="2784" spans="1:15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3">
        <f t="shared" si="12"/>
        <v>41926.585162037038</v>
      </c>
    </row>
    <row r="2785" spans="1:15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3">
        <f t="shared" si="12"/>
        <v>42014.832326388889</v>
      </c>
    </row>
    <row r="2786" spans="1:15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3">
        <f t="shared" si="12"/>
        <v>42496.582337962958</v>
      </c>
    </row>
    <row r="2787" spans="1:15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3">
        <f t="shared" si="12"/>
        <v>42689.853090277778</v>
      </c>
    </row>
    <row r="2788" spans="1:15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3">
        <f t="shared" si="12"/>
        <v>42469.874907407408</v>
      </c>
    </row>
    <row r="2789" spans="1:15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3">
        <f t="shared" si="12"/>
        <v>41968.829826388886</v>
      </c>
    </row>
    <row r="2790" spans="1:15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3">
        <f t="shared" si="12"/>
        <v>42776.082349537035</v>
      </c>
    </row>
    <row r="2791" spans="1:15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3">
        <f t="shared" si="12"/>
        <v>42776.704432870371</v>
      </c>
    </row>
    <row r="2792" spans="1:15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3">
        <f t="shared" si="12"/>
        <v>42725.869363425925</v>
      </c>
    </row>
    <row r="2793" spans="1:15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3">
        <f t="shared" si="12"/>
        <v>42684.000046296293</v>
      </c>
    </row>
    <row r="2794" spans="1:15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3">
        <f t="shared" si="12"/>
        <v>42315.699490740735</v>
      </c>
    </row>
    <row r="2795" spans="1:15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3">
        <f t="shared" si="12"/>
        <v>42781.549097222218</v>
      </c>
    </row>
    <row r="2796" spans="1:15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3">
        <f t="shared" si="12"/>
        <v>41663.500659722224</v>
      </c>
    </row>
    <row r="2797" spans="1:15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3">
        <f t="shared" si="12"/>
        <v>41965.616655092599</v>
      </c>
    </row>
    <row r="2798" spans="1:15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3">
        <f t="shared" si="12"/>
        <v>41614.651493055557</v>
      </c>
    </row>
    <row r="2799" spans="1:15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3">
        <f t="shared" si="12"/>
        <v>40936.678506944445</v>
      </c>
    </row>
    <row r="2800" spans="1:15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3">
        <f t="shared" si="12"/>
        <v>42338.709108796291</v>
      </c>
    </row>
    <row r="2801" spans="1:15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3">
        <f t="shared" si="12"/>
        <v>42020.806701388887</v>
      </c>
    </row>
    <row r="2802" spans="1:15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3">
        <f t="shared" si="12"/>
        <v>42234.624895833331</v>
      </c>
    </row>
    <row r="2803" spans="1:15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3">
        <f t="shared" si="12"/>
        <v>40687.285844907405</v>
      </c>
    </row>
    <row r="2804" spans="1:15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3">
        <f t="shared" si="12"/>
        <v>42323.17460648148</v>
      </c>
    </row>
    <row r="2805" spans="1:15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3">
        <f t="shared" si="12"/>
        <v>40978.125046296293</v>
      </c>
    </row>
    <row r="2806" spans="1:15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3">
        <f t="shared" si="12"/>
        <v>40585.796817129631</v>
      </c>
    </row>
    <row r="2807" spans="1:15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3">
        <f t="shared" si="12"/>
        <v>41059.185682870368</v>
      </c>
    </row>
    <row r="2808" spans="1:15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3">
        <f t="shared" si="12"/>
        <v>41494.963587962964</v>
      </c>
    </row>
    <row r="2809" spans="1:15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3">
        <f t="shared" si="12"/>
        <v>41792.667361111111</v>
      </c>
    </row>
    <row r="2810" spans="1:15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3">
        <f t="shared" si="12"/>
        <v>41067.827418981484</v>
      </c>
    </row>
    <row r="2811" spans="1:15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3">
        <f t="shared" si="12"/>
        <v>41571.998379629629</v>
      </c>
    </row>
    <row r="2812" spans="1:15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3">
        <f t="shared" si="12"/>
        <v>40070.253819444442</v>
      </c>
    </row>
    <row r="2813" spans="1:15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3">
        <f t="shared" si="12"/>
        <v>40987.977060185185</v>
      </c>
    </row>
    <row r="2814" spans="1:15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3">
        <f t="shared" si="12"/>
        <v>40987.697638888887</v>
      </c>
    </row>
    <row r="2815" spans="1:15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3">
        <f t="shared" si="12"/>
        <v>41151.708321759259</v>
      </c>
    </row>
    <row r="2816" spans="1:15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3">
        <f t="shared" si="12"/>
        <v>41264.72314814815</v>
      </c>
    </row>
    <row r="2817" spans="1:15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3">
        <f t="shared" si="12"/>
        <v>41270.954351851848</v>
      </c>
    </row>
    <row r="2818" spans="1:15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3">
        <f t="shared" si="12"/>
        <v>40927.731782407405</v>
      </c>
    </row>
    <row r="2819" spans="1:15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3">
        <f t="shared" si="12"/>
        <v>40948.042233796295</v>
      </c>
    </row>
    <row r="2820" spans="1:15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3">
        <f t="shared" si="12"/>
        <v>41694.84065972222</v>
      </c>
    </row>
    <row r="2821" spans="1:15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3">
        <f t="shared" si="12"/>
        <v>40565.032511574071</v>
      </c>
    </row>
    <row r="2822" spans="1:15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3">
        <f t="shared" si="12"/>
        <v>41074.727037037039</v>
      </c>
    </row>
    <row r="2823" spans="1:15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3">
        <f t="shared" si="12"/>
        <v>41416.146944444445</v>
      </c>
    </row>
    <row r="2824" spans="1:15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3">
        <f t="shared" si="12"/>
        <v>41605.868449074071</v>
      </c>
    </row>
    <row r="2825" spans="1:15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3">
        <f t="shared" si="12"/>
        <v>40850.111064814817</v>
      </c>
    </row>
    <row r="2826" spans="1:15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3">
        <f t="shared" si="12"/>
        <v>40502.815868055557</v>
      </c>
    </row>
    <row r="2827" spans="1:15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3">
        <f t="shared" si="12"/>
        <v>41834.695277777777</v>
      </c>
    </row>
    <row r="2828" spans="1:15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3">
        <f t="shared" si="12"/>
        <v>40948.16815972222</v>
      </c>
    </row>
    <row r="2829" spans="1:15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3">
        <f t="shared" si="12"/>
        <v>41004.802465277775</v>
      </c>
    </row>
    <row r="2830" spans="1:15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3">
        <f t="shared" si="12"/>
        <v>41851.962916666671</v>
      </c>
    </row>
    <row r="2831" spans="1:15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3">
        <f t="shared" si="12"/>
        <v>41307.987696759257</v>
      </c>
    </row>
    <row r="2832" spans="1:15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3">
        <f t="shared" si="12"/>
        <v>41324.79415509259</v>
      </c>
    </row>
    <row r="2833" spans="1:15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3">
        <f t="shared" si="12"/>
        <v>41736.004502314812</v>
      </c>
    </row>
    <row r="2834" spans="1:15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3">
        <f t="shared" si="12"/>
        <v>41716.632847222223</v>
      </c>
    </row>
    <row r="2835" spans="1:15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3">
        <f t="shared" si="12"/>
        <v>41002.958634259259</v>
      </c>
    </row>
    <row r="2836" spans="1:15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3">
        <f t="shared" si="12"/>
        <v>41037.551585648151</v>
      </c>
    </row>
    <row r="2837" spans="1:15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3">
        <f t="shared" si="12"/>
        <v>41004.72619212963</v>
      </c>
    </row>
    <row r="2838" spans="1:15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3">
        <f t="shared" si="12"/>
        <v>40079.725115740745</v>
      </c>
    </row>
    <row r="2839" spans="1:15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3">
        <f t="shared" si="12"/>
        <v>40192.542233796295</v>
      </c>
    </row>
    <row r="2840" spans="1:15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3">
        <f t="shared" si="12"/>
        <v>40050.643680555557</v>
      </c>
    </row>
    <row r="2841" spans="1:15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3">
        <f t="shared" si="12"/>
        <v>41593.082002314812</v>
      </c>
    </row>
    <row r="2842" spans="1:15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3">
        <f t="shared" si="12"/>
        <v>41696.817129629628</v>
      </c>
    </row>
    <row r="2843" spans="1:15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3">
        <f t="shared" si="12"/>
        <v>42799.260428240741</v>
      </c>
    </row>
    <row r="2844" spans="1:15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3">
        <f t="shared" si="12"/>
        <v>42804.895474537043</v>
      </c>
    </row>
    <row r="2845" spans="1:15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3">
        <f t="shared" si="12"/>
        <v>42807.755173611105</v>
      </c>
    </row>
    <row r="2846" spans="1:15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3">
        <f t="shared" si="12"/>
        <v>42790.885243055556</v>
      </c>
    </row>
    <row r="2847" spans="1:15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3">
        <f t="shared" ref="O2847:O2910" si="13">(((J2327/60)/60)/24)+DATE(1970,1,1)</f>
        <v>42794.022349537037</v>
      </c>
    </row>
    <row r="2848" spans="1:15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3">
        <f t="shared" si="13"/>
        <v>42804.034120370372</v>
      </c>
    </row>
    <row r="2849" spans="1:15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3">
        <f t="shared" si="13"/>
        <v>41842.917129629634</v>
      </c>
    </row>
    <row r="2850" spans="1:15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3">
        <f t="shared" si="13"/>
        <v>42139.781678240746</v>
      </c>
    </row>
    <row r="2851" spans="1:15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3">
        <f t="shared" si="13"/>
        <v>41807.624374999999</v>
      </c>
    </row>
    <row r="2852" spans="1:15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3">
        <f t="shared" si="13"/>
        <v>42332.89980324074</v>
      </c>
    </row>
    <row r="2853" spans="1:15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3">
        <f t="shared" si="13"/>
        <v>41839.005671296298</v>
      </c>
    </row>
    <row r="2854" spans="1:15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3">
        <f t="shared" si="13"/>
        <v>42011.628136574072</v>
      </c>
    </row>
    <row r="2855" spans="1:15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3">
        <f t="shared" si="13"/>
        <v>41767.650347222225</v>
      </c>
    </row>
    <row r="2856" spans="1:15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3">
        <f t="shared" si="13"/>
        <v>41918.670115740737</v>
      </c>
    </row>
    <row r="2857" spans="1:15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3">
        <f t="shared" si="13"/>
        <v>41771.572256944448</v>
      </c>
    </row>
    <row r="2858" spans="1:15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3">
        <f t="shared" si="13"/>
        <v>41666.924710648149</v>
      </c>
    </row>
    <row r="2859" spans="1:15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3">
        <f t="shared" si="13"/>
        <v>41786.640543981484</v>
      </c>
    </row>
    <row r="2860" spans="1:15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3">
        <f t="shared" si="13"/>
        <v>41789.896805555552</v>
      </c>
    </row>
    <row r="2861" spans="1:15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3">
        <f t="shared" si="13"/>
        <v>42692.79987268518</v>
      </c>
    </row>
    <row r="2862" spans="1:15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3">
        <f t="shared" si="13"/>
        <v>42643.642800925925</v>
      </c>
    </row>
    <row r="2863" spans="1:15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3">
        <f t="shared" si="13"/>
        <v>42167.813703703709</v>
      </c>
    </row>
    <row r="2864" spans="1:15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3">
        <f t="shared" si="13"/>
        <v>41897.702199074076</v>
      </c>
    </row>
    <row r="2865" spans="1:15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3">
        <f t="shared" si="13"/>
        <v>42327.825289351851</v>
      </c>
    </row>
    <row r="2866" spans="1:15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3">
        <f t="shared" si="13"/>
        <v>42515.727650462963</v>
      </c>
    </row>
    <row r="2867" spans="1:15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3">
        <f t="shared" si="13"/>
        <v>42060.001805555556</v>
      </c>
    </row>
    <row r="2868" spans="1:15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3">
        <f t="shared" si="13"/>
        <v>42615.79896990741</v>
      </c>
    </row>
    <row r="2869" spans="1:15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3">
        <f t="shared" si="13"/>
        <v>42577.607361111113</v>
      </c>
    </row>
    <row r="2870" spans="1:15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3">
        <f t="shared" si="13"/>
        <v>42360.932152777779</v>
      </c>
    </row>
    <row r="2871" spans="1:15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3">
        <f t="shared" si="13"/>
        <v>42198.775787037041</v>
      </c>
    </row>
    <row r="2872" spans="1:15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3">
        <f t="shared" si="13"/>
        <v>42708.842245370368</v>
      </c>
    </row>
    <row r="2873" spans="1:15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3">
        <f t="shared" si="13"/>
        <v>42094.101145833338</v>
      </c>
    </row>
    <row r="2874" spans="1:15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3">
        <f t="shared" si="13"/>
        <v>42101.633703703701</v>
      </c>
    </row>
    <row r="2875" spans="1:15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3">
        <f t="shared" si="13"/>
        <v>42103.676180555558</v>
      </c>
    </row>
    <row r="2876" spans="1:15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3">
        <f t="shared" si="13"/>
        <v>41954.722916666666</v>
      </c>
    </row>
    <row r="2877" spans="1:15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3">
        <f t="shared" si="13"/>
        <v>42096.918240740735</v>
      </c>
    </row>
    <row r="2878" spans="1:15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3">
        <f t="shared" si="13"/>
        <v>42130.78361111111</v>
      </c>
    </row>
    <row r="2879" spans="1:15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3">
        <f t="shared" si="13"/>
        <v>42264.620115740734</v>
      </c>
    </row>
    <row r="2880" spans="1:15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3">
        <f t="shared" si="13"/>
        <v>41978.930972222224</v>
      </c>
    </row>
    <row r="2881" spans="1:15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3">
        <f t="shared" si="13"/>
        <v>42159.649583333332</v>
      </c>
    </row>
    <row r="2882" spans="1:15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3">
        <f t="shared" si="13"/>
        <v>42377.70694444445</v>
      </c>
    </row>
    <row r="2883" spans="1:15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3">
        <f t="shared" si="13"/>
        <v>42466.858888888892</v>
      </c>
    </row>
    <row r="2884" spans="1:15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3">
        <f t="shared" si="13"/>
        <v>41954.688310185185</v>
      </c>
    </row>
    <row r="2885" spans="1:15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3">
        <f t="shared" si="13"/>
        <v>42322.011574074073</v>
      </c>
    </row>
    <row r="2886" spans="1:15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3">
        <f t="shared" si="13"/>
        <v>42248.934675925921</v>
      </c>
    </row>
    <row r="2887" spans="1:15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3">
        <f t="shared" si="13"/>
        <v>42346.736400462964</v>
      </c>
    </row>
    <row r="2888" spans="1:15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3">
        <f t="shared" si="13"/>
        <v>42268.531631944439</v>
      </c>
    </row>
    <row r="2889" spans="1:15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3">
        <f t="shared" si="13"/>
        <v>42425.970092592594</v>
      </c>
    </row>
    <row r="2890" spans="1:15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3">
        <f t="shared" si="13"/>
        <v>42063.721817129626</v>
      </c>
    </row>
    <row r="2891" spans="1:15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3">
        <f t="shared" si="13"/>
        <v>42380.812627314815</v>
      </c>
    </row>
    <row r="2892" spans="1:15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3">
        <f t="shared" si="13"/>
        <v>41961.18913194444</v>
      </c>
    </row>
    <row r="2893" spans="1:15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3">
        <f t="shared" si="13"/>
        <v>42150.777731481481</v>
      </c>
    </row>
    <row r="2894" spans="1:15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3">
        <f t="shared" si="13"/>
        <v>42088.069108796291</v>
      </c>
    </row>
    <row r="2895" spans="1:15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3">
        <f t="shared" si="13"/>
        <v>42215.662314814821</v>
      </c>
    </row>
    <row r="2896" spans="1:15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3">
        <f t="shared" si="13"/>
        <v>42017.843287037031</v>
      </c>
    </row>
    <row r="2897" spans="1:15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3">
        <f t="shared" si="13"/>
        <v>42592.836076388892</v>
      </c>
    </row>
    <row r="2898" spans="1:15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3">
        <f t="shared" si="13"/>
        <v>42318.925532407404</v>
      </c>
    </row>
    <row r="2899" spans="1:15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3">
        <f t="shared" si="13"/>
        <v>42669.870173611111</v>
      </c>
    </row>
    <row r="2900" spans="1:15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3">
        <f t="shared" si="13"/>
        <v>42213.013078703705</v>
      </c>
    </row>
    <row r="2901" spans="1:15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3">
        <f t="shared" si="13"/>
        <v>42237.016388888893</v>
      </c>
    </row>
    <row r="2902" spans="1:15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3">
        <f t="shared" si="13"/>
        <v>42248.793310185181</v>
      </c>
    </row>
    <row r="2903" spans="1:15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3">
        <f t="shared" si="13"/>
        <v>42074.935740740737</v>
      </c>
    </row>
    <row r="2904" spans="1:15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3">
        <f t="shared" si="13"/>
        <v>42195.187534722223</v>
      </c>
    </row>
    <row r="2905" spans="1:15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3">
        <f t="shared" si="13"/>
        <v>42027.056793981479</v>
      </c>
    </row>
    <row r="2906" spans="1:15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3">
        <f t="shared" si="13"/>
        <v>41927.067627314813</v>
      </c>
    </row>
    <row r="2907" spans="1:15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3">
        <f t="shared" si="13"/>
        <v>42191.70175925926</v>
      </c>
    </row>
    <row r="2908" spans="1:15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3">
        <f t="shared" si="13"/>
        <v>41954.838240740741</v>
      </c>
    </row>
    <row r="2909" spans="1:15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3">
        <f t="shared" si="13"/>
        <v>42528.626620370371</v>
      </c>
    </row>
    <row r="2910" spans="1:15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3">
        <f t="shared" si="13"/>
        <v>41989.853692129633</v>
      </c>
    </row>
    <row r="2911" spans="1:15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3">
        <f t="shared" ref="O2911:O2974" si="14">(((J2391/60)/60)/24)+DATE(1970,1,1)</f>
        <v>42179.653379629628</v>
      </c>
    </row>
    <row r="2912" spans="1:15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3">
        <f t="shared" si="14"/>
        <v>41968.262314814812</v>
      </c>
    </row>
    <row r="2913" spans="1:15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3">
        <f t="shared" si="14"/>
        <v>42064.794490740736</v>
      </c>
    </row>
    <row r="2914" spans="1:15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3">
        <f t="shared" si="14"/>
        <v>42276.120636574073</v>
      </c>
    </row>
    <row r="2915" spans="1:15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3">
        <f t="shared" si="14"/>
        <v>42194.648344907408</v>
      </c>
    </row>
    <row r="2916" spans="1:15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3">
        <f t="shared" si="14"/>
        <v>42031.362187499995</v>
      </c>
    </row>
    <row r="2917" spans="1:15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3">
        <f t="shared" si="14"/>
        <v>42717.121377314819</v>
      </c>
    </row>
    <row r="2918" spans="1:15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3">
        <f t="shared" si="14"/>
        <v>42262.849050925928</v>
      </c>
    </row>
    <row r="2919" spans="1:15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3">
        <f t="shared" si="14"/>
        <v>41976.88490740741</v>
      </c>
    </row>
    <row r="2920" spans="1:15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3">
        <f t="shared" si="14"/>
        <v>42157.916481481487</v>
      </c>
    </row>
    <row r="2921" spans="1:15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3">
        <f t="shared" si="14"/>
        <v>41956.853078703702</v>
      </c>
    </row>
    <row r="2922" spans="1:15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3">
        <f t="shared" si="14"/>
        <v>42444.268101851849</v>
      </c>
    </row>
    <row r="2923" spans="1:15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3">
        <f t="shared" si="14"/>
        <v>42374.822870370372</v>
      </c>
    </row>
    <row r="2924" spans="1:15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3">
        <f t="shared" si="14"/>
        <v>42107.679756944446</v>
      </c>
    </row>
    <row r="2925" spans="1:15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3">
        <f t="shared" si="14"/>
        <v>42399.882615740738</v>
      </c>
    </row>
    <row r="2926" spans="1:15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3">
        <f t="shared" si="14"/>
        <v>42342.03943287037</v>
      </c>
    </row>
    <row r="2927" spans="1:15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3">
        <f t="shared" si="14"/>
        <v>42595.585358796292</v>
      </c>
    </row>
    <row r="2928" spans="1:15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3">
        <f t="shared" si="14"/>
        <v>41983.110995370371</v>
      </c>
    </row>
    <row r="2929" spans="1:15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3">
        <f t="shared" si="14"/>
        <v>42082.575555555552</v>
      </c>
    </row>
    <row r="2930" spans="1:15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3">
        <f t="shared" si="14"/>
        <v>41919.140706018516</v>
      </c>
    </row>
    <row r="2931" spans="1:15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3">
        <f t="shared" si="14"/>
        <v>42204.875868055555</v>
      </c>
    </row>
    <row r="2932" spans="1:15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3">
        <f t="shared" si="14"/>
        <v>42224.408275462964</v>
      </c>
    </row>
    <row r="2933" spans="1:15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3">
        <f t="shared" si="14"/>
        <v>42211.732430555552</v>
      </c>
    </row>
    <row r="2934" spans="1:15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3">
        <f t="shared" si="14"/>
        <v>42655.736956018518</v>
      </c>
    </row>
    <row r="2935" spans="1:15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3">
        <f t="shared" si="14"/>
        <v>41760.10974537037</v>
      </c>
    </row>
    <row r="2936" spans="1:15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3">
        <f t="shared" si="14"/>
        <v>42198.695138888885</v>
      </c>
    </row>
    <row r="2937" spans="1:15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3">
        <f t="shared" si="14"/>
        <v>42536.862800925926</v>
      </c>
    </row>
    <row r="2938" spans="1:15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3">
        <f t="shared" si="14"/>
        <v>42019.737766203703</v>
      </c>
    </row>
    <row r="2939" spans="1:15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3">
        <f t="shared" si="14"/>
        <v>41831.884108796294</v>
      </c>
    </row>
    <row r="2940" spans="1:15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3">
        <f t="shared" si="14"/>
        <v>42027.856990740736</v>
      </c>
    </row>
    <row r="2941" spans="1:15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3">
        <f t="shared" si="14"/>
        <v>41993.738298611104</v>
      </c>
    </row>
    <row r="2942" spans="1:15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3">
        <f t="shared" si="14"/>
        <v>41893.028877314813</v>
      </c>
    </row>
    <row r="2943" spans="1:15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3">
        <f t="shared" si="14"/>
        <v>42026.687453703707</v>
      </c>
    </row>
    <row r="2944" spans="1:15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3">
        <f t="shared" si="14"/>
        <v>42044.724953703699</v>
      </c>
    </row>
    <row r="2945" spans="1:15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3">
        <f t="shared" si="14"/>
        <v>41974.704745370371</v>
      </c>
    </row>
    <row r="2946" spans="1:15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3">
        <f t="shared" si="14"/>
        <v>41909.892453703702</v>
      </c>
    </row>
    <row r="2947" spans="1:15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3">
        <f t="shared" si="14"/>
        <v>42502.913761574076</v>
      </c>
    </row>
    <row r="2948" spans="1:15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3">
        <f t="shared" si="14"/>
        <v>42164.170046296291</v>
      </c>
    </row>
    <row r="2949" spans="1:15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3">
        <f t="shared" si="14"/>
        <v>42412.318668981476</v>
      </c>
    </row>
    <row r="2950" spans="1:15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3">
        <f t="shared" si="14"/>
        <v>42045.784155092595</v>
      </c>
    </row>
    <row r="2951" spans="1:15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3">
        <f t="shared" si="14"/>
        <v>42734.879236111112</v>
      </c>
    </row>
    <row r="2952" spans="1:15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3">
        <f t="shared" si="14"/>
        <v>42382.130833333329</v>
      </c>
    </row>
    <row r="2953" spans="1:15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3">
        <f t="shared" si="14"/>
        <v>42489.099687499998</v>
      </c>
    </row>
    <row r="2954" spans="1:15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3">
        <f t="shared" si="14"/>
        <v>42041.218715277777</v>
      </c>
    </row>
    <row r="2955" spans="1:15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3">
        <f t="shared" si="14"/>
        <v>42397.89980324074</v>
      </c>
    </row>
    <row r="2956" spans="1:15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3">
        <f t="shared" si="14"/>
        <v>42180.18604166666</v>
      </c>
    </row>
    <row r="2957" spans="1:15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3">
        <f t="shared" si="14"/>
        <v>42252.277615740735</v>
      </c>
    </row>
    <row r="2958" spans="1:15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3">
        <f t="shared" si="14"/>
        <v>42338.615393518514</v>
      </c>
    </row>
    <row r="2959" spans="1:15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3">
        <f t="shared" si="14"/>
        <v>42031.965138888889</v>
      </c>
    </row>
    <row r="2960" spans="1:15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3">
        <f t="shared" si="14"/>
        <v>42285.91506944444</v>
      </c>
    </row>
    <row r="2961" spans="1:15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3">
        <f t="shared" si="14"/>
        <v>42265.818622685183</v>
      </c>
    </row>
    <row r="2962" spans="1:15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3">
        <f t="shared" si="14"/>
        <v>42383.899456018517</v>
      </c>
    </row>
    <row r="2963" spans="1:15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3">
        <f t="shared" si="14"/>
        <v>42187.125625000001</v>
      </c>
    </row>
    <row r="2964" spans="1:15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3">
        <f t="shared" si="14"/>
        <v>42052.666990740734</v>
      </c>
    </row>
    <row r="2965" spans="1:15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3">
        <f t="shared" si="14"/>
        <v>41836.625254629631</v>
      </c>
    </row>
    <row r="2966" spans="1:15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3">
        <f t="shared" si="14"/>
        <v>42485.754525462966</v>
      </c>
    </row>
    <row r="2967" spans="1:15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3">
        <f t="shared" si="14"/>
        <v>42243.190057870372</v>
      </c>
    </row>
    <row r="2968" spans="1:15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3">
        <f t="shared" si="14"/>
        <v>42670.602673611109</v>
      </c>
    </row>
    <row r="2969" spans="1:15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3">
        <f t="shared" si="14"/>
        <v>42654.469826388886</v>
      </c>
    </row>
    <row r="2970" spans="1:15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3">
        <f t="shared" si="14"/>
        <v>42607.316122685181</v>
      </c>
    </row>
    <row r="2971" spans="1:15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3">
        <f t="shared" si="14"/>
        <v>41943.142534722225</v>
      </c>
    </row>
    <row r="2972" spans="1:15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3">
        <f t="shared" si="14"/>
        <v>41902.07240740741</v>
      </c>
    </row>
    <row r="2973" spans="1:15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3">
        <f t="shared" si="14"/>
        <v>42779.908449074079</v>
      </c>
    </row>
    <row r="2974" spans="1:15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3">
        <f t="shared" si="14"/>
        <v>42338.84375</v>
      </c>
    </row>
    <row r="2975" spans="1:15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3">
        <f t="shared" ref="O2975:O3038" si="15">(((J2455/60)/60)/24)+DATE(1970,1,1)</f>
        <v>42738.692233796297</v>
      </c>
    </row>
    <row r="2976" spans="1:15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3">
        <f t="shared" si="15"/>
        <v>42770.201481481476</v>
      </c>
    </row>
    <row r="2977" spans="1:15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3">
        <f t="shared" si="15"/>
        <v>42452.781828703708</v>
      </c>
    </row>
    <row r="2978" spans="1:15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3">
        <f t="shared" si="15"/>
        <v>42761.961099537039</v>
      </c>
    </row>
    <row r="2979" spans="1:15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3">
        <f t="shared" si="15"/>
        <v>42423.602500000001</v>
      </c>
    </row>
    <row r="2980" spans="1:15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3">
        <f t="shared" si="15"/>
        <v>42495.871736111112</v>
      </c>
    </row>
    <row r="2981" spans="1:15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3">
        <f t="shared" si="15"/>
        <v>42407.637557870374</v>
      </c>
    </row>
    <row r="2982" spans="1:15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3">
        <f t="shared" si="15"/>
        <v>42704.187118055561</v>
      </c>
    </row>
    <row r="2983" spans="1:15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3">
        <f t="shared" si="15"/>
        <v>40784.012696759259</v>
      </c>
    </row>
    <row r="2984" spans="1:15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3">
        <f t="shared" si="15"/>
        <v>41089.186296296299</v>
      </c>
    </row>
    <row r="2985" spans="1:15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3">
        <f t="shared" si="15"/>
        <v>41341.111400462964</v>
      </c>
    </row>
    <row r="2986" spans="1:15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3">
        <f t="shared" si="15"/>
        <v>42248.90042824074</v>
      </c>
    </row>
    <row r="2987" spans="1:15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3">
        <f t="shared" si="15"/>
        <v>41145.719305555554</v>
      </c>
    </row>
    <row r="2988" spans="1:15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3">
        <f t="shared" si="15"/>
        <v>41373.102465277778</v>
      </c>
    </row>
    <row r="2989" spans="1:15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3">
        <f t="shared" si="15"/>
        <v>41025.874201388891</v>
      </c>
    </row>
    <row r="2990" spans="1:15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3">
        <f t="shared" si="15"/>
        <v>41174.154178240737</v>
      </c>
    </row>
    <row r="2991" spans="1:15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3">
        <f t="shared" si="15"/>
        <v>40557.429733796293</v>
      </c>
    </row>
    <row r="2992" spans="1:15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3">
        <f t="shared" si="15"/>
        <v>41023.07471064815</v>
      </c>
    </row>
    <row r="2993" spans="1:15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3">
        <f t="shared" si="15"/>
        <v>40893.992962962962</v>
      </c>
    </row>
    <row r="2994" spans="1:15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3">
        <f t="shared" si="15"/>
        <v>40354.11550925926</v>
      </c>
    </row>
    <row r="2995" spans="1:15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3">
        <f t="shared" si="15"/>
        <v>41193.748483796298</v>
      </c>
    </row>
    <row r="2996" spans="1:15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3">
        <f t="shared" si="15"/>
        <v>40417.011296296296</v>
      </c>
    </row>
    <row r="2997" spans="1:15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3">
        <f t="shared" si="15"/>
        <v>40310.287673611114</v>
      </c>
    </row>
    <row r="2998" spans="1:15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3">
        <f t="shared" si="15"/>
        <v>41913.328356481477</v>
      </c>
    </row>
    <row r="2999" spans="1:15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3">
        <f t="shared" si="15"/>
        <v>41088.691493055558</v>
      </c>
    </row>
    <row r="3000" spans="1:15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3">
        <f t="shared" si="15"/>
        <v>41257.950381944444</v>
      </c>
    </row>
    <row r="3001" spans="1:15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3">
        <f t="shared" si="15"/>
        <v>41107.726782407408</v>
      </c>
    </row>
    <row r="3002" spans="1:15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3">
        <f t="shared" si="15"/>
        <v>42227.936157407406</v>
      </c>
    </row>
    <row r="3003" spans="1:15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3">
        <f t="shared" si="15"/>
        <v>40999.645925925928</v>
      </c>
    </row>
    <row r="3004" spans="1:15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3">
        <f t="shared" si="15"/>
        <v>40711.782210648147</v>
      </c>
    </row>
    <row r="3005" spans="1:15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3">
        <f t="shared" si="15"/>
        <v>40970.750034722223</v>
      </c>
    </row>
    <row r="3006" spans="1:15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3">
        <f t="shared" si="15"/>
        <v>40771.916701388887</v>
      </c>
    </row>
    <row r="3007" spans="1:15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3">
        <f t="shared" si="15"/>
        <v>40793.998599537037</v>
      </c>
    </row>
    <row r="3008" spans="1:15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3">
        <f t="shared" si="15"/>
        <v>40991.708055555559</v>
      </c>
    </row>
    <row r="3009" spans="1:15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3">
        <f t="shared" si="15"/>
        <v>41026.083298611113</v>
      </c>
    </row>
    <row r="3010" spans="1:15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3">
        <f t="shared" si="15"/>
        <v>40833.633194444446</v>
      </c>
    </row>
    <row r="3011" spans="1:15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3">
        <f t="shared" si="15"/>
        <v>41373.690266203703</v>
      </c>
    </row>
    <row r="3012" spans="1:15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3">
        <f t="shared" si="15"/>
        <v>41023.227731481478</v>
      </c>
    </row>
    <row r="3013" spans="1:15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3">
        <f t="shared" si="15"/>
        <v>40542.839282407411</v>
      </c>
    </row>
    <row r="3014" spans="1:15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3">
        <f t="shared" si="15"/>
        <v>41024.985972222225</v>
      </c>
    </row>
    <row r="3015" spans="1:15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3">
        <f t="shared" si="15"/>
        <v>41348.168287037035</v>
      </c>
    </row>
    <row r="3016" spans="1:15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3">
        <f t="shared" si="15"/>
        <v>41022.645185185182</v>
      </c>
    </row>
    <row r="3017" spans="1:15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3">
        <f t="shared" si="15"/>
        <v>41036.946469907409</v>
      </c>
    </row>
    <row r="3018" spans="1:15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3">
        <f t="shared" si="15"/>
        <v>41327.996435185189</v>
      </c>
    </row>
    <row r="3019" spans="1:15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3">
        <f t="shared" si="15"/>
        <v>40730.878912037035</v>
      </c>
    </row>
    <row r="3020" spans="1:15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3">
        <f t="shared" si="15"/>
        <v>42017.967442129629</v>
      </c>
    </row>
    <row r="3021" spans="1:15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3">
        <f t="shared" si="15"/>
        <v>41226.648576388885</v>
      </c>
    </row>
    <row r="3022" spans="1:15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3">
        <f t="shared" si="15"/>
        <v>41053.772858796299</v>
      </c>
    </row>
    <row r="3023" spans="1:15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3">
        <f t="shared" si="15"/>
        <v>42244.776666666665</v>
      </c>
    </row>
    <row r="3024" spans="1:15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3">
        <f t="shared" si="15"/>
        <v>41858.825439814813</v>
      </c>
    </row>
    <row r="3025" spans="1:15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3">
        <f t="shared" si="15"/>
        <v>42498.899398148147</v>
      </c>
    </row>
    <row r="3026" spans="1:15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3">
        <f t="shared" si="15"/>
        <v>41928.015439814815</v>
      </c>
    </row>
    <row r="3027" spans="1:15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3">
        <f t="shared" si="15"/>
        <v>42047.05574074074</v>
      </c>
    </row>
    <row r="3028" spans="1:15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3">
        <f t="shared" si="15"/>
        <v>42258.297094907408</v>
      </c>
    </row>
    <row r="3029" spans="1:15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3">
        <f t="shared" si="15"/>
        <v>42105.072962962964</v>
      </c>
    </row>
    <row r="3030" spans="1:15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3">
        <f t="shared" si="15"/>
        <v>41835.951782407406</v>
      </c>
    </row>
    <row r="3031" spans="1:15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3">
        <f t="shared" si="15"/>
        <v>42058.809594907405</v>
      </c>
    </row>
    <row r="3032" spans="1:15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3">
        <f t="shared" si="15"/>
        <v>42078.997361111105</v>
      </c>
    </row>
    <row r="3033" spans="1:15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3">
        <f t="shared" si="15"/>
        <v>42371.446909722217</v>
      </c>
    </row>
    <row r="3034" spans="1:15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3">
        <f t="shared" si="15"/>
        <v>41971.876863425925</v>
      </c>
    </row>
    <row r="3035" spans="1:15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3">
        <f t="shared" si="15"/>
        <v>42732.00681712963</v>
      </c>
    </row>
    <row r="3036" spans="1:15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3">
        <f t="shared" si="15"/>
        <v>41854.389780092592</v>
      </c>
    </row>
    <row r="3037" spans="1:15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3">
        <f t="shared" si="15"/>
        <v>42027.839733796296</v>
      </c>
    </row>
    <row r="3038" spans="1:15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3">
        <f t="shared" si="15"/>
        <v>41942.653379629628</v>
      </c>
    </row>
    <row r="3039" spans="1:15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3">
        <f t="shared" ref="O3039:O3102" si="16">(((J2519/60)/60)/24)+DATE(1970,1,1)</f>
        <v>42052.802430555559</v>
      </c>
    </row>
    <row r="3040" spans="1:15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3">
        <f t="shared" si="16"/>
        <v>41926.680879629632</v>
      </c>
    </row>
    <row r="3041" spans="1:15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3">
        <f t="shared" si="16"/>
        <v>41809.155138888891</v>
      </c>
    </row>
    <row r="3042" spans="1:15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3">
        <f t="shared" si="16"/>
        <v>42612.600520833337</v>
      </c>
    </row>
    <row r="3043" spans="1:15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3">
        <f t="shared" si="16"/>
        <v>42269.967835648145</v>
      </c>
    </row>
    <row r="3044" spans="1:15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3">
        <f t="shared" si="16"/>
        <v>42460.573611111111</v>
      </c>
    </row>
    <row r="3045" spans="1:15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3">
        <f t="shared" si="16"/>
        <v>41930.975601851853</v>
      </c>
    </row>
    <row r="3046" spans="1:15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3">
        <f t="shared" si="16"/>
        <v>41961.807372685187</v>
      </c>
    </row>
    <row r="3047" spans="1:15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3">
        <f t="shared" si="16"/>
        <v>41058.844571759262</v>
      </c>
    </row>
    <row r="3048" spans="1:15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3">
        <f t="shared" si="16"/>
        <v>41953.091134259259</v>
      </c>
    </row>
    <row r="3049" spans="1:15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3">
        <f t="shared" si="16"/>
        <v>41546.75105324074</v>
      </c>
    </row>
    <row r="3050" spans="1:15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3">
        <f t="shared" si="16"/>
        <v>42217.834525462968</v>
      </c>
    </row>
    <row r="3051" spans="1:15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3">
        <f t="shared" si="16"/>
        <v>40948.080729166664</v>
      </c>
    </row>
    <row r="3052" spans="1:15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3">
        <f t="shared" si="16"/>
        <v>42081.864641203705</v>
      </c>
    </row>
    <row r="3053" spans="1:15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3">
        <f t="shared" si="16"/>
        <v>42208.680023148147</v>
      </c>
    </row>
    <row r="3054" spans="1:15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3">
        <f t="shared" si="16"/>
        <v>41107.849143518521</v>
      </c>
    </row>
    <row r="3055" spans="1:15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3">
        <f t="shared" si="16"/>
        <v>41304.751284722224</v>
      </c>
    </row>
    <row r="3056" spans="1:15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3">
        <f t="shared" si="16"/>
        <v>40127.700370370374</v>
      </c>
    </row>
    <row r="3057" spans="1:15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3">
        <f t="shared" si="16"/>
        <v>41943.791030092594</v>
      </c>
    </row>
    <row r="3058" spans="1:15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3">
        <f t="shared" si="16"/>
        <v>41464.106087962966</v>
      </c>
    </row>
    <row r="3059" spans="1:15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3">
        <f t="shared" si="16"/>
        <v>40696.648784722223</v>
      </c>
    </row>
    <row r="3060" spans="1:15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3">
        <f t="shared" si="16"/>
        <v>41298.509965277779</v>
      </c>
    </row>
    <row r="3061" spans="1:15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3">
        <f t="shared" si="16"/>
        <v>41977.902222222227</v>
      </c>
    </row>
    <row r="3062" spans="1:15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3">
        <f t="shared" si="16"/>
        <v>40785.675011574072</v>
      </c>
    </row>
    <row r="3063" spans="1:15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3">
        <f t="shared" si="16"/>
        <v>41483.449282407404</v>
      </c>
    </row>
    <row r="3064" spans="1:15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3">
        <f t="shared" si="16"/>
        <v>41509.426585648151</v>
      </c>
    </row>
    <row r="3065" spans="1:15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3">
        <f t="shared" si="16"/>
        <v>40514.107615740737</v>
      </c>
    </row>
    <row r="3066" spans="1:15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3">
        <f t="shared" si="16"/>
        <v>41068.520474537036</v>
      </c>
    </row>
    <row r="3067" spans="1:15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3">
        <f t="shared" si="16"/>
        <v>42027.13817129629</v>
      </c>
    </row>
    <row r="3068" spans="1:15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3">
        <f t="shared" si="16"/>
        <v>41524.858553240738</v>
      </c>
    </row>
    <row r="3069" spans="1:15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3">
        <f t="shared" si="16"/>
        <v>40973.773182870369</v>
      </c>
    </row>
    <row r="3070" spans="1:15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3">
        <f t="shared" si="16"/>
        <v>42618.625428240746</v>
      </c>
    </row>
    <row r="3071" spans="1:15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3">
        <f t="shared" si="16"/>
        <v>41390.757754629631</v>
      </c>
    </row>
    <row r="3072" spans="1:15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3">
        <f t="shared" si="16"/>
        <v>42228.634328703702</v>
      </c>
    </row>
    <row r="3073" spans="1:15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3">
        <f t="shared" si="16"/>
        <v>40961.252141203702</v>
      </c>
    </row>
    <row r="3074" spans="1:15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3">
        <f t="shared" si="16"/>
        <v>42769.809965277775</v>
      </c>
    </row>
    <row r="3075" spans="1:15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3">
        <f t="shared" si="16"/>
        <v>41113.199155092596</v>
      </c>
    </row>
    <row r="3076" spans="1:15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3">
        <f t="shared" si="16"/>
        <v>42125.078275462962</v>
      </c>
    </row>
    <row r="3077" spans="1:15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3">
        <f t="shared" si="16"/>
        <v>41026.655011574076</v>
      </c>
    </row>
    <row r="3078" spans="1:15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3">
        <f t="shared" si="16"/>
        <v>41222.991400462961</v>
      </c>
    </row>
    <row r="3079" spans="1:15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3">
        <f t="shared" si="16"/>
        <v>41744.745208333334</v>
      </c>
    </row>
    <row r="3080" spans="1:15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3">
        <f t="shared" si="16"/>
        <v>42093.860023148154</v>
      </c>
    </row>
    <row r="3081" spans="1:15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3">
        <f t="shared" si="16"/>
        <v>40829.873657407406</v>
      </c>
    </row>
    <row r="3082" spans="1:15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3">
        <f t="shared" si="16"/>
        <v>42039.951087962967</v>
      </c>
    </row>
    <row r="3083" spans="1:15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3">
        <f t="shared" si="16"/>
        <v>42260.528807870374</v>
      </c>
    </row>
    <row r="3084" spans="1:15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3">
        <f t="shared" si="16"/>
        <v>42594.524756944447</v>
      </c>
    </row>
    <row r="3085" spans="1:15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3">
        <f t="shared" si="16"/>
        <v>42155.139479166668</v>
      </c>
    </row>
    <row r="3086" spans="1:15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3">
        <f t="shared" si="16"/>
        <v>41822.040497685186</v>
      </c>
    </row>
    <row r="3087" spans="1:15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3">
        <f t="shared" si="16"/>
        <v>42440.650335648148</v>
      </c>
    </row>
    <row r="3088" spans="1:15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3">
        <f t="shared" si="16"/>
        <v>41842.980879629627</v>
      </c>
    </row>
    <row r="3089" spans="1:15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3">
        <f t="shared" si="16"/>
        <v>42087.878912037035</v>
      </c>
    </row>
    <row r="3090" spans="1:15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3">
        <f t="shared" si="16"/>
        <v>42584.666597222225</v>
      </c>
    </row>
    <row r="3091" spans="1:15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3">
        <f t="shared" si="16"/>
        <v>42234.105462962965</v>
      </c>
    </row>
    <row r="3092" spans="1:15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3">
        <f t="shared" si="16"/>
        <v>42744.903182870374</v>
      </c>
    </row>
    <row r="3093" spans="1:15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3">
        <f t="shared" si="16"/>
        <v>42449.341678240744</v>
      </c>
    </row>
    <row r="3094" spans="1:15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3">
        <f t="shared" si="16"/>
        <v>42077.119409722218</v>
      </c>
    </row>
    <row r="3095" spans="1:15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3">
        <f t="shared" si="16"/>
        <v>41829.592002314814</v>
      </c>
    </row>
    <row r="3096" spans="1:15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3">
        <f t="shared" si="16"/>
        <v>42487.825752314813</v>
      </c>
    </row>
    <row r="3097" spans="1:15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3">
        <f t="shared" si="16"/>
        <v>41986.108726851846</v>
      </c>
    </row>
    <row r="3098" spans="1:15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3">
        <f t="shared" si="16"/>
        <v>42060.00980324074</v>
      </c>
    </row>
    <row r="3099" spans="1:15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3">
        <f t="shared" si="16"/>
        <v>41830.820567129631</v>
      </c>
    </row>
    <row r="3100" spans="1:15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3">
        <f t="shared" si="16"/>
        <v>42238.022905092599</v>
      </c>
    </row>
    <row r="3101" spans="1:15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3">
        <f t="shared" si="16"/>
        <v>41837.829895833333</v>
      </c>
    </row>
    <row r="3102" spans="1:15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3">
        <f t="shared" si="16"/>
        <v>42110.326423611114</v>
      </c>
    </row>
    <row r="3103" spans="1:15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3">
        <f t="shared" ref="O3103:O3166" si="17">(((J2583/60)/60)/24)+DATE(1970,1,1)</f>
        <v>42294.628449074073</v>
      </c>
    </row>
    <row r="3104" spans="1:15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3">
        <f t="shared" si="17"/>
        <v>42642.988819444443</v>
      </c>
    </row>
    <row r="3105" spans="1:15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3">
        <f t="shared" si="17"/>
        <v>42019.76944444445</v>
      </c>
    </row>
    <row r="3106" spans="1:15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3">
        <f t="shared" si="17"/>
        <v>42140.173252314817</v>
      </c>
    </row>
    <row r="3107" spans="1:15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3">
        <f t="shared" si="17"/>
        <v>41795.963333333333</v>
      </c>
    </row>
    <row r="3108" spans="1:15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3">
        <f t="shared" si="17"/>
        <v>42333.330277777779</v>
      </c>
    </row>
    <row r="3109" spans="1:15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3">
        <f t="shared" si="17"/>
        <v>42338.675381944442</v>
      </c>
    </row>
    <row r="3110" spans="1:15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3">
        <f t="shared" si="17"/>
        <v>42042.676226851851</v>
      </c>
    </row>
    <row r="3111" spans="1:15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3">
        <f t="shared" si="17"/>
        <v>42422.536192129628</v>
      </c>
    </row>
    <row r="3112" spans="1:15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3">
        <f t="shared" si="17"/>
        <v>42388.589085648149</v>
      </c>
    </row>
    <row r="3113" spans="1:15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3">
        <f t="shared" si="17"/>
        <v>42382.906527777777</v>
      </c>
    </row>
    <row r="3114" spans="1:15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3">
        <f t="shared" si="17"/>
        <v>41887.801168981481</v>
      </c>
    </row>
    <row r="3115" spans="1:15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3">
        <f t="shared" si="17"/>
        <v>42089.84520833334</v>
      </c>
    </row>
    <row r="3116" spans="1:15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3">
        <f t="shared" si="17"/>
        <v>41828.967916666668</v>
      </c>
    </row>
    <row r="3117" spans="1:15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3">
        <f t="shared" si="17"/>
        <v>42760.244212962964</v>
      </c>
    </row>
    <row r="3118" spans="1:15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3">
        <f t="shared" si="17"/>
        <v>41828.664456018516</v>
      </c>
    </row>
    <row r="3119" spans="1:15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3">
        <f t="shared" si="17"/>
        <v>42510.341631944444</v>
      </c>
    </row>
    <row r="3120" spans="1:15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3">
        <f t="shared" si="17"/>
        <v>42240.840289351851</v>
      </c>
    </row>
    <row r="3121" spans="1:15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3">
        <f t="shared" si="17"/>
        <v>41809.754016203704</v>
      </c>
    </row>
    <row r="3122" spans="1:15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3">
        <f t="shared" si="17"/>
        <v>42394.900462962964</v>
      </c>
    </row>
    <row r="3123" spans="1:15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3">
        <f t="shared" si="17"/>
        <v>41150.902187499996</v>
      </c>
    </row>
    <row r="3124" spans="1:15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3">
        <f t="shared" si="17"/>
        <v>41915.747314814813</v>
      </c>
    </row>
    <row r="3125" spans="1:15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3">
        <f t="shared" si="17"/>
        <v>41617.912662037037</v>
      </c>
    </row>
    <row r="3126" spans="1:15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3">
        <f t="shared" si="17"/>
        <v>40998.051192129627</v>
      </c>
    </row>
    <row r="3127" spans="1:15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3">
        <f t="shared" si="17"/>
        <v>42508.541550925926</v>
      </c>
    </row>
    <row r="3128" spans="1:15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3">
        <f t="shared" si="17"/>
        <v>41726.712754629632</v>
      </c>
    </row>
    <row r="3129" spans="1:15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3">
        <f t="shared" si="17"/>
        <v>42184.874675925923</v>
      </c>
    </row>
    <row r="3130" spans="1:15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3">
        <f t="shared" si="17"/>
        <v>42767.801712962959</v>
      </c>
    </row>
    <row r="3131" spans="1:15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3">
        <f t="shared" si="17"/>
        <v>41075.237858796296</v>
      </c>
    </row>
    <row r="3132" spans="1:15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3">
        <f t="shared" si="17"/>
        <v>42564.881076388891</v>
      </c>
    </row>
    <row r="3133" spans="1:15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3">
        <f t="shared" si="17"/>
        <v>42704.335810185185</v>
      </c>
    </row>
    <row r="3134" spans="1:15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3">
        <f t="shared" si="17"/>
        <v>41982.143171296295</v>
      </c>
    </row>
    <row r="3135" spans="1:15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3">
        <f t="shared" si="17"/>
        <v>41143.81821759259</v>
      </c>
    </row>
    <row r="3136" spans="1:15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3">
        <f t="shared" si="17"/>
        <v>41730.708472222221</v>
      </c>
    </row>
    <row r="3137" spans="1:15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3">
        <f t="shared" si="17"/>
        <v>42453.49726851852</v>
      </c>
    </row>
    <row r="3138" spans="1:15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3">
        <f t="shared" si="17"/>
        <v>42211.99454861111</v>
      </c>
    </row>
    <row r="3139" spans="1:15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3">
        <f t="shared" si="17"/>
        <v>41902.874432870369</v>
      </c>
    </row>
    <row r="3140" spans="1:15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3">
        <f t="shared" si="17"/>
        <v>42279.792372685188</v>
      </c>
    </row>
    <row r="3141" spans="1:15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3">
        <f t="shared" si="17"/>
        <v>42273.884305555555</v>
      </c>
    </row>
    <row r="3142" spans="1:15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3">
        <f t="shared" si="17"/>
        <v>42251.16715277778</v>
      </c>
    </row>
    <row r="3143" spans="1:15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3">
        <f t="shared" si="17"/>
        <v>42115.74754629629</v>
      </c>
    </row>
    <row r="3144" spans="1:15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3">
        <f t="shared" si="17"/>
        <v>42689.74324074074</v>
      </c>
    </row>
    <row r="3145" spans="1:15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3">
        <f t="shared" si="17"/>
        <v>42692.256550925929</v>
      </c>
    </row>
    <row r="3146" spans="1:15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3">
        <f t="shared" si="17"/>
        <v>41144.42155092593</v>
      </c>
    </row>
    <row r="3147" spans="1:15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3">
        <f t="shared" si="17"/>
        <v>42658.810277777782</v>
      </c>
    </row>
    <row r="3148" spans="1:15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3">
        <f t="shared" si="17"/>
        <v>42128.628113425926</v>
      </c>
    </row>
    <row r="3149" spans="1:15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3">
        <f t="shared" si="17"/>
        <v>42304.829409722224</v>
      </c>
    </row>
    <row r="3150" spans="1:15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3">
        <f t="shared" si="17"/>
        <v>41953.966053240743</v>
      </c>
    </row>
    <row r="3151" spans="1:15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3">
        <f t="shared" si="17"/>
        <v>42108.538449074069</v>
      </c>
    </row>
    <row r="3152" spans="1:15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3">
        <f t="shared" si="17"/>
        <v>42524.105462962965</v>
      </c>
    </row>
    <row r="3153" spans="1:15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3">
        <f t="shared" si="17"/>
        <v>42218.169293981482</v>
      </c>
    </row>
    <row r="3154" spans="1:15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3">
        <f t="shared" si="17"/>
        <v>42494.061793981484</v>
      </c>
    </row>
    <row r="3155" spans="1:15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3">
        <f t="shared" si="17"/>
        <v>41667.823287037041</v>
      </c>
    </row>
    <row r="3156" spans="1:15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3">
        <f t="shared" si="17"/>
        <v>42612.656493055561</v>
      </c>
    </row>
    <row r="3157" spans="1:15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3">
        <f t="shared" si="17"/>
        <v>42037.950937500005</v>
      </c>
    </row>
    <row r="3158" spans="1:15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3">
        <f t="shared" si="17"/>
        <v>42636.614745370374</v>
      </c>
    </row>
    <row r="3159" spans="1:15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3">
        <f t="shared" si="17"/>
        <v>42639.549479166672</v>
      </c>
    </row>
    <row r="3160" spans="1:15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3">
        <f t="shared" si="17"/>
        <v>41989.913136574076</v>
      </c>
    </row>
    <row r="3161" spans="1:15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3">
        <f t="shared" si="17"/>
        <v>42024.86513888889</v>
      </c>
    </row>
    <row r="3162" spans="1:15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3">
        <f t="shared" si="17"/>
        <v>42103.160578703704</v>
      </c>
    </row>
    <row r="3163" spans="1:15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3">
        <f t="shared" si="17"/>
        <v>41880.827118055553</v>
      </c>
    </row>
    <row r="3164" spans="1:15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3">
        <f t="shared" si="17"/>
        <v>42536.246620370366</v>
      </c>
    </row>
    <row r="3165" spans="1:15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3">
        <f t="shared" si="17"/>
        <v>42689.582349537035</v>
      </c>
    </row>
    <row r="3166" spans="1:15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3">
        <f t="shared" si="17"/>
        <v>42774.792071759264</v>
      </c>
    </row>
    <row r="3167" spans="1:15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3">
        <f t="shared" ref="O3167:O3230" si="18">(((J2647/60)/60)/24)+DATE(1970,1,1)</f>
        <v>41921.842627314814</v>
      </c>
    </row>
    <row r="3168" spans="1:15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3">
        <f t="shared" si="18"/>
        <v>42226.313298611116</v>
      </c>
    </row>
    <row r="3169" spans="1:15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3">
        <f t="shared" si="18"/>
        <v>42200.261793981481</v>
      </c>
    </row>
    <row r="3170" spans="1:15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3">
        <f t="shared" si="18"/>
        <v>42408.714814814812</v>
      </c>
    </row>
    <row r="3171" spans="1:15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3">
        <f t="shared" si="18"/>
        <v>42341.99700231482</v>
      </c>
    </row>
    <row r="3172" spans="1:15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3">
        <f t="shared" si="18"/>
        <v>42695.624340277776</v>
      </c>
    </row>
    <row r="3173" spans="1:15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3">
        <f t="shared" si="18"/>
        <v>42327.805659722217</v>
      </c>
    </row>
    <row r="3174" spans="1:15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3">
        <f t="shared" si="18"/>
        <v>41953.158854166672</v>
      </c>
    </row>
    <row r="3175" spans="1:15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3">
        <f t="shared" si="18"/>
        <v>41771.651932870373</v>
      </c>
    </row>
    <row r="3176" spans="1:15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3">
        <f t="shared" si="18"/>
        <v>42055.600995370376</v>
      </c>
    </row>
    <row r="3177" spans="1:15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3">
        <f t="shared" si="18"/>
        <v>42381.866284722222</v>
      </c>
    </row>
    <row r="3178" spans="1:15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3">
        <f t="shared" si="18"/>
        <v>42767.688518518517</v>
      </c>
    </row>
    <row r="3179" spans="1:15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3">
        <f t="shared" si="18"/>
        <v>42551.928854166668</v>
      </c>
    </row>
    <row r="3180" spans="1:15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3">
        <f t="shared" si="18"/>
        <v>42551.884189814817</v>
      </c>
    </row>
    <row r="3181" spans="1:15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3">
        <f t="shared" si="18"/>
        <v>42082.069560185191</v>
      </c>
    </row>
    <row r="3182" spans="1:15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3">
        <f t="shared" si="18"/>
        <v>42272.713171296295</v>
      </c>
    </row>
    <row r="3183" spans="1:15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3">
        <f t="shared" si="18"/>
        <v>41542.958449074074</v>
      </c>
    </row>
    <row r="3184" spans="1:15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3">
        <f t="shared" si="18"/>
        <v>42207.746678240743</v>
      </c>
    </row>
    <row r="3185" spans="1:15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3">
        <f t="shared" si="18"/>
        <v>42222.622766203705</v>
      </c>
    </row>
    <row r="3186" spans="1:15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3">
        <f t="shared" si="18"/>
        <v>42313.02542824074</v>
      </c>
    </row>
    <row r="3187" spans="1:15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3">
        <f t="shared" si="18"/>
        <v>42083.895532407405</v>
      </c>
    </row>
    <row r="3188" spans="1:15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3">
        <f t="shared" si="18"/>
        <v>42235.764340277776</v>
      </c>
    </row>
    <row r="3189" spans="1:15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3">
        <f t="shared" si="18"/>
        <v>42380.926111111112</v>
      </c>
    </row>
    <row r="3190" spans="1:15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3">
        <f t="shared" si="18"/>
        <v>42275.588715277772</v>
      </c>
    </row>
    <row r="3191" spans="1:15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3">
        <f t="shared" si="18"/>
        <v>42319.035833333335</v>
      </c>
    </row>
    <row r="3192" spans="1:15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3">
        <f t="shared" si="18"/>
        <v>41821.020601851851</v>
      </c>
    </row>
    <row r="3193" spans="1:15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3">
        <f t="shared" si="18"/>
        <v>41962.749027777783</v>
      </c>
    </row>
    <row r="3194" spans="1:15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3">
        <f t="shared" si="18"/>
        <v>42344.884143518517</v>
      </c>
    </row>
    <row r="3195" spans="1:15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3">
        <f t="shared" si="18"/>
        <v>41912.541655092595</v>
      </c>
    </row>
    <row r="3196" spans="1:15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3">
        <f t="shared" si="18"/>
        <v>42529.632754629631</v>
      </c>
    </row>
    <row r="3197" spans="1:15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3">
        <f t="shared" si="18"/>
        <v>41923.857511574075</v>
      </c>
    </row>
    <row r="3198" spans="1:15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3">
        <f t="shared" si="18"/>
        <v>42482.624699074076</v>
      </c>
    </row>
    <row r="3199" spans="1:15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3">
        <f t="shared" si="18"/>
        <v>41793.029432870368</v>
      </c>
    </row>
    <row r="3200" spans="1:15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3">
        <f t="shared" si="18"/>
        <v>42241.798206018517</v>
      </c>
    </row>
    <row r="3201" spans="1:15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3">
        <f t="shared" si="18"/>
        <v>42033.001087962963</v>
      </c>
    </row>
    <row r="3202" spans="1:15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3">
        <f t="shared" si="18"/>
        <v>42436.211701388893</v>
      </c>
    </row>
    <row r="3203" spans="1:15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3">
        <f t="shared" si="18"/>
        <v>41805.895254629628</v>
      </c>
    </row>
    <row r="3204" spans="1:15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3">
        <f t="shared" si="18"/>
        <v>41932.871990740743</v>
      </c>
    </row>
    <row r="3205" spans="1:15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3">
        <f t="shared" si="18"/>
        <v>42034.75509259259</v>
      </c>
    </row>
    <row r="3206" spans="1:15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3">
        <f t="shared" si="18"/>
        <v>41820.914641203701</v>
      </c>
    </row>
    <row r="3207" spans="1:15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3">
        <f t="shared" si="18"/>
        <v>42061.69594907407</v>
      </c>
    </row>
    <row r="3208" spans="1:15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3">
        <f t="shared" si="18"/>
        <v>41892.974803240737</v>
      </c>
    </row>
    <row r="3209" spans="1:15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3">
        <f t="shared" si="18"/>
        <v>42154.64025462963</v>
      </c>
    </row>
    <row r="3210" spans="1:15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3">
        <f t="shared" si="18"/>
        <v>42028.118865740747</v>
      </c>
    </row>
    <row r="3211" spans="1:15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3">
        <f t="shared" si="18"/>
        <v>42551.961689814809</v>
      </c>
    </row>
    <row r="3212" spans="1:15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3">
        <f t="shared" si="18"/>
        <v>42113.105046296296</v>
      </c>
    </row>
    <row r="3213" spans="1:15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3">
        <f t="shared" si="18"/>
        <v>42089.724039351851</v>
      </c>
    </row>
    <row r="3214" spans="1:15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3">
        <f t="shared" si="18"/>
        <v>42058.334027777775</v>
      </c>
    </row>
    <row r="3215" spans="1:15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3">
        <f t="shared" si="18"/>
        <v>41834.138495370367</v>
      </c>
    </row>
    <row r="3216" spans="1:15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3">
        <f t="shared" si="18"/>
        <v>41878.140497685185</v>
      </c>
    </row>
    <row r="3217" spans="1:15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3">
        <f t="shared" si="18"/>
        <v>42048.181921296295</v>
      </c>
    </row>
    <row r="3218" spans="1:15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3">
        <f t="shared" si="18"/>
        <v>41964.844444444447</v>
      </c>
    </row>
    <row r="3219" spans="1:15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3">
        <f t="shared" si="18"/>
        <v>42187.940081018518</v>
      </c>
    </row>
    <row r="3220" spans="1:15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3">
        <f t="shared" si="18"/>
        <v>41787.898240740738</v>
      </c>
    </row>
    <row r="3221" spans="1:15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3">
        <f t="shared" si="18"/>
        <v>41829.896562499998</v>
      </c>
    </row>
    <row r="3222" spans="1:15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3">
        <f t="shared" si="18"/>
        <v>41870.87467592593</v>
      </c>
    </row>
    <row r="3223" spans="1:15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3">
        <f t="shared" si="18"/>
        <v>42801.774699074071</v>
      </c>
    </row>
    <row r="3224" spans="1:15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3">
        <f t="shared" si="18"/>
        <v>42800.801817129628</v>
      </c>
    </row>
    <row r="3225" spans="1:15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3">
        <f t="shared" si="18"/>
        <v>42756.690162037034</v>
      </c>
    </row>
    <row r="3226" spans="1:15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3">
        <f t="shared" si="18"/>
        <v>42787.862430555557</v>
      </c>
    </row>
    <row r="3227" spans="1:15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3">
        <f t="shared" si="18"/>
        <v>42773.916180555556</v>
      </c>
    </row>
    <row r="3228" spans="1:15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3">
        <f t="shared" si="18"/>
        <v>41899.294942129629</v>
      </c>
    </row>
    <row r="3229" spans="1:15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3">
        <f t="shared" si="18"/>
        <v>41391.782905092594</v>
      </c>
    </row>
    <row r="3230" spans="1:15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3">
        <f t="shared" si="18"/>
        <v>42512.698217592595</v>
      </c>
    </row>
    <row r="3231" spans="1:15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3">
        <f t="shared" ref="O3231:O3294" si="19">(((J2711/60)/60)/24)+DATE(1970,1,1)</f>
        <v>42612.149780092594</v>
      </c>
    </row>
    <row r="3232" spans="1:15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3">
        <f t="shared" si="19"/>
        <v>41828.229490740741</v>
      </c>
    </row>
    <row r="3233" spans="1:15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3">
        <f t="shared" si="19"/>
        <v>41780.745254629634</v>
      </c>
    </row>
    <row r="3234" spans="1:15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3">
        <f t="shared" si="19"/>
        <v>41432.062037037038</v>
      </c>
    </row>
    <row r="3235" spans="1:15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3">
        <f t="shared" si="19"/>
        <v>42322.653749999998</v>
      </c>
    </row>
    <row r="3236" spans="1:15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3">
        <f t="shared" si="19"/>
        <v>42629.655046296291</v>
      </c>
    </row>
    <row r="3237" spans="1:15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3">
        <f t="shared" si="19"/>
        <v>42387.398472222223</v>
      </c>
    </row>
    <row r="3238" spans="1:15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3">
        <f t="shared" si="19"/>
        <v>42255.333252314813</v>
      </c>
    </row>
    <row r="3239" spans="1:15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3">
        <f t="shared" si="19"/>
        <v>41934.914918981485</v>
      </c>
    </row>
    <row r="3240" spans="1:15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3">
        <f t="shared" si="19"/>
        <v>42465.596585648149</v>
      </c>
    </row>
    <row r="3241" spans="1:15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3">
        <f t="shared" si="19"/>
        <v>42418.031180555554</v>
      </c>
    </row>
    <row r="3242" spans="1:15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3">
        <f t="shared" si="19"/>
        <v>42655.465891203698</v>
      </c>
    </row>
    <row r="3243" spans="1:15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3">
        <f t="shared" si="19"/>
        <v>41493.543958333335</v>
      </c>
    </row>
    <row r="3244" spans="1:15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3">
        <f t="shared" si="19"/>
        <v>42704.857094907406</v>
      </c>
    </row>
    <row r="3245" spans="1:15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3">
        <f t="shared" si="19"/>
        <v>41944.83898148148</v>
      </c>
    </row>
    <row r="3246" spans="1:15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3">
        <f t="shared" si="19"/>
        <v>42199.32707175926</v>
      </c>
    </row>
    <row r="3247" spans="1:15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3">
        <f t="shared" si="19"/>
        <v>42745.744618055556</v>
      </c>
    </row>
    <row r="3248" spans="1:15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3">
        <f t="shared" si="19"/>
        <v>42452.579988425925</v>
      </c>
    </row>
    <row r="3249" spans="1:15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3">
        <f t="shared" si="19"/>
        <v>42198.676655092597</v>
      </c>
    </row>
    <row r="3250" spans="1:15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3">
        <f t="shared" si="19"/>
        <v>42333.59993055556</v>
      </c>
    </row>
    <row r="3251" spans="1:15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3">
        <f t="shared" si="19"/>
        <v>42095.240706018521</v>
      </c>
    </row>
    <row r="3252" spans="1:15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3">
        <f t="shared" si="19"/>
        <v>41351.541377314818</v>
      </c>
    </row>
    <row r="3253" spans="1:15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3">
        <f t="shared" si="19"/>
        <v>41872.525717592594</v>
      </c>
    </row>
    <row r="3254" spans="1:15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3">
        <f t="shared" si="19"/>
        <v>41389.808194444442</v>
      </c>
    </row>
    <row r="3255" spans="1:15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3">
        <f t="shared" si="19"/>
        <v>42044.272847222222</v>
      </c>
    </row>
    <row r="3256" spans="1:15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3">
        <f t="shared" si="19"/>
        <v>42626.668888888889</v>
      </c>
    </row>
    <row r="3257" spans="1:15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3">
        <f t="shared" si="19"/>
        <v>41316.120949074073</v>
      </c>
    </row>
    <row r="3258" spans="1:15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3">
        <f t="shared" si="19"/>
        <v>41722.666354166664</v>
      </c>
    </row>
    <row r="3259" spans="1:15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3">
        <f t="shared" si="19"/>
        <v>41611.917673611111</v>
      </c>
    </row>
    <row r="3260" spans="1:15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3">
        <f t="shared" si="19"/>
        <v>42620.143564814818</v>
      </c>
    </row>
    <row r="3261" spans="1:15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3">
        <f t="shared" si="19"/>
        <v>41719.887928240743</v>
      </c>
    </row>
    <row r="3262" spans="1:15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3">
        <f t="shared" si="19"/>
        <v>42045.031851851847</v>
      </c>
    </row>
    <row r="3263" spans="1:15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3">
        <f t="shared" si="19"/>
        <v>41911.657430555555</v>
      </c>
    </row>
    <row r="3264" spans="1:15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3">
        <f t="shared" si="19"/>
        <v>41030.719756944447</v>
      </c>
    </row>
    <row r="3265" spans="1:15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3">
        <f t="shared" si="19"/>
        <v>42632.328784722224</v>
      </c>
    </row>
    <row r="3266" spans="1:15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3">
        <f t="shared" si="19"/>
        <v>40938.062476851854</v>
      </c>
    </row>
    <row r="3267" spans="1:15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3">
        <f t="shared" si="19"/>
        <v>41044.988055555557</v>
      </c>
    </row>
    <row r="3268" spans="1:15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3">
        <f t="shared" si="19"/>
        <v>41850.781377314815</v>
      </c>
    </row>
    <row r="3269" spans="1:15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3">
        <f t="shared" si="19"/>
        <v>41044.64811342593</v>
      </c>
    </row>
    <row r="3270" spans="1:15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3">
        <f t="shared" si="19"/>
        <v>42585.7106712963</v>
      </c>
    </row>
    <row r="3271" spans="1:15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3">
        <f t="shared" si="19"/>
        <v>42068.799039351856</v>
      </c>
    </row>
    <row r="3272" spans="1:15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3">
        <f t="shared" si="19"/>
        <v>41078.899826388886</v>
      </c>
    </row>
    <row r="3273" spans="1:15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3">
        <f t="shared" si="19"/>
        <v>41747.887060185189</v>
      </c>
    </row>
    <row r="3274" spans="1:15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3">
        <f t="shared" si="19"/>
        <v>40855.765092592592</v>
      </c>
    </row>
    <row r="3275" spans="1:15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3">
        <f t="shared" si="19"/>
        <v>41117.900729166664</v>
      </c>
    </row>
    <row r="3276" spans="1:15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3">
        <f t="shared" si="19"/>
        <v>41863.636006944449</v>
      </c>
    </row>
    <row r="3277" spans="1:15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3">
        <f t="shared" si="19"/>
        <v>42072.790821759263</v>
      </c>
    </row>
    <row r="3278" spans="1:15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3">
        <f t="shared" si="19"/>
        <v>41620.90047453704</v>
      </c>
    </row>
    <row r="3279" spans="1:15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3">
        <f t="shared" si="19"/>
        <v>42573.65662037037</v>
      </c>
    </row>
    <row r="3280" spans="1:15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3">
        <f t="shared" si="19"/>
        <v>42639.441932870366</v>
      </c>
    </row>
    <row r="3281" spans="1:15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3">
        <f t="shared" si="19"/>
        <v>42524.36650462963</v>
      </c>
    </row>
    <row r="3282" spans="1:15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3">
        <f t="shared" si="19"/>
        <v>41415.461319444446</v>
      </c>
    </row>
    <row r="3283" spans="1:15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3">
        <f t="shared" si="19"/>
        <v>41247.063576388886</v>
      </c>
    </row>
    <row r="3284" spans="1:15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3">
        <f t="shared" si="19"/>
        <v>40927.036979166667</v>
      </c>
    </row>
    <row r="3285" spans="1:15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3">
        <f t="shared" si="19"/>
        <v>41373.579675925925</v>
      </c>
    </row>
    <row r="3286" spans="1:15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3">
        <f t="shared" si="19"/>
        <v>41030.292025462964</v>
      </c>
    </row>
    <row r="3287" spans="1:15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3">
        <f t="shared" si="19"/>
        <v>41194.579027777778</v>
      </c>
    </row>
    <row r="3288" spans="1:15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3">
        <f t="shared" si="19"/>
        <v>40736.668032407404</v>
      </c>
    </row>
    <row r="3289" spans="1:15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3">
        <f t="shared" si="19"/>
        <v>42172.958912037036</v>
      </c>
    </row>
    <row r="3290" spans="1:15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3">
        <f t="shared" si="19"/>
        <v>40967.614849537036</v>
      </c>
    </row>
    <row r="3291" spans="1:15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3">
        <f t="shared" si="19"/>
        <v>41745.826273148145</v>
      </c>
    </row>
    <row r="3292" spans="1:15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3">
        <f t="shared" si="19"/>
        <v>41686.705208333333</v>
      </c>
    </row>
    <row r="3293" spans="1:15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3">
        <f t="shared" si="19"/>
        <v>41257.531712962962</v>
      </c>
    </row>
    <row r="3294" spans="1:15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3">
        <f t="shared" si="19"/>
        <v>41537.869143518517</v>
      </c>
    </row>
    <row r="3295" spans="1:15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3">
        <f t="shared" ref="O3295:O3358" si="20">(((J2775/60)/60)/24)+DATE(1970,1,1)</f>
        <v>42474.86482638889</v>
      </c>
    </row>
    <row r="3296" spans="1:15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3">
        <f t="shared" si="20"/>
        <v>41311.126481481479</v>
      </c>
    </row>
    <row r="3297" spans="1:15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3">
        <f t="shared" si="20"/>
        <v>40863.013356481482</v>
      </c>
    </row>
    <row r="3298" spans="1:15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3">
        <f t="shared" si="20"/>
        <v>42136.297175925924</v>
      </c>
    </row>
    <row r="3299" spans="1:15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3">
        <f t="shared" si="20"/>
        <v>42172.669027777782</v>
      </c>
    </row>
    <row r="3300" spans="1:15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3">
        <f t="shared" si="20"/>
        <v>41846.978078703702</v>
      </c>
    </row>
    <row r="3301" spans="1:15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3">
        <f t="shared" si="20"/>
        <v>42300.585891203707</v>
      </c>
    </row>
    <row r="3302" spans="1:15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3">
        <f t="shared" si="20"/>
        <v>42774.447777777779</v>
      </c>
    </row>
    <row r="3303" spans="1:15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3">
        <f t="shared" si="20"/>
        <v>42018.94159722222</v>
      </c>
    </row>
    <row r="3304" spans="1:15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3">
        <f t="shared" si="20"/>
        <v>42026.924976851849</v>
      </c>
    </row>
    <row r="3305" spans="1:15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3">
        <f t="shared" si="20"/>
        <v>42103.535254629634</v>
      </c>
    </row>
    <row r="3306" spans="1:15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3">
        <f t="shared" si="20"/>
        <v>41920.787534722222</v>
      </c>
    </row>
    <row r="3307" spans="1:15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3">
        <f t="shared" si="20"/>
        <v>42558.189432870371</v>
      </c>
    </row>
    <row r="3308" spans="1:15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3">
        <f t="shared" si="20"/>
        <v>41815.569212962961</v>
      </c>
    </row>
    <row r="3309" spans="1:15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3">
        <f t="shared" si="20"/>
        <v>41808.198518518519</v>
      </c>
    </row>
    <row r="3310" spans="1:15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3">
        <f t="shared" si="20"/>
        <v>42550.701886574068</v>
      </c>
    </row>
    <row r="3311" spans="1:15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3">
        <f t="shared" si="20"/>
        <v>42056.013124999998</v>
      </c>
    </row>
    <row r="3312" spans="1:15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3">
        <f t="shared" si="20"/>
        <v>42016.938692129625</v>
      </c>
    </row>
    <row r="3313" spans="1:15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3">
        <f t="shared" si="20"/>
        <v>42591.899988425925</v>
      </c>
    </row>
    <row r="3314" spans="1:15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3">
        <f t="shared" si="20"/>
        <v>42183.231006944443</v>
      </c>
    </row>
    <row r="3315" spans="1:15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3">
        <f t="shared" si="20"/>
        <v>42176.419039351851</v>
      </c>
    </row>
    <row r="3316" spans="1:15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3">
        <f t="shared" si="20"/>
        <v>42416.691655092596</v>
      </c>
    </row>
    <row r="3317" spans="1:15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3">
        <f t="shared" si="20"/>
        <v>41780.525937500002</v>
      </c>
    </row>
    <row r="3318" spans="1:15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3">
        <f t="shared" si="20"/>
        <v>41795.528101851851</v>
      </c>
    </row>
    <row r="3319" spans="1:15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3">
        <f t="shared" si="20"/>
        <v>41798.94027777778</v>
      </c>
    </row>
    <row r="3320" spans="1:15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3">
        <f t="shared" si="20"/>
        <v>42201.675011574072</v>
      </c>
    </row>
    <row r="3321" spans="1:15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3">
        <f t="shared" si="20"/>
        <v>42507.264699074076</v>
      </c>
    </row>
    <row r="3322" spans="1:15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3">
        <f t="shared" si="20"/>
        <v>41948.552847222221</v>
      </c>
    </row>
    <row r="3323" spans="1:15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3">
        <f t="shared" si="20"/>
        <v>41900.243159722224</v>
      </c>
    </row>
    <row r="3324" spans="1:15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3">
        <f t="shared" si="20"/>
        <v>42192.64707175926</v>
      </c>
    </row>
    <row r="3325" spans="1:15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3">
        <f t="shared" si="20"/>
        <v>42158.065694444449</v>
      </c>
    </row>
    <row r="3326" spans="1:15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3">
        <f t="shared" si="20"/>
        <v>41881.453587962962</v>
      </c>
    </row>
    <row r="3327" spans="1:15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3">
        <f t="shared" si="20"/>
        <v>42213.505474537036</v>
      </c>
    </row>
    <row r="3328" spans="1:15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3">
        <f t="shared" si="20"/>
        <v>42185.267245370371</v>
      </c>
    </row>
    <row r="3329" spans="1:15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3">
        <f t="shared" si="20"/>
        <v>42154.873124999998</v>
      </c>
    </row>
    <row r="3330" spans="1:15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3">
        <f t="shared" si="20"/>
        <v>42208.84646990741</v>
      </c>
    </row>
    <row r="3331" spans="1:15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3">
        <f t="shared" si="20"/>
        <v>42451.496817129635</v>
      </c>
    </row>
    <row r="3332" spans="1:15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3">
        <f t="shared" si="20"/>
        <v>41759.13962962963</v>
      </c>
    </row>
    <row r="3333" spans="1:15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3">
        <f t="shared" si="20"/>
        <v>42028.496562500004</v>
      </c>
    </row>
    <row r="3334" spans="1:15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3">
        <f t="shared" si="20"/>
        <v>42054.74418981481</v>
      </c>
    </row>
    <row r="3335" spans="1:15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3">
        <f t="shared" si="20"/>
        <v>42693.742604166662</v>
      </c>
    </row>
    <row r="3336" spans="1:15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3">
        <f t="shared" si="20"/>
        <v>42103.399479166663</v>
      </c>
    </row>
    <row r="3337" spans="1:15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3">
        <f t="shared" si="20"/>
        <v>42559.776724537034</v>
      </c>
    </row>
    <row r="3338" spans="1:15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3">
        <f t="shared" si="20"/>
        <v>42188.467499999999</v>
      </c>
    </row>
    <row r="3339" spans="1:15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3">
        <f t="shared" si="20"/>
        <v>42023.634976851856</v>
      </c>
    </row>
    <row r="3340" spans="1:15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3">
        <f t="shared" si="20"/>
        <v>42250.598217592589</v>
      </c>
    </row>
    <row r="3341" spans="1:15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3">
        <f t="shared" si="20"/>
        <v>42139.525567129633</v>
      </c>
    </row>
    <row r="3342" spans="1:15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3">
        <f t="shared" si="20"/>
        <v>42401.610983796301</v>
      </c>
    </row>
    <row r="3343" spans="1:15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3">
        <f t="shared" si="20"/>
        <v>41875.922858796301</v>
      </c>
    </row>
    <row r="3344" spans="1:15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3">
        <f t="shared" si="20"/>
        <v>42060.683935185181</v>
      </c>
    </row>
    <row r="3345" spans="1:15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3">
        <f t="shared" si="20"/>
        <v>42067.011643518519</v>
      </c>
    </row>
    <row r="3346" spans="1:15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3">
        <f t="shared" si="20"/>
        <v>42136.270787037036</v>
      </c>
    </row>
    <row r="3347" spans="1:15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3">
        <f t="shared" si="20"/>
        <v>42312.792662037042</v>
      </c>
    </row>
    <row r="3348" spans="1:15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3">
        <f t="shared" si="20"/>
        <v>42171.034861111111</v>
      </c>
    </row>
    <row r="3349" spans="1:15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3">
        <f t="shared" si="20"/>
        <v>42494.683634259258</v>
      </c>
    </row>
    <row r="3350" spans="1:15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3">
        <f t="shared" si="20"/>
        <v>42254.264687499999</v>
      </c>
    </row>
    <row r="3351" spans="1:15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3">
        <f t="shared" si="20"/>
        <v>42495.434236111112</v>
      </c>
    </row>
    <row r="3352" spans="1:15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3">
        <f t="shared" si="20"/>
        <v>41758.839675925927</v>
      </c>
    </row>
    <row r="3353" spans="1:15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3">
        <f t="shared" si="20"/>
        <v>42171.824884259258</v>
      </c>
    </row>
    <row r="3354" spans="1:15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3">
        <f t="shared" si="20"/>
        <v>41938.709421296298</v>
      </c>
    </row>
    <row r="3355" spans="1:15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3">
        <f t="shared" si="20"/>
        <v>42268.127696759257</v>
      </c>
    </row>
    <row r="3356" spans="1:15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3">
        <f t="shared" si="20"/>
        <v>42019.959837962961</v>
      </c>
    </row>
    <row r="3357" spans="1:15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3">
        <f t="shared" si="20"/>
        <v>42313.703900462962</v>
      </c>
    </row>
    <row r="3358" spans="1:15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3">
        <f t="shared" si="20"/>
        <v>42746.261782407411</v>
      </c>
    </row>
    <row r="3359" spans="1:15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3">
        <f t="shared" ref="O3359:O3422" si="21">(((J2839/60)/60)/24)+DATE(1970,1,1)</f>
        <v>42307.908379629633</v>
      </c>
    </row>
    <row r="3360" spans="1:15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3">
        <f t="shared" si="21"/>
        <v>41842.607592592591</v>
      </c>
    </row>
    <row r="3361" spans="1:15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3">
        <f t="shared" si="21"/>
        <v>41853.240208333329</v>
      </c>
    </row>
    <row r="3362" spans="1:15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3">
        <f t="shared" si="21"/>
        <v>42060.035636574074</v>
      </c>
    </row>
    <row r="3363" spans="1:15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3">
        <f t="shared" si="21"/>
        <v>42291.739548611105</v>
      </c>
    </row>
    <row r="3364" spans="1:15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3">
        <f t="shared" si="21"/>
        <v>41784.952488425923</v>
      </c>
    </row>
    <row r="3365" spans="1:15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3">
        <f t="shared" si="21"/>
        <v>42492.737847222219</v>
      </c>
    </row>
    <row r="3366" spans="1:15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3">
        <f t="shared" si="21"/>
        <v>42709.546064814815</v>
      </c>
    </row>
    <row r="3367" spans="1:15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3">
        <f t="shared" si="21"/>
        <v>42103.016585648147</v>
      </c>
    </row>
    <row r="3368" spans="1:15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3">
        <f t="shared" si="21"/>
        <v>42108.692060185189</v>
      </c>
    </row>
    <row r="3369" spans="1:15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3">
        <f t="shared" si="21"/>
        <v>42453.806307870371</v>
      </c>
    </row>
    <row r="3370" spans="1:15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3">
        <f t="shared" si="21"/>
        <v>42123.648831018523</v>
      </c>
    </row>
    <row r="3371" spans="1:15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3">
        <f t="shared" si="21"/>
        <v>42453.428240740745</v>
      </c>
    </row>
    <row r="3372" spans="1:15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3">
        <f t="shared" si="21"/>
        <v>41858.007071759261</v>
      </c>
    </row>
    <row r="3373" spans="1:15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3">
        <f t="shared" si="21"/>
        <v>42390.002650462964</v>
      </c>
    </row>
    <row r="3374" spans="1:15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3">
        <f t="shared" si="21"/>
        <v>41781.045173611114</v>
      </c>
    </row>
    <row r="3375" spans="1:15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3">
        <f t="shared" si="21"/>
        <v>41836.190937499996</v>
      </c>
    </row>
    <row r="3376" spans="1:15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3">
        <f t="shared" si="21"/>
        <v>42111.71665509259</v>
      </c>
    </row>
    <row r="3377" spans="1:15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3">
        <f t="shared" si="21"/>
        <v>42370.007766203707</v>
      </c>
    </row>
    <row r="3378" spans="1:15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3">
        <f t="shared" si="21"/>
        <v>42165.037581018521</v>
      </c>
    </row>
    <row r="3379" spans="1:15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3">
        <f t="shared" si="21"/>
        <v>42726.920081018514</v>
      </c>
    </row>
    <row r="3380" spans="1:15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3">
        <f t="shared" si="21"/>
        <v>41954.545081018514</v>
      </c>
    </row>
    <row r="3381" spans="1:15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3">
        <f t="shared" si="21"/>
        <v>42233.362314814818</v>
      </c>
    </row>
    <row r="3382" spans="1:15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3">
        <f t="shared" si="21"/>
        <v>42480.800648148142</v>
      </c>
    </row>
    <row r="3383" spans="1:15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3">
        <f t="shared" si="21"/>
        <v>42257.590833333335</v>
      </c>
    </row>
    <row r="3384" spans="1:15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3">
        <f t="shared" si="21"/>
        <v>41784.789687500001</v>
      </c>
    </row>
    <row r="3385" spans="1:15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3">
        <f t="shared" si="21"/>
        <v>41831.675034722226</v>
      </c>
    </row>
    <row r="3386" spans="1:15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3">
        <f t="shared" si="21"/>
        <v>42172.613506944443</v>
      </c>
    </row>
    <row r="3387" spans="1:15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3">
        <f t="shared" si="21"/>
        <v>41950.114108796297</v>
      </c>
    </row>
    <row r="3388" spans="1:15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3">
        <f t="shared" si="21"/>
        <v>42627.955104166671</v>
      </c>
    </row>
    <row r="3389" spans="1:15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3">
        <f t="shared" si="21"/>
        <v>42531.195277777777</v>
      </c>
    </row>
    <row r="3390" spans="1:15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3">
        <f t="shared" si="21"/>
        <v>42618.827013888891</v>
      </c>
    </row>
    <row r="3391" spans="1:15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3">
        <f t="shared" si="21"/>
        <v>42540.593530092592</v>
      </c>
    </row>
    <row r="3392" spans="1:15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3">
        <f t="shared" si="21"/>
        <v>41746.189409722225</v>
      </c>
    </row>
    <row r="3393" spans="1:15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3">
        <f t="shared" si="21"/>
        <v>41974.738576388889</v>
      </c>
    </row>
    <row r="3394" spans="1:15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3">
        <f t="shared" si="21"/>
        <v>42115.11618055556</v>
      </c>
    </row>
    <row r="3395" spans="1:15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3">
        <f t="shared" si="21"/>
        <v>42002.817488425921</v>
      </c>
    </row>
    <row r="3396" spans="1:15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3">
        <f t="shared" si="21"/>
        <v>42722.84474537037</v>
      </c>
    </row>
    <row r="3397" spans="1:15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3">
        <f t="shared" si="21"/>
        <v>42465.128391203703</v>
      </c>
    </row>
    <row r="3398" spans="1:15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3">
        <f t="shared" si="21"/>
        <v>42171.743969907402</v>
      </c>
    </row>
    <row r="3399" spans="1:15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3">
        <f t="shared" si="21"/>
        <v>42672.955138888887</v>
      </c>
    </row>
    <row r="3400" spans="1:15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3">
        <f t="shared" si="21"/>
        <v>42128.615682870368</v>
      </c>
    </row>
    <row r="3401" spans="1:15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3">
        <f t="shared" si="21"/>
        <v>42359.725243055553</v>
      </c>
    </row>
    <row r="3402" spans="1:15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3">
        <f t="shared" si="21"/>
        <v>42192.905694444446</v>
      </c>
    </row>
    <row r="3403" spans="1:15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3">
        <f t="shared" si="21"/>
        <v>41916.597638888888</v>
      </c>
    </row>
    <row r="3404" spans="1:15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3">
        <f t="shared" si="21"/>
        <v>42461.596273148149</v>
      </c>
    </row>
    <row r="3405" spans="1:15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3">
        <f t="shared" si="21"/>
        <v>42370.90320601852</v>
      </c>
    </row>
    <row r="3406" spans="1:15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3">
        <f t="shared" si="21"/>
        <v>41948.727256944447</v>
      </c>
    </row>
    <row r="3407" spans="1:15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3">
        <f t="shared" si="21"/>
        <v>42047.07640046296</v>
      </c>
    </row>
    <row r="3408" spans="1:15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3">
        <f t="shared" si="21"/>
        <v>42261.632916666669</v>
      </c>
    </row>
    <row r="3409" spans="1:15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3">
        <f t="shared" si="21"/>
        <v>41985.427361111113</v>
      </c>
    </row>
    <row r="3410" spans="1:15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3">
        <f t="shared" si="21"/>
        <v>41922.535185185188</v>
      </c>
    </row>
    <row r="3411" spans="1:15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3">
        <f t="shared" si="21"/>
        <v>41850.863252314812</v>
      </c>
    </row>
    <row r="3412" spans="1:15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3">
        <f t="shared" si="21"/>
        <v>41831.742962962962</v>
      </c>
    </row>
    <row r="3413" spans="1:15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3">
        <f t="shared" si="21"/>
        <v>42415.883425925931</v>
      </c>
    </row>
    <row r="3414" spans="1:15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3">
        <f t="shared" si="21"/>
        <v>41869.714166666665</v>
      </c>
    </row>
    <row r="3415" spans="1:15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3">
        <f t="shared" si="21"/>
        <v>41953.773090277777</v>
      </c>
    </row>
    <row r="3416" spans="1:15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3">
        <f t="shared" si="21"/>
        <v>42037.986284722225</v>
      </c>
    </row>
    <row r="3417" spans="1:15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3">
        <f t="shared" si="21"/>
        <v>41811.555462962962</v>
      </c>
    </row>
    <row r="3418" spans="1:15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3">
        <f t="shared" si="21"/>
        <v>42701.908807870372</v>
      </c>
    </row>
    <row r="3419" spans="1:15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3">
        <f t="shared" si="21"/>
        <v>42258.646504629629</v>
      </c>
    </row>
    <row r="3420" spans="1:15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3">
        <f t="shared" si="21"/>
        <v>42278.664965277778</v>
      </c>
    </row>
    <row r="3421" spans="1:15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3">
        <f t="shared" si="21"/>
        <v>42515.078217592592</v>
      </c>
    </row>
    <row r="3422" spans="1:15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3">
        <f t="shared" si="21"/>
        <v>41830.234166666669</v>
      </c>
    </row>
    <row r="3423" spans="1:15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3">
        <f t="shared" ref="O3423:O3486" si="22">(((J2903/60)/60)/24)+DATE(1970,1,1)</f>
        <v>41982.904386574075</v>
      </c>
    </row>
    <row r="3424" spans="1:15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3">
        <f t="shared" si="22"/>
        <v>42210.439768518518</v>
      </c>
    </row>
    <row r="3425" spans="1:15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3">
        <f t="shared" si="22"/>
        <v>42196.166874999995</v>
      </c>
    </row>
    <row r="3426" spans="1:15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3">
        <f t="shared" si="22"/>
        <v>41940.967951388891</v>
      </c>
    </row>
    <row r="3427" spans="1:15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3">
        <f t="shared" si="22"/>
        <v>42606.056863425925</v>
      </c>
    </row>
    <row r="3428" spans="1:15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3">
        <f t="shared" si="22"/>
        <v>42199.648912037039</v>
      </c>
    </row>
    <row r="3429" spans="1:15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3">
        <f t="shared" si="22"/>
        <v>42444.877743055549</v>
      </c>
    </row>
    <row r="3430" spans="1:15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3">
        <f t="shared" si="22"/>
        <v>42499.731701388882</v>
      </c>
    </row>
    <row r="3431" spans="1:15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3">
        <f t="shared" si="22"/>
        <v>41929.266215277778</v>
      </c>
    </row>
    <row r="3432" spans="1:15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3">
        <f t="shared" si="22"/>
        <v>42107.841284722221</v>
      </c>
    </row>
    <row r="3433" spans="1:15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3">
        <f t="shared" si="22"/>
        <v>42142.768819444449</v>
      </c>
    </row>
    <row r="3434" spans="1:15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3">
        <f t="shared" si="22"/>
        <v>42354.131643518514</v>
      </c>
    </row>
    <row r="3435" spans="1:15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3">
        <f t="shared" si="22"/>
        <v>41828.922905092593</v>
      </c>
    </row>
    <row r="3436" spans="1:15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3">
        <f t="shared" si="22"/>
        <v>42017.907337962963</v>
      </c>
    </row>
    <row r="3437" spans="1:15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3">
        <f t="shared" si="22"/>
        <v>42415.398032407407</v>
      </c>
    </row>
    <row r="3438" spans="1:15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3">
        <f t="shared" si="22"/>
        <v>41755.476724537039</v>
      </c>
    </row>
    <row r="3439" spans="1:15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3">
        <f t="shared" si="22"/>
        <v>42245.234340277777</v>
      </c>
    </row>
    <row r="3440" spans="1:15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3">
        <f t="shared" si="22"/>
        <v>42278.629710648151</v>
      </c>
    </row>
    <row r="3441" spans="1:15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3">
        <f t="shared" si="22"/>
        <v>41826.61954861111</v>
      </c>
    </row>
    <row r="3442" spans="1:15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3">
        <f t="shared" si="22"/>
        <v>42058.792476851857</v>
      </c>
    </row>
    <row r="3443" spans="1:15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3">
        <f t="shared" si="22"/>
        <v>41877.886620370373</v>
      </c>
    </row>
    <row r="3444" spans="1:15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3">
        <f t="shared" si="22"/>
        <v>42097.874155092592</v>
      </c>
    </row>
    <row r="3445" spans="1:15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3">
        <f t="shared" si="22"/>
        <v>42013.15253472222</v>
      </c>
    </row>
    <row r="3446" spans="1:15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3">
        <f t="shared" si="22"/>
        <v>42103.556828703702</v>
      </c>
    </row>
    <row r="3447" spans="1:15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3">
        <f t="shared" si="22"/>
        <v>41863.584120370368</v>
      </c>
    </row>
    <row r="3448" spans="1:15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3">
        <f t="shared" si="22"/>
        <v>42044.765960648147</v>
      </c>
    </row>
    <row r="3449" spans="1:15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3">
        <f t="shared" si="22"/>
        <v>41806.669317129628</v>
      </c>
    </row>
    <row r="3450" spans="1:15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3">
        <f t="shared" si="22"/>
        <v>42403.998217592598</v>
      </c>
    </row>
    <row r="3451" spans="1:15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3">
        <f t="shared" si="22"/>
        <v>41754.564328703702</v>
      </c>
    </row>
    <row r="3452" spans="1:15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3">
        <f t="shared" si="22"/>
        <v>42101.584074074075</v>
      </c>
    </row>
    <row r="3453" spans="1:15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3">
        <f t="shared" si="22"/>
        <v>41872.291238425925</v>
      </c>
    </row>
    <row r="3454" spans="1:15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3">
        <f t="shared" si="22"/>
        <v>42025.164780092593</v>
      </c>
    </row>
    <row r="3455" spans="1:15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3">
        <f t="shared" si="22"/>
        <v>42495.956631944442</v>
      </c>
    </row>
    <row r="3456" spans="1:15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3">
        <f t="shared" si="22"/>
        <v>41775.636157407411</v>
      </c>
    </row>
    <row r="3457" spans="1:15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3">
        <f t="shared" si="22"/>
        <v>42553.583425925928</v>
      </c>
    </row>
    <row r="3458" spans="1:15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3">
        <f t="shared" si="22"/>
        <v>41912.650729166664</v>
      </c>
    </row>
    <row r="3459" spans="1:15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3">
        <f t="shared" si="22"/>
        <v>41803.457326388889</v>
      </c>
    </row>
    <row r="3460" spans="1:15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3">
        <f t="shared" si="22"/>
        <v>42004.703865740739</v>
      </c>
    </row>
    <row r="3461" spans="1:15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3">
        <f t="shared" si="22"/>
        <v>41845.809166666666</v>
      </c>
    </row>
    <row r="3462" spans="1:15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3">
        <f t="shared" si="22"/>
        <v>41982.773356481484</v>
      </c>
    </row>
    <row r="3463" spans="1:15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3">
        <f t="shared" si="22"/>
        <v>42034.960127314815</v>
      </c>
    </row>
    <row r="3464" spans="1:15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3">
        <f t="shared" si="22"/>
        <v>42334.803923611107</v>
      </c>
    </row>
    <row r="3465" spans="1:15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3">
        <f t="shared" si="22"/>
        <v>42077.129398148143</v>
      </c>
    </row>
    <row r="3466" spans="1:15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3">
        <f t="shared" si="22"/>
        <v>42132.9143287037</v>
      </c>
    </row>
    <row r="3467" spans="1:15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3">
        <f t="shared" si="22"/>
        <v>42118.139583333337</v>
      </c>
    </row>
    <row r="3468" spans="1:15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3">
        <f t="shared" si="22"/>
        <v>42567.531157407408</v>
      </c>
    </row>
    <row r="3469" spans="1:15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3">
        <f t="shared" si="22"/>
        <v>42649.562118055561</v>
      </c>
    </row>
    <row r="3470" spans="1:15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3">
        <f t="shared" si="22"/>
        <v>42097.649224537032</v>
      </c>
    </row>
    <row r="3471" spans="1:15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3">
        <f t="shared" si="22"/>
        <v>42297.823113425926</v>
      </c>
    </row>
    <row r="3472" spans="1:15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3">
        <f t="shared" si="22"/>
        <v>42362.36518518519</v>
      </c>
    </row>
    <row r="3473" spans="1:15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3">
        <f t="shared" si="22"/>
        <v>41872.802928240737</v>
      </c>
    </row>
    <row r="3474" spans="1:15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3">
        <f t="shared" si="22"/>
        <v>42628.690266203703</v>
      </c>
    </row>
    <row r="3475" spans="1:15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3">
        <f t="shared" si="22"/>
        <v>42255.791909722218</v>
      </c>
    </row>
    <row r="3476" spans="1:15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3">
        <f t="shared" si="22"/>
        <v>42790.583368055552</v>
      </c>
    </row>
    <row r="3477" spans="1:15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3">
        <f t="shared" si="22"/>
        <v>42141.741307870368</v>
      </c>
    </row>
    <row r="3478" spans="1:15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3">
        <f t="shared" si="22"/>
        <v>42464.958912037036</v>
      </c>
    </row>
    <row r="3479" spans="1:15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3">
        <f t="shared" si="22"/>
        <v>42031.011249999996</v>
      </c>
    </row>
    <row r="3480" spans="1:15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3">
        <f t="shared" si="22"/>
        <v>42438.779131944444</v>
      </c>
    </row>
    <row r="3481" spans="1:15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3">
        <f t="shared" si="22"/>
        <v>42498.008391203708</v>
      </c>
    </row>
    <row r="3482" spans="1:15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3">
        <f t="shared" si="22"/>
        <v>41863.757210648146</v>
      </c>
    </row>
    <row r="3483" spans="1:15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3">
        <f t="shared" si="22"/>
        <v>42061.212488425925</v>
      </c>
    </row>
    <row r="3484" spans="1:15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3">
        <f t="shared" si="22"/>
        <v>42036.24428240741</v>
      </c>
    </row>
    <row r="3485" spans="1:15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3">
        <f t="shared" si="22"/>
        <v>42157.470185185186</v>
      </c>
    </row>
    <row r="3486" spans="1:15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3">
        <f t="shared" si="22"/>
        <v>41827.909942129627</v>
      </c>
    </row>
    <row r="3487" spans="1:15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3">
        <f t="shared" ref="O3487:O3550" si="23">(((J2967/60)/60)/24)+DATE(1970,1,1)</f>
        <v>42162.729548611111</v>
      </c>
    </row>
    <row r="3488" spans="1:15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3">
        <f t="shared" si="23"/>
        <v>42233.738564814819</v>
      </c>
    </row>
    <row r="3489" spans="1:15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3">
        <f t="shared" si="23"/>
        <v>42042.197824074072</v>
      </c>
    </row>
    <row r="3490" spans="1:15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3">
        <f t="shared" si="23"/>
        <v>42585.523842592593</v>
      </c>
    </row>
    <row r="3491" spans="1:15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3">
        <f t="shared" si="23"/>
        <v>42097.786493055552</v>
      </c>
    </row>
    <row r="3492" spans="1:15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3">
        <f t="shared" si="23"/>
        <v>41808.669571759259</v>
      </c>
    </row>
    <row r="3493" spans="1:15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3">
        <f t="shared" si="23"/>
        <v>41852.658310185187</v>
      </c>
    </row>
    <row r="3494" spans="1:15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3">
        <f t="shared" si="23"/>
        <v>42694.110185185185</v>
      </c>
    </row>
    <row r="3495" spans="1:15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3">
        <f t="shared" si="23"/>
        <v>42341.818379629629</v>
      </c>
    </row>
    <row r="3496" spans="1:15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3">
        <f t="shared" si="23"/>
        <v>41880.061006944445</v>
      </c>
    </row>
    <row r="3497" spans="1:15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3">
        <f t="shared" si="23"/>
        <v>41941.683865740742</v>
      </c>
    </row>
    <row r="3498" spans="1:15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3">
        <f t="shared" si="23"/>
        <v>42425.730671296296</v>
      </c>
    </row>
    <row r="3499" spans="1:15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3">
        <f t="shared" si="23"/>
        <v>42026.88118055556</v>
      </c>
    </row>
    <row r="3500" spans="1:15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3">
        <f t="shared" si="23"/>
        <v>41922.640590277777</v>
      </c>
    </row>
    <row r="3501" spans="1:15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3">
        <f t="shared" si="23"/>
        <v>41993.824340277773</v>
      </c>
    </row>
    <row r="3502" spans="1:15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3">
        <f t="shared" si="23"/>
        <v>42219.915856481486</v>
      </c>
    </row>
    <row r="3503" spans="1:15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3">
        <f t="shared" si="23"/>
        <v>42225.559675925921</v>
      </c>
    </row>
    <row r="3504" spans="1:15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3">
        <f t="shared" si="23"/>
        <v>42381.686840277776</v>
      </c>
    </row>
    <row r="3505" spans="1:15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3">
        <f t="shared" si="23"/>
        <v>41894.632361111115</v>
      </c>
    </row>
    <row r="3506" spans="1:15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3">
        <f t="shared" si="23"/>
        <v>42576.278715277775</v>
      </c>
    </row>
    <row r="3507" spans="1:15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3">
        <f t="shared" si="23"/>
        <v>42654.973703703698</v>
      </c>
    </row>
    <row r="3508" spans="1:15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3">
        <f t="shared" si="23"/>
        <v>42431.500069444446</v>
      </c>
    </row>
    <row r="3509" spans="1:15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3">
        <f t="shared" si="23"/>
        <v>42627.307303240741</v>
      </c>
    </row>
    <row r="3510" spans="1:15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3">
        <f t="shared" si="23"/>
        <v>42511.362048611118</v>
      </c>
    </row>
    <row r="3511" spans="1:15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3">
        <f t="shared" si="23"/>
        <v>42337.02039351852</v>
      </c>
    </row>
    <row r="3512" spans="1:15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3">
        <f t="shared" si="23"/>
        <v>42341.57430555555</v>
      </c>
    </row>
    <row r="3513" spans="1:15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3">
        <f t="shared" si="23"/>
        <v>42740.837152777778</v>
      </c>
    </row>
    <row r="3514" spans="1:15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3">
        <f t="shared" si="23"/>
        <v>42622.767476851848</v>
      </c>
    </row>
    <row r="3515" spans="1:15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3">
        <f t="shared" si="23"/>
        <v>42390.838738425926</v>
      </c>
    </row>
    <row r="3516" spans="1:15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3">
        <f t="shared" si="23"/>
        <v>41885.478842592594</v>
      </c>
    </row>
    <row r="3517" spans="1:15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3">
        <f t="shared" si="23"/>
        <v>42724.665173611109</v>
      </c>
    </row>
    <row r="3518" spans="1:15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3">
        <f t="shared" si="23"/>
        <v>42090.912500000006</v>
      </c>
    </row>
    <row r="3519" spans="1:15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3">
        <f t="shared" si="23"/>
        <v>42775.733715277776</v>
      </c>
    </row>
    <row r="3520" spans="1:15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3">
        <f t="shared" si="23"/>
        <v>41778.193622685183</v>
      </c>
    </row>
    <row r="3521" spans="1:15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3">
        <f t="shared" si="23"/>
        <v>42780.740277777775</v>
      </c>
    </row>
    <row r="3522" spans="1:15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3">
        <f t="shared" si="23"/>
        <v>42752.827199074076</v>
      </c>
    </row>
    <row r="3523" spans="1:15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3">
        <f t="shared" si="23"/>
        <v>42534.895625000005</v>
      </c>
    </row>
    <row r="3524" spans="1:15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3">
        <f t="shared" si="23"/>
        <v>41239.83625</v>
      </c>
    </row>
    <row r="3525" spans="1:15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3">
        <f t="shared" si="23"/>
        <v>42398.849259259259</v>
      </c>
    </row>
    <row r="3526" spans="1:15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3">
        <f t="shared" si="23"/>
        <v>41928.881064814814</v>
      </c>
    </row>
    <row r="3527" spans="1:15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3">
        <f t="shared" si="23"/>
        <v>41888.674826388888</v>
      </c>
    </row>
    <row r="3528" spans="1:15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3">
        <f t="shared" si="23"/>
        <v>41957.756840277783</v>
      </c>
    </row>
    <row r="3529" spans="1:15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3">
        <f t="shared" si="23"/>
        <v>42098.216238425928</v>
      </c>
    </row>
    <row r="3530" spans="1:15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3">
        <f t="shared" si="23"/>
        <v>42360.212025462963</v>
      </c>
    </row>
    <row r="3531" spans="1:15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3">
        <f t="shared" si="23"/>
        <v>41939.569907407407</v>
      </c>
    </row>
    <row r="3532" spans="1:15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3">
        <f t="shared" si="23"/>
        <v>41996.832395833335</v>
      </c>
    </row>
    <row r="3533" spans="1:15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3">
        <f t="shared" si="23"/>
        <v>42334.468935185185</v>
      </c>
    </row>
    <row r="3534" spans="1:15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3">
        <f t="shared" si="23"/>
        <v>42024.702893518523</v>
      </c>
    </row>
    <row r="3535" spans="1:15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3">
        <f t="shared" si="23"/>
        <v>42146.836215277777</v>
      </c>
    </row>
    <row r="3536" spans="1:15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3">
        <f t="shared" si="23"/>
        <v>41920.123611111114</v>
      </c>
    </row>
    <row r="3537" spans="1:15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3">
        <f t="shared" si="23"/>
        <v>41785.72729166667</v>
      </c>
    </row>
    <row r="3538" spans="1:15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3">
        <f t="shared" si="23"/>
        <v>41778.548055555555</v>
      </c>
    </row>
    <row r="3539" spans="1:15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3">
        <f t="shared" si="23"/>
        <v>41841.850034722222</v>
      </c>
    </row>
    <row r="3540" spans="1:15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3">
        <f t="shared" si="23"/>
        <v>42163.29833333334</v>
      </c>
    </row>
    <row r="3541" spans="1:15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3">
        <f t="shared" si="23"/>
        <v>41758.833564814813</v>
      </c>
    </row>
    <row r="3542" spans="1:15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3">
        <f t="shared" si="23"/>
        <v>42170.846446759257</v>
      </c>
    </row>
    <row r="3543" spans="1:15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3">
        <f t="shared" si="23"/>
        <v>42660.618854166663</v>
      </c>
    </row>
    <row r="3544" spans="1:15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3">
        <f t="shared" si="23"/>
        <v>42564.95380787037</v>
      </c>
    </row>
    <row r="3545" spans="1:15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3">
        <f t="shared" si="23"/>
        <v>42121.675763888896</v>
      </c>
    </row>
    <row r="3546" spans="1:15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3">
        <f t="shared" si="23"/>
        <v>41158.993923611109</v>
      </c>
    </row>
    <row r="3547" spans="1:15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3">
        <f t="shared" si="23"/>
        <v>41761.509409722225</v>
      </c>
    </row>
    <row r="3548" spans="1:15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3">
        <f t="shared" si="23"/>
        <v>42783.459398148145</v>
      </c>
    </row>
    <row r="3549" spans="1:15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3">
        <f t="shared" si="23"/>
        <v>42053.704293981486</v>
      </c>
    </row>
    <row r="3550" spans="1:15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3">
        <f t="shared" si="23"/>
        <v>42567.264178240745</v>
      </c>
    </row>
    <row r="3551" spans="1:15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3">
        <f t="shared" ref="O3551:O3614" si="24">(((J3031/60)/60)/24)+DATE(1970,1,1)</f>
        <v>41932.708877314813</v>
      </c>
    </row>
    <row r="3552" spans="1:15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3">
        <f t="shared" si="24"/>
        <v>42233.747349537036</v>
      </c>
    </row>
    <row r="3553" spans="1:15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3">
        <f t="shared" si="24"/>
        <v>42597.882488425923</v>
      </c>
    </row>
    <row r="3554" spans="1:15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3">
        <f t="shared" si="24"/>
        <v>42228.044664351852</v>
      </c>
    </row>
    <row r="3555" spans="1:15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3">
        <f t="shared" si="24"/>
        <v>42570.110243055555</v>
      </c>
    </row>
    <row r="3556" spans="1:15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3">
        <f t="shared" si="24"/>
        <v>42644.535358796296</v>
      </c>
    </row>
    <row r="3557" spans="1:15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3">
        <f t="shared" si="24"/>
        <v>41368.560289351852</v>
      </c>
    </row>
    <row r="3558" spans="1:15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3">
        <f t="shared" si="24"/>
        <v>41466.785231481481</v>
      </c>
    </row>
    <row r="3559" spans="1:15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3">
        <f t="shared" si="24"/>
        <v>40378.893206018518</v>
      </c>
    </row>
    <row r="3560" spans="1:15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3">
        <f t="shared" si="24"/>
        <v>42373.252280092594</v>
      </c>
    </row>
    <row r="3561" spans="1:15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3">
        <f t="shared" si="24"/>
        <v>41610.794421296298</v>
      </c>
    </row>
    <row r="3562" spans="1:15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3">
        <f t="shared" si="24"/>
        <v>42177.791909722218</v>
      </c>
    </row>
    <row r="3563" spans="1:15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3">
        <f t="shared" si="24"/>
        <v>42359.868611111116</v>
      </c>
    </row>
    <row r="3564" spans="1:15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3">
        <f t="shared" si="24"/>
        <v>42253.688043981485</v>
      </c>
    </row>
    <row r="3565" spans="1:15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3">
        <f t="shared" si="24"/>
        <v>42083.070590277777</v>
      </c>
    </row>
    <row r="3566" spans="1:15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3">
        <f t="shared" si="24"/>
        <v>42387.7268287037</v>
      </c>
    </row>
    <row r="3567" spans="1:15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3">
        <f t="shared" si="24"/>
        <v>41843.155729166669</v>
      </c>
    </row>
    <row r="3568" spans="1:15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3">
        <f t="shared" si="24"/>
        <v>41862.803078703706</v>
      </c>
    </row>
    <row r="3569" spans="1:15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3">
        <f t="shared" si="24"/>
        <v>42443.989050925928</v>
      </c>
    </row>
    <row r="3570" spans="1:15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3">
        <f t="shared" si="24"/>
        <v>41975.901180555549</v>
      </c>
    </row>
    <row r="3571" spans="1:15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3">
        <f t="shared" si="24"/>
        <v>42139.014525462961</v>
      </c>
    </row>
    <row r="3572" spans="1:15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3">
        <f t="shared" si="24"/>
        <v>42465.16851851852</v>
      </c>
    </row>
    <row r="3573" spans="1:15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3">
        <f t="shared" si="24"/>
        <v>42744.416030092587</v>
      </c>
    </row>
    <row r="3574" spans="1:15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3">
        <f t="shared" si="24"/>
        <v>42122.670069444444</v>
      </c>
    </row>
    <row r="3575" spans="1:15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3">
        <f t="shared" si="24"/>
        <v>41862.761724537035</v>
      </c>
    </row>
    <row r="3576" spans="1:15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3">
        <f t="shared" si="24"/>
        <v>42027.832800925928</v>
      </c>
    </row>
    <row r="3577" spans="1:15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3">
        <f t="shared" si="24"/>
        <v>41953.95821759259</v>
      </c>
    </row>
    <row r="3578" spans="1:15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3">
        <f t="shared" si="24"/>
        <v>41851.636388888888</v>
      </c>
    </row>
    <row r="3579" spans="1:15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3">
        <f t="shared" si="24"/>
        <v>42433.650590277779</v>
      </c>
    </row>
    <row r="3580" spans="1:15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3">
        <f t="shared" si="24"/>
        <v>42460.374305555553</v>
      </c>
    </row>
    <row r="3581" spans="1:15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3">
        <f t="shared" si="24"/>
        <v>41829.935717592591</v>
      </c>
    </row>
    <row r="3582" spans="1:15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3">
        <f t="shared" si="24"/>
        <v>42245.274699074071</v>
      </c>
    </row>
    <row r="3583" spans="1:15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3">
        <f t="shared" si="24"/>
        <v>41834.784120370372</v>
      </c>
    </row>
    <row r="3584" spans="1:15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3">
        <f t="shared" si="24"/>
        <v>42248.535787037035</v>
      </c>
    </row>
    <row r="3585" spans="1:15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3">
        <f t="shared" si="24"/>
        <v>42630.922893518517</v>
      </c>
    </row>
    <row r="3586" spans="1:15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3">
        <f t="shared" si="24"/>
        <v>42299.130162037036</v>
      </c>
    </row>
    <row r="3587" spans="1:15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3">
        <f t="shared" si="24"/>
        <v>41825.055231481485</v>
      </c>
    </row>
    <row r="3588" spans="1:15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3">
        <f t="shared" si="24"/>
        <v>42531.228437500002</v>
      </c>
    </row>
    <row r="3589" spans="1:15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3">
        <f t="shared" si="24"/>
        <v>42226.938414351855</v>
      </c>
    </row>
    <row r="3590" spans="1:15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3">
        <f t="shared" si="24"/>
        <v>42263.691574074073</v>
      </c>
    </row>
    <row r="3591" spans="1:15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3">
        <f t="shared" si="24"/>
        <v>41957.833726851852</v>
      </c>
    </row>
    <row r="3592" spans="1:15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3">
        <f t="shared" si="24"/>
        <v>42690.733437499999</v>
      </c>
    </row>
    <row r="3593" spans="1:15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3">
        <f t="shared" si="24"/>
        <v>42097.732418981483</v>
      </c>
    </row>
    <row r="3594" spans="1:15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3">
        <f t="shared" si="24"/>
        <v>42658.690532407403</v>
      </c>
    </row>
    <row r="3595" spans="1:15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3">
        <f t="shared" si="24"/>
        <v>42111.684027777781</v>
      </c>
    </row>
    <row r="3596" spans="1:15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3">
        <f t="shared" si="24"/>
        <v>42409.571284722217</v>
      </c>
    </row>
    <row r="3597" spans="1:15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3">
        <f t="shared" si="24"/>
        <v>42551.102314814809</v>
      </c>
    </row>
    <row r="3598" spans="1:15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3">
        <f t="shared" si="24"/>
        <v>42226.651886574073</v>
      </c>
    </row>
    <row r="3599" spans="1:15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3">
        <f t="shared" si="24"/>
        <v>42766.956921296296</v>
      </c>
    </row>
    <row r="3600" spans="1:15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3">
        <f t="shared" si="24"/>
        <v>42031.138831018514</v>
      </c>
    </row>
    <row r="3601" spans="1:15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3">
        <f t="shared" si="24"/>
        <v>42055.713368055556</v>
      </c>
    </row>
    <row r="3602" spans="1:15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3">
        <f t="shared" si="24"/>
        <v>41940.028287037036</v>
      </c>
    </row>
    <row r="3603" spans="1:15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3">
        <f t="shared" si="24"/>
        <v>42237.181608796294</v>
      </c>
    </row>
    <row r="3604" spans="1:15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3">
        <f t="shared" si="24"/>
        <v>42293.922986111109</v>
      </c>
    </row>
    <row r="3605" spans="1:15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3">
        <f t="shared" si="24"/>
        <v>41853.563402777778</v>
      </c>
    </row>
    <row r="3606" spans="1:15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3">
        <f t="shared" si="24"/>
        <v>42100.723738425921</v>
      </c>
    </row>
    <row r="3607" spans="1:15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3">
        <f t="shared" si="24"/>
        <v>42246.883784722217</v>
      </c>
    </row>
    <row r="3608" spans="1:15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3">
        <f t="shared" si="24"/>
        <v>42173.67082175926</v>
      </c>
    </row>
    <row r="3609" spans="1:15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3">
        <f t="shared" si="24"/>
        <v>42665.150347222225</v>
      </c>
    </row>
    <row r="3610" spans="1:15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3">
        <f t="shared" si="24"/>
        <v>41981.57230324074</v>
      </c>
    </row>
    <row r="3611" spans="1:15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3">
        <f t="shared" si="24"/>
        <v>42528.542627314819</v>
      </c>
    </row>
    <row r="3612" spans="1:15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3">
        <f t="shared" si="24"/>
        <v>42065.818807870368</v>
      </c>
    </row>
    <row r="3613" spans="1:15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3">
        <f t="shared" si="24"/>
        <v>42566.948414351849</v>
      </c>
    </row>
    <row r="3614" spans="1:15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3">
        <f t="shared" si="24"/>
        <v>42255.619351851856</v>
      </c>
    </row>
    <row r="3615" spans="1:15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3">
        <f t="shared" ref="O3615:O3678" si="25">(((J3095/60)/60)/24)+DATE(1970,1,1)</f>
        <v>41760.909039351849</v>
      </c>
    </row>
    <row r="3616" spans="1:15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3">
        <f t="shared" si="25"/>
        <v>42207.795787037037</v>
      </c>
    </row>
    <row r="3617" spans="1:15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3">
        <f t="shared" si="25"/>
        <v>42523.025231481486</v>
      </c>
    </row>
    <row r="3618" spans="1:15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3">
        <f t="shared" si="25"/>
        <v>42114.825532407413</v>
      </c>
    </row>
    <row r="3619" spans="1:15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3">
        <f t="shared" si="25"/>
        <v>42629.503483796296</v>
      </c>
    </row>
    <row r="3620" spans="1:15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3">
        <f t="shared" si="25"/>
        <v>42359.792233796295</v>
      </c>
    </row>
    <row r="3621" spans="1:15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3">
        <f t="shared" si="25"/>
        <v>42382.189710648148</v>
      </c>
    </row>
    <row r="3622" spans="1:15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3">
        <f t="shared" si="25"/>
        <v>41902.622395833336</v>
      </c>
    </row>
    <row r="3623" spans="1:15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3">
        <f t="shared" si="25"/>
        <v>42171.383530092593</v>
      </c>
    </row>
    <row r="3624" spans="1:15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3">
        <f t="shared" si="25"/>
        <v>42555.340486111112</v>
      </c>
    </row>
    <row r="3625" spans="1:15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3">
        <f t="shared" si="25"/>
        <v>42107.156319444446</v>
      </c>
    </row>
    <row r="3626" spans="1:15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3">
        <f t="shared" si="25"/>
        <v>42006.908692129626</v>
      </c>
    </row>
    <row r="3627" spans="1:15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3">
        <f t="shared" si="25"/>
        <v>41876.718935185185</v>
      </c>
    </row>
    <row r="3628" spans="1:15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3">
        <f t="shared" si="25"/>
        <v>42241.429120370376</v>
      </c>
    </row>
    <row r="3629" spans="1:15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3">
        <f t="shared" si="25"/>
        <v>42128.814247685179</v>
      </c>
    </row>
    <row r="3630" spans="1:15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3">
        <f t="shared" si="25"/>
        <v>42062.680486111116</v>
      </c>
    </row>
    <row r="3631" spans="1:15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3">
        <f t="shared" si="25"/>
        <v>41844.125115740739</v>
      </c>
    </row>
    <row r="3632" spans="1:15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3">
        <f t="shared" si="25"/>
        <v>42745.031469907408</v>
      </c>
    </row>
    <row r="3633" spans="1:15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3">
        <f t="shared" si="25"/>
        <v>41885.595138888886</v>
      </c>
    </row>
    <row r="3634" spans="1:15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3">
        <f t="shared" si="25"/>
        <v>42615.121921296297</v>
      </c>
    </row>
    <row r="3635" spans="1:15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3">
        <f t="shared" si="25"/>
        <v>42081.731273148151</v>
      </c>
    </row>
    <row r="3636" spans="1:15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3">
        <f t="shared" si="25"/>
        <v>41843.632523148146</v>
      </c>
    </row>
    <row r="3637" spans="1:15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3">
        <f t="shared" si="25"/>
        <v>42496.447071759263</v>
      </c>
    </row>
    <row r="3638" spans="1:15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3">
        <f t="shared" si="25"/>
        <v>42081.515335648146</v>
      </c>
    </row>
    <row r="3639" spans="1:15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3">
        <f t="shared" si="25"/>
        <v>42509.374537037031</v>
      </c>
    </row>
    <row r="3640" spans="1:15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3">
        <f t="shared" si="25"/>
        <v>42534.649571759262</v>
      </c>
    </row>
    <row r="3641" spans="1:15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3">
        <f t="shared" si="25"/>
        <v>42060.04550925926</v>
      </c>
    </row>
    <row r="3642" spans="1:15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3">
        <f t="shared" si="25"/>
        <v>42435.942083333335</v>
      </c>
    </row>
    <row r="3643" spans="1:15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3">
        <f t="shared" si="25"/>
        <v>41848.679803240739</v>
      </c>
    </row>
    <row r="3644" spans="1:15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3">
        <f t="shared" si="25"/>
        <v>42678.932083333333</v>
      </c>
    </row>
    <row r="3645" spans="1:15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3">
        <f t="shared" si="25"/>
        <v>42530.993032407408</v>
      </c>
    </row>
    <row r="3646" spans="1:15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3">
        <f t="shared" si="25"/>
        <v>41977.780104166668</v>
      </c>
    </row>
    <row r="3647" spans="1:15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3">
        <f t="shared" si="25"/>
        <v>42346.20685185185</v>
      </c>
    </row>
    <row r="3648" spans="1:15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3">
        <f t="shared" si="25"/>
        <v>42427.01807870371</v>
      </c>
    </row>
    <row r="3649" spans="1:15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3">
        <f t="shared" si="25"/>
        <v>42034.856817129628</v>
      </c>
    </row>
    <row r="3650" spans="1:15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3">
        <f t="shared" si="25"/>
        <v>42780.825706018513</v>
      </c>
    </row>
    <row r="3651" spans="1:15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3">
        <f t="shared" si="25"/>
        <v>42803.842812499999</v>
      </c>
    </row>
    <row r="3652" spans="1:15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3">
        <f t="shared" si="25"/>
        <v>42808.640231481477</v>
      </c>
    </row>
    <row r="3653" spans="1:15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3">
        <f t="shared" si="25"/>
        <v>42803.579224537039</v>
      </c>
    </row>
    <row r="3654" spans="1:15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3">
        <f t="shared" si="25"/>
        <v>42786.350231481483</v>
      </c>
    </row>
    <row r="3655" spans="1:15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3">
        <f t="shared" si="25"/>
        <v>42788.565208333333</v>
      </c>
    </row>
    <row r="3656" spans="1:15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3">
        <f t="shared" si="25"/>
        <v>42800.720127314817</v>
      </c>
    </row>
    <row r="3657" spans="1:15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3">
        <f t="shared" si="25"/>
        <v>42807.151863425926</v>
      </c>
    </row>
    <row r="3658" spans="1:15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3">
        <f t="shared" si="25"/>
        <v>42789.462430555555</v>
      </c>
    </row>
    <row r="3659" spans="1:15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3">
        <f t="shared" si="25"/>
        <v>42807.885057870371</v>
      </c>
    </row>
    <row r="3660" spans="1:15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3">
        <f t="shared" si="25"/>
        <v>42809.645914351851</v>
      </c>
    </row>
    <row r="3661" spans="1:15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3">
        <f t="shared" si="25"/>
        <v>42785.270370370374</v>
      </c>
    </row>
    <row r="3662" spans="1:15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3">
        <f t="shared" si="25"/>
        <v>42802.718784722223</v>
      </c>
    </row>
    <row r="3663" spans="1:15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3">
        <f t="shared" si="25"/>
        <v>42800.753333333334</v>
      </c>
    </row>
    <row r="3664" spans="1:15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3">
        <f t="shared" si="25"/>
        <v>42783.513182870374</v>
      </c>
    </row>
    <row r="3665" spans="1:15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3">
        <f t="shared" si="25"/>
        <v>42808.358287037037</v>
      </c>
    </row>
    <row r="3666" spans="1:15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3">
        <f t="shared" si="25"/>
        <v>42796.538275462968</v>
      </c>
    </row>
    <row r="3667" spans="1:15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3">
        <f t="shared" si="25"/>
        <v>42762.040902777779</v>
      </c>
    </row>
    <row r="3668" spans="1:15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3">
        <f t="shared" si="25"/>
        <v>42796.682476851856</v>
      </c>
    </row>
    <row r="3669" spans="1:15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3">
        <f t="shared" si="25"/>
        <v>41909.969386574077</v>
      </c>
    </row>
    <row r="3670" spans="1:15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3">
        <f t="shared" si="25"/>
        <v>41891.665324074071</v>
      </c>
    </row>
    <row r="3671" spans="1:15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3">
        <f t="shared" si="25"/>
        <v>41226.017361111109</v>
      </c>
    </row>
    <row r="3672" spans="1:15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3">
        <f t="shared" si="25"/>
        <v>40478.263923611114</v>
      </c>
    </row>
    <row r="3673" spans="1:15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3">
        <f t="shared" si="25"/>
        <v>41862.83997685185</v>
      </c>
    </row>
    <row r="3674" spans="1:15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3">
        <f t="shared" si="25"/>
        <v>41550.867673611108</v>
      </c>
    </row>
    <row r="3675" spans="1:15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3">
        <f t="shared" si="25"/>
        <v>40633.154363425929</v>
      </c>
    </row>
    <row r="3676" spans="1:15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3">
        <f t="shared" si="25"/>
        <v>40970.875671296293</v>
      </c>
    </row>
    <row r="3677" spans="1:15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3">
        <f t="shared" si="25"/>
        <v>41233.499131944445</v>
      </c>
    </row>
    <row r="3678" spans="1:15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3">
        <f t="shared" si="25"/>
        <v>41026.953055555554</v>
      </c>
    </row>
    <row r="3679" spans="1:15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3">
        <f t="shared" ref="O3679:O3742" si="26">(((J3159/60)/60)/24)+DATE(1970,1,1)</f>
        <v>41829.788252314815</v>
      </c>
    </row>
    <row r="3680" spans="1:15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3">
        <f t="shared" si="26"/>
        <v>41447.839722222219</v>
      </c>
    </row>
    <row r="3681" spans="1:15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3">
        <f t="shared" si="26"/>
        <v>40884.066678240742</v>
      </c>
    </row>
    <row r="3682" spans="1:15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3">
        <f t="shared" si="26"/>
        <v>41841.26489583333</v>
      </c>
    </row>
    <row r="3683" spans="1:15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3">
        <f t="shared" si="26"/>
        <v>41897.536134259259</v>
      </c>
    </row>
    <row r="3684" spans="1:15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3">
        <f t="shared" si="26"/>
        <v>41799.685902777775</v>
      </c>
    </row>
    <row r="3685" spans="1:15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3">
        <f t="shared" si="26"/>
        <v>41775.753761574073</v>
      </c>
    </row>
    <row r="3686" spans="1:15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3">
        <f t="shared" si="26"/>
        <v>41766.80572916667</v>
      </c>
    </row>
    <row r="3687" spans="1:15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3">
        <f t="shared" si="26"/>
        <v>40644.159259259257</v>
      </c>
    </row>
    <row r="3688" spans="1:15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3">
        <f t="shared" si="26"/>
        <v>41940.69158564815</v>
      </c>
    </row>
    <row r="3689" spans="1:15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3">
        <f t="shared" si="26"/>
        <v>41839.175706018519</v>
      </c>
    </row>
    <row r="3690" spans="1:15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3">
        <f t="shared" si="26"/>
        <v>41772.105937500004</v>
      </c>
    </row>
    <row r="3691" spans="1:15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3">
        <f t="shared" si="26"/>
        <v>41591.737974537034</v>
      </c>
    </row>
    <row r="3692" spans="1:15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3">
        <f t="shared" si="26"/>
        <v>41789.080370370371</v>
      </c>
    </row>
    <row r="3693" spans="1:15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3">
        <f t="shared" si="26"/>
        <v>42466.608310185184</v>
      </c>
    </row>
    <row r="3694" spans="1:15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3">
        <f t="shared" si="26"/>
        <v>40923.729953703703</v>
      </c>
    </row>
    <row r="3695" spans="1:15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3">
        <f t="shared" si="26"/>
        <v>41878.878379629627</v>
      </c>
    </row>
    <row r="3696" spans="1:15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3">
        <f t="shared" si="26"/>
        <v>41862.864675925928</v>
      </c>
    </row>
    <row r="3697" spans="1:15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3">
        <f t="shared" si="26"/>
        <v>40531.886886574073</v>
      </c>
    </row>
    <row r="3698" spans="1:15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3">
        <f t="shared" si="26"/>
        <v>41477.930914351848</v>
      </c>
    </row>
    <row r="3699" spans="1:15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3">
        <f t="shared" si="26"/>
        <v>41781.666770833333</v>
      </c>
    </row>
    <row r="3700" spans="1:15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3">
        <f t="shared" si="26"/>
        <v>41806.605034722219</v>
      </c>
    </row>
    <row r="3701" spans="1:15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3">
        <f t="shared" si="26"/>
        <v>41375.702210648145</v>
      </c>
    </row>
    <row r="3702" spans="1:15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3">
        <f t="shared" si="26"/>
        <v>41780.412604166668</v>
      </c>
    </row>
    <row r="3703" spans="1:15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3">
        <f t="shared" si="26"/>
        <v>41779.310034722221</v>
      </c>
    </row>
    <row r="3704" spans="1:15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3">
        <f t="shared" si="26"/>
        <v>40883.949317129627</v>
      </c>
    </row>
    <row r="3705" spans="1:15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3">
        <f t="shared" si="26"/>
        <v>41491.79478009259</v>
      </c>
    </row>
    <row r="3706" spans="1:15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3">
        <f t="shared" si="26"/>
        <v>41791.993414351848</v>
      </c>
    </row>
    <row r="3707" spans="1:15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3">
        <f t="shared" si="26"/>
        <v>41829.977326388893</v>
      </c>
    </row>
    <row r="3708" spans="1:15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3">
        <f t="shared" si="26"/>
        <v>41868.924050925925</v>
      </c>
    </row>
    <row r="3709" spans="1:15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3">
        <f t="shared" si="26"/>
        <v>41835.666354166664</v>
      </c>
    </row>
    <row r="3710" spans="1:15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3">
        <f t="shared" si="26"/>
        <v>42144.415532407409</v>
      </c>
    </row>
    <row r="3711" spans="1:15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3">
        <f t="shared" si="26"/>
        <v>42118.346435185187</v>
      </c>
    </row>
    <row r="3712" spans="1:15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3">
        <f t="shared" si="26"/>
        <v>42683.151331018518</v>
      </c>
    </row>
    <row r="3713" spans="1:15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3">
        <f t="shared" si="26"/>
        <v>42538.755428240736</v>
      </c>
    </row>
    <row r="3714" spans="1:15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3">
        <f t="shared" si="26"/>
        <v>42018.94049768518</v>
      </c>
    </row>
    <row r="3715" spans="1:15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3">
        <f t="shared" si="26"/>
        <v>42010.968240740738</v>
      </c>
    </row>
    <row r="3716" spans="1:15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3">
        <f t="shared" si="26"/>
        <v>42182.062476851846</v>
      </c>
    </row>
    <row r="3717" spans="1:15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3">
        <f t="shared" si="26"/>
        <v>42017.594236111108</v>
      </c>
    </row>
    <row r="3718" spans="1:15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3">
        <f t="shared" si="26"/>
        <v>42157.598090277781</v>
      </c>
    </row>
    <row r="3719" spans="1:15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3">
        <f t="shared" si="26"/>
        <v>42009.493263888886</v>
      </c>
    </row>
    <row r="3720" spans="1:15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3">
        <f t="shared" si="26"/>
        <v>42013.424502314811</v>
      </c>
    </row>
    <row r="3721" spans="1:15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3">
        <f t="shared" si="26"/>
        <v>41858.761782407404</v>
      </c>
    </row>
    <row r="3722" spans="1:15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3">
        <f t="shared" si="26"/>
        <v>42460.320613425924</v>
      </c>
    </row>
    <row r="3723" spans="1:15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3">
        <f t="shared" si="26"/>
        <v>41861.767094907409</v>
      </c>
    </row>
    <row r="3724" spans="1:15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3">
        <f t="shared" si="26"/>
        <v>42293.853541666671</v>
      </c>
    </row>
    <row r="3725" spans="1:15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3">
        <f t="shared" si="26"/>
        <v>42242.988680555558</v>
      </c>
    </row>
    <row r="3726" spans="1:15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3">
        <f t="shared" si="26"/>
        <v>42172.686099537037</v>
      </c>
    </row>
    <row r="3727" spans="1:15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3">
        <f t="shared" si="26"/>
        <v>42095.374675925923</v>
      </c>
    </row>
    <row r="3728" spans="1:15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3">
        <f t="shared" si="26"/>
        <v>42236.276053240741</v>
      </c>
    </row>
    <row r="3729" spans="1:15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3">
        <f t="shared" si="26"/>
        <v>42057.277858796297</v>
      </c>
    </row>
    <row r="3730" spans="1:15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3">
        <f t="shared" si="26"/>
        <v>41827.605057870373</v>
      </c>
    </row>
    <row r="3731" spans="1:15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3">
        <f t="shared" si="26"/>
        <v>41778.637245370373</v>
      </c>
    </row>
    <row r="3732" spans="1:15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3">
        <f t="shared" si="26"/>
        <v>41013.936562499999</v>
      </c>
    </row>
    <row r="3733" spans="1:15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3">
        <f t="shared" si="26"/>
        <v>41834.586574074077</v>
      </c>
    </row>
    <row r="3734" spans="1:15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3">
        <f t="shared" si="26"/>
        <v>41829.795729166668</v>
      </c>
    </row>
    <row r="3735" spans="1:15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3">
        <f t="shared" si="26"/>
        <v>42171.763414351852</v>
      </c>
    </row>
    <row r="3736" spans="1:15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3">
        <f t="shared" si="26"/>
        <v>42337.792511574073</v>
      </c>
    </row>
    <row r="3737" spans="1:15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3">
        <f t="shared" si="26"/>
        <v>42219.665173611109</v>
      </c>
    </row>
    <row r="3738" spans="1:15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3">
        <f t="shared" si="26"/>
        <v>42165.462627314817</v>
      </c>
    </row>
    <row r="3739" spans="1:15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3">
        <f t="shared" si="26"/>
        <v>42648.546111111107</v>
      </c>
    </row>
    <row r="3740" spans="1:15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3">
        <f t="shared" si="26"/>
        <v>41971.002152777779</v>
      </c>
    </row>
    <row r="3741" spans="1:15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3">
        <f t="shared" si="26"/>
        <v>42050.983182870375</v>
      </c>
    </row>
    <row r="3742" spans="1:15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3">
        <f t="shared" si="26"/>
        <v>42772.833379629628</v>
      </c>
    </row>
    <row r="3743" spans="1:15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3">
        <f t="shared" ref="O3743:O3806" si="27">(((J3223/60)/60)/24)+DATE(1970,1,1)</f>
        <v>42155.696793981479</v>
      </c>
    </row>
    <row r="3744" spans="1:15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3">
        <f t="shared" si="27"/>
        <v>42270.582141203704</v>
      </c>
    </row>
    <row r="3745" spans="1:15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3">
        <f t="shared" si="27"/>
        <v>42206.835370370376</v>
      </c>
    </row>
    <row r="3746" spans="1:15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3">
        <f t="shared" si="27"/>
        <v>42697.850844907407</v>
      </c>
    </row>
    <row r="3747" spans="1:15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3">
        <f t="shared" si="27"/>
        <v>42503.559467592597</v>
      </c>
    </row>
    <row r="3748" spans="1:15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3">
        <f t="shared" si="27"/>
        <v>42277.583472222221</v>
      </c>
    </row>
    <row r="3749" spans="1:15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3">
        <f t="shared" si="27"/>
        <v>42722.882361111115</v>
      </c>
    </row>
    <row r="3750" spans="1:15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3">
        <f t="shared" si="27"/>
        <v>42323.70930555556</v>
      </c>
    </row>
    <row r="3751" spans="1:15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3">
        <f t="shared" si="27"/>
        <v>41933.291643518518</v>
      </c>
    </row>
    <row r="3752" spans="1:15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3">
        <f t="shared" si="27"/>
        <v>41898.168125000004</v>
      </c>
    </row>
    <row r="3753" spans="1:15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3">
        <f t="shared" si="27"/>
        <v>42446.943831018521</v>
      </c>
    </row>
    <row r="3754" spans="1:15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3">
        <f t="shared" si="27"/>
        <v>42463.81385416667</v>
      </c>
    </row>
    <row r="3755" spans="1:15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3">
        <f t="shared" si="27"/>
        <v>42766.805034722223</v>
      </c>
    </row>
    <row r="3756" spans="1:15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3">
        <f t="shared" si="27"/>
        <v>42734.789444444439</v>
      </c>
    </row>
    <row r="3757" spans="1:15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3">
        <f t="shared" si="27"/>
        <v>42522.347812499997</v>
      </c>
    </row>
    <row r="3758" spans="1:15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3">
        <f t="shared" si="27"/>
        <v>42702.917048611111</v>
      </c>
    </row>
    <row r="3759" spans="1:15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3">
        <f t="shared" si="27"/>
        <v>42252.474351851852</v>
      </c>
    </row>
    <row r="3760" spans="1:15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3">
        <f t="shared" si="27"/>
        <v>42156.510393518518</v>
      </c>
    </row>
    <row r="3761" spans="1:15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3">
        <f t="shared" si="27"/>
        <v>42278.089039351849</v>
      </c>
    </row>
    <row r="3762" spans="1:15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3">
        <f t="shared" si="27"/>
        <v>42754.693842592591</v>
      </c>
    </row>
    <row r="3763" spans="1:15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3">
        <f t="shared" si="27"/>
        <v>41893.324884259258</v>
      </c>
    </row>
    <row r="3764" spans="1:15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3">
        <f t="shared" si="27"/>
        <v>41871.755694444444</v>
      </c>
    </row>
    <row r="3765" spans="1:15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3">
        <f t="shared" si="27"/>
        <v>42262.096782407403</v>
      </c>
    </row>
    <row r="3766" spans="1:15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3">
        <f t="shared" si="27"/>
        <v>42675.694236111114</v>
      </c>
    </row>
    <row r="3767" spans="1:15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3">
        <f t="shared" si="27"/>
        <v>42135.60020833333</v>
      </c>
    </row>
    <row r="3768" spans="1:15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3">
        <f t="shared" si="27"/>
        <v>42230.472222222219</v>
      </c>
    </row>
    <row r="3769" spans="1:15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3">
        <f t="shared" si="27"/>
        <v>42167.434166666666</v>
      </c>
    </row>
    <row r="3770" spans="1:15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3">
        <f t="shared" si="27"/>
        <v>42068.888391203705</v>
      </c>
    </row>
    <row r="3771" spans="1:15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3">
        <f t="shared" si="27"/>
        <v>42145.746689814812</v>
      </c>
    </row>
    <row r="3772" spans="1:15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3">
        <f t="shared" si="27"/>
        <v>41918.742175925923</v>
      </c>
    </row>
    <row r="3773" spans="1:15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3">
        <f t="shared" si="27"/>
        <v>42146.731087962966</v>
      </c>
    </row>
    <row r="3774" spans="1:15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3">
        <f t="shared" si="27"/>
        <v>42590.472685185188</v>
      </c>
    </row>
    <row r="3775" spans="1:15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3">
        <f t="shared" si="27"/>
        <v>42602.576712962968</v>
      </c>
    </row>
    <row r="3776" spans="1:15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3">
        <f t="shared" si="27"/>
        <v>42059.085752314815</v>
      </c>
    </row>
    <row r="3777" spans="1:15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3">
        <f t="shared" si="27"/>
        <v>41889.768229166664</v>
      </c>
    </row>
    <row r="3778" spans="1:15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3">
        <f t="shared" si="27"/>
        <v>42144.573807870373</v>
      </c>
    </row>
    <row r="3779" spans="1:15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3">
        <f t="shared" si="27"/>
        <v>42758.559629629628</v>
      </c>
    </row>
    <row r="3780" spans="1:15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3">
        <f t="shared" si="27"/>
        <v>41982.887280092589</v>
      </c>
    </row>
    <row r="3781" spans="1:15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3">
        <f t="shared" si="27"/>
        <v>42614.760937500003</v>
      </c>
    </row>
    <row r="3782" spans="1:15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3">
        <f t="shared" si="27"/>
        <v>42303.672662037032</v>
      </c>
    </row>
    <row r="3783" spans="1:15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3">
        <f t="shared" si="27"/>
        <v>42171.725416666668</v>
      </c>
    </row>
    <row r="3784" spans="1:15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3">
        <f t="shared" si="27"/>
        <v>41964.315532407403</v>
      </c>
    </row>
    <row r="3785" spans="1:15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3">
        <f t="shared" si="27"/>
        <v>42284.516064814816</v>
      </c>
    </row>
    <row r="3786" spans="1:15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3">
        <f t="shared" si="27"/>
        <v>42016.800208333334</v>
      </c>
    </row>
    <row r="3787" spans="1:15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3">
        <f t="shared" si="27"/>
        <v>42311.711979166663</v>
      </c>
    </row>
    <row r="3788" spans="1:15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3">
        <f t="shared" si="27"/>
        <v>42136.536134259266</v>
      </c>
    </row>
    <row r="3789" spans="1:15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3">
        <f t="shared" si="27"/>
        <v>42172.757638888885</v>
      </c>
    </row>
    <row r="3790" spans="1:15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3">
        <f t="shared" si="27"/>
        <v>42590.90425925926</v>
      </c>
    </row>
    <row r="3791" spans="1:15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3">
        <f t="shared" si="27"/>
        <v>42137.395798611105</v>
      </c>
    </row>
    <row r="3792" spans="1:15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3">
        <f t="shared" si="27"/>
        <v>42167.533159722225</v>
      </c>
    </row>
    <row r="3793" spans="1:15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3">
        <f t="shared" si="27"/>
        <v>41915.437210648146</v>
      </c>
    </row>
    <row r="3794" spans="1:15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3">
        <f t="shared" si="27"/>
        <v>42284.500104166669</v>
      </c>
    </row>
    <row r="3795" spans="1:15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3">
        <f t="shared" si="27"/>
        <v>42611.801412037035</v>
      </c>
    </row>
    <row r="3796" spans="1:15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3">
        <f t="shared" si="27"/>
        <v>42400.704537037032</v>
      </c>
    </row>
    <row r="3797" spans="1:15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3">
        <f t="shared" si="27"/>
        <v>42017.88045138889</v>
      </c>
    </row>
    <row r="3798" spans="1:15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3">
        <f t="shared" si="27"/>
        <v>42426.949988425928</v>
      </c>
    </row>
    <row r="3799" spans="1:15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3">
        <f t="shared" si="27"/>
        <v>41931.682939814818</v>
      </c>
    </row>
    <row r="3800" spans="1:15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3">
        <f t="shared" si="27"/>
        <v>42124.848414351851</v>
      </c>
    </row>
    <row r="3801" spans="1:15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3">
        <f t="shared" si="27"/>
        <v>42431.102534722217</v>
      </c>
    </row>
    <row r="3802" spans="1:15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3">
        <f t="shared" si="27"/>
        <v>42121.756921296299</v>
      </c>
    </row>
    <row r="3803" spans="1:15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3">
        <f t="shared" si="27"/>
        <v>42219.019733796296</v>
      </c>
    </row>
    <row r="3804" spans="1:15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3">
        <f t="shared" si="27"/>
        <v>42445.19430555556</v>
      </c>
    </row>
    <row r="3805" spans="1:15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3">
        <f t="shared" si="27"/>
        <v>42379.74418981481</v>
      </c>
    </row>
    <row r="3806" spans="1:15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3">
        <f t="shared" si="27"/>
        <v>42380.884872685187</v>
      </c>
    </row>
    <row r="3807" spans="1:15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3">
        <f t="shared" ref="O3807:O3870" si="28">(((J3287/60)/60)/24)+DATE(1970,1,1)</f>
        <v>42762.942430555559</v>
      </c>
    </row>
    <row r="3808" spans="1:15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3">
        <f t="shared" si="28"/>
        <v>42567.840069444443</v>
      </c>
    </row>
    <row r="3809" spans="1:15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3">
        <f t="shared" si="28"/>
        <v>42311.750324074077</v>
      </c>
    </row>
    <row r="3810" spans="1:15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3">
        <f t="shared" si="28"/>
        <v>42505.774479166663</v>
      </c>
    </row>
    <row r="3811" spans="1:15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3">
        <f t="shared" si="28"/>
        <v>42758.368078703701</v>
      </c>
    </row>
    <row r="3812" spans="1:15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3">
        <f t="shared" si="28"/>
        <v>42775.51494212963</v>
      </c>
    </row>
    <row r="3813" spans="1:15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3">
        <f t="shared" si="28"/>
        <v>42232.702546296292</v>
      </c>
    </row>
    <row r="3814" spans="1:15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3">
        <f t="shared" si="28"/>
        <v>42282.770231481481</v>
      </c>
    </row>
    <row r="3815" spans="1:15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3">
        <f t="shared" si="28"/>
        <v>42768.425370370373</v>
      </c>
    </row>
    <row r="3816" spans="1:15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3">
        <f t="shared" si="28"/>
        <v>42141.541134259256</v>
      </c>
    </row>
    <row r="3817" spans="1:15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3">
        <f t="shared" si="28"/>
        <v>42609.442465277782</v>
      </c>
    </row>
    <row r="3818" spans="1:15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3">
        <f t="shared" si="28"/>
        <v>42309.756620370375</v>
      </c>
    </row>
    <row r="3819" spans="1:15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3">
        <f t="shared" si="28"/>
        <v>42193.771481481483</v>
      </c>
    </row>
    <row r="3820" spans="1:15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3">
        <f t="shared" si="28"/>
        <v>42239.957962962959</v>
      </c>
    </row>
    <row r="3821" spans="1:15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3">
        <f t="shared" si="28"/>
        <v>42261.917395833334</v>
      </c>
    </row>
    <row r="3822" spans="1:15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3">
        <f t="shared" si="28"/>
        <v>42102.743773148148</v>
      </c>
    </row>
    <row r="3823" spans="1:15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3">
        <f t="shared" si="28"/>
        <v>42538.73583333334</v>
      </c>
    </row>
    <row r="3824" spans="1:15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3">
        <f t="shared" si="28"/>
        <v>42681.35157407407</v>
      </c>
    </row>
    <row r="3825" spans="1:15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3">
        <f t="shared" si="28"/>
        <v>42056.65143518518</v>
      </c>
    </row>
    <row r="3826" spans="1:15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3">
        <f t="shared" si="28"/>
        <v>42696.624444444446</v>
      </c>
    </row>
    <row r="3827" spans="1:15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3">
        <f t="shared" si="28"/>
        <v>42186.855879629627</v>
      </c>
    </row>
    <row r="3828" spans="1:15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3">
        <f t="shared" si="28"/>
        <v>42493.219236111108</v>
      </c>
    </row>
    <row r="3829" spans="1:15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3">
        <f t="shared" si="28"/>
        <v>42475.057164351849</v>
      </c>
    </row>
    <row r="3830" spans="1:15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3">
        <f t="shared" si="28"/>
        <v>42452.876909722225</v>
      </c>
    </row>
    <row r="3831" spans="1:15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3">
        <f t="shared" si="28"/>
        <v>42628.650208333333</v>
      </c>
    </row>
    <row r="3832" spans="1:15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3">
        <f t="shared" si="28"/>
        <v>42253.928530092591</v>
      </c>
    </row>
    <row r="3833" spans="1:15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3">
        <f t="shared" si="28"/>
        <v>42264.29178240741</v>
      </c>
    </row>
    <row r="3834" spans="1:15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3">
        <f t="shared" si="28"/>
        <v>42664.809560185182</v>
      </c>
    </row>
    <row r="3835" spans="1:15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3">
        <f t="shared" si="28"/>
        <v>42382.244409722218</v>
      </c>
    </row>
    <row r="3836" spans="1:15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3">
        <f t="shared" si="28"/>
        <v>42105.267488425925</v>
      </c>
    </row>
    <row r="3837" spans="1:15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3">
        <f t="shared" si="28"/>
        <v>42466.303715277783</v>
      </c>
    </row>
    <row r="3838" spans="1:15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3">
        <f t="shared" si="28"/>
        <v>41826.871238425927</v>
      </c>
    </row>
    <row r="3839" spans="1:15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3">
        <f t="shared" si="28"/>
        <v>42499.039629629624</v>
      </c>
    </row>
    <row r="3840" spans="1:15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3">
        <f t="shared" si="28"/>
        <v>42431.302002314813</v>
      </c>
    </row>
    <row r="3841" spans="1:15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3">
        <f t="shared" si="28"/>
        <v>41990.585486111115</v>
      </c>
    </row>
    <row r="3842" spans="1:15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3">
        <f t="shared" si="28"/>
        <v>42513.045798611114</v>
      </c>
    </row>
    <row r="3843" spans="1:15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3">
        <f t="shared" si="28"/>
        <v>41914.100289351853</v>
      </c>
    </row>
    <row r="3844" spans="1:15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3">
        <f t="shared" si="28"/>
        <v>42521.010370370372</v>
      </c>
    </row>
    <row r="3845" spans="1:15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3">
        <f t="shared" si="28"/>
        <v>42608.36583333333</v>
      </c>
    </row>
    <row r="3846" spans="1:15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3">
        <f t="shared" si="28"/>
        <v>42512.58321759259</v>
      </c>
    </row>
    <row r="3847" spans="1:15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3">
        <f t="shared" si="28"/>
        <v>42064.785613425927</v>
      </c>
    </row>
    <row r="3848" spans="1:15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3">
        <f t="shared" si="28"/>
        <v>42041.714178240742</v>
      </c>
    </row>
    <row r="3849" spans="1:15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3">
        <f t="shared" si="28"/>
        <v>42468.374606481477</v>
      </c>
    </row>
    <row r="3850" spans="1:15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3">
        <f t="shared" si="28"/>
        <v>41822.57503472222</v>
      </c>
    </row>
    <row r="3851" spans="1:15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3">
        <f t="shared" si="28"/>
        <v>41837.323009259257</v>
      </c>
    </row>
    <row r="3852" spans="1:15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3">
        <f t="shared" si="28"/>
        <v>42065.887361111112</v>
      </c>
    </row>
    <row r="3853" spans="1:15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3">
        <f t="shared" si="28"/>
        <v>42248.697754629626</v>
      </c>
    </row>
    <row r="3854" spans="1:15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3">
        <f t="shared" si="28"/>
        <v>41809.860300925924</v>
      </c>
    </row>
    <row r="3855" spans="1:15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3">
        <f t="shared" si="28"/>
        <v>42148.676851851851</v>
      </c>
    </row>
    <row r="3856" spans="1:15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3">
        <f t="shared" si="28"/>
        <v>42185.521087962959</v>
      </c>
    </row>
    <row r="3857" spans="1:15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3">
        <f t="shared" si="28"/>
        <v>41827.674143518518</v>
      </c>
    </row>
    <row r="3858" spans="1:15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3">
        <f t="shared" si="28"/>
        <v>42437.398680555561</v>
      </c>
    </row>
    <row r="3859" spans="1:15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3">
        <f t="shared" si="28"/>
        <v>41901.282025462962</v>
      </c>
    </row>
    <row r="3860" spans="1:15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3">
        <f t="shared" si="28"/>
        <v>42769.574999999997</v>
      </c>
    </row>
    <row r="3861" spans="1:15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3">
        <f t="shared" si="28"/>
        <v>42549.665717592594</v>
      </c>
    </row>
    <row r="3862" spans="1:15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3">
        <f t="shared" si="28"/>
        <v>42685.974004629628</v>
      </c>
    </row>
    <row r="3863" spans="1:15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3">
        <f t="shared" si="28"/>
        <v>42510.798854166671</v>
      </c>
    </row>
    <row r="3864" spans="1:15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3">
        <f t="shared" si="28"/>
        <v>42062.296412037031</v>
      </c>
    </row>
    <row r="3865" spans="1:15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3">
        <f t="shared" si="28"/>
        <v>42452.916481481487</v>
      </c>
    </row>
    <row r="3866" spans="1:15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3">
        <f t="shared" si="28"/>
        <v>41851.200150462959</v>
      </c>
    </row>
    <row r="3867" spans="1:15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3">
        <f t="shared" si="28"/>
        <v>42053.106111111112</v>
      </c>
    </row>
    <row r="3868" spans="1:15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3">
        <f t="shared" si="28"/>
        <v>42054.024421296301</v>
      </c>
    </row>
    <row r="3869" spans="1:15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3">
        <f t="shared" si="28"/>
        <v>42484.551550925928</v>
      </c>
    </row>
    <row r="3870" spans="1:15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3">
        <f t="shared" si="28"/>
        <v>42466.558796296296</v>
      </c>
    </row>
    <row r="3871" spans="1:15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3">
        <f t="shared" ref="O3871:O3934" si="29">(((J3351/60)/60)/24)+DATE(1970,1,1)</f>
        <v>42513.110787037032</v>
      </c>
    </row>
    <row r="3872" spans="1:15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3">
        <f t="shared" si="29"/>
        <v>42302.701516203699</v>
      </c>
    </row>
    <row r="3873" spans="1:15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3">
        <f t="shared" si="29"/>
        <v>41806.395428240743</v>
      </c>
    </row>
    <row r="3874" spans="1:15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3">
        <f t="shared" si="29"/>
        <v>42495.992800925931</v>
      </c>
    </row>
    <row r="3875" spans="1:15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3">
        <f t="shared" si="29"/>
        <v>42479.432291666672</v>
      </c>
    </row>
    <row r="3876" spans="1:15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3">
        <f t="shared" si="29"/>
        <v>42270.7269212963</v>
      </c>
    </row>
    <row r="3877" spans="1:15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3">
        <f t="shared" si="29"/>
        <v>42489.619525462964</v>
      </c>
    </row>
    <row r="3878" spans="1:15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3">
        <f t="shared" si="29"/>
        <v>42536.815648148149</v>
      </c>
    </row>
    <row r="3879" spans="1:15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3">
        <f t="shared" si="29"/>
        <v>41822.417939814812</v>
      </c>
    </row>
    <row r="3880" spans="1:15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3">
        <f t="shared" si="29"/>
        <v>41932.311099537037</v>
      </c>
    </row>
    <row r="3881" spans="1:15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3">
        <f t="shared" si="29"/>
        <v>42746.057106481487</v>
      </c>
    </row>
    <row r="3882" spans="1:15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3">
        <f t="shared" si="29"/>
        <v>42697.082673611112</v>
      </c>
    </row>
    <row r="3883" spans="1:15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3">
        <f t="shared" si="29"/>
        <v>41866.025347222225</v>
      </c>
    </row>
    <row r="3884" spans="1:15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3">
        <f t="shared" si="29"/>
        <v>42056.091631944444</v>
      </c>
    </row>
    <row r="3885" spans="1:15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3">
        <f t="shared" si="29"/>
        <v>41851.771354166667</v>
      </c>
    </row>
    <row r="3886" spans="1:15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3">
        <f t="shared" si="29"/>
        <v>42422.977418981478</v>
      </c>
    </row>
    <row r="3887" spans="1:15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3">
        <f t="shared" si="29"/>
        <v>42321.101759259262</v>
      </c>
    </row>
    <row r="3888" spans="1:15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3">
        <f t="shared" si="29"/>
        <v>42107.067557870367</v>
      </c>
    </row>
    <row r="3889" spans="1:15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3">
        <f t="shared" si="29"/>
        <v>42192.933958333335</v>
      </c>
    </row>
    <row r="3890" spans="1:15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3">
        <f t="shared" si="29"/>
        <v>41969.199756944443</v>
      </c>
    </row>
    <row r="3891" spans="1:15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3">
        <f t="shared" si="29"/>
        <v>42690.041435185187</v>
      </c>
    </row>
    <row r="3892" spans="1:15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3">
        <f t="shared" si="29"/>
        <v>42690.334317129629</v>
      </c>
    </row>
    <row r="3893" spans="1:15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3">
        <f t="shared" si="29"/>
        <v>42312.874594907407</v>
      </c>
    </row>
    <row r="3894" spans="1:15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3">
        <f t="shared" si="29"/>
        <v>41855.548101851848</v>
      </c>
    </row>
    <row r="3895" spans="1:15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3">
        <f t="shared" si="29"/>
        <v>42179.854629629626</v>
      </c>
    </row>
    <row r="3896" spans="1:15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3">
        <f t="shared" si="29"/>
        <v>42275.731666666667</v>
      </c>
    </row>
    <row r="3897" spans="1:15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3">
        <f t="shared" si="29"/>
        <v>41765.610798611109</v>
      </c>
    </row>
    <row r="3898" spans="1:15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3">
        <f t="shared" si="29"/>
        <v>42059.701319444444</v>
      </c>
    </row>
    <row r="3899" spans="1:15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3">
        <f t="shared" si="29"/>
        <v>42053.732627314821</v>
      </c>
    </row>
    <row r="3900" spans="1:15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3">
        <f t="shared" si="29"/>
        <v>41858.355393518519</v>
      </c>
    </row>
    <row r="3901" spans="1:15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3">
        <f t="shared" si="29"/>
        <v>42225.513888888891</v>
      </c>
    </row>
    <row r="3902" spans="1:15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3">
        <f t="shared" si="29"/>
        <v>41937.95344907407</v>
      </c>
    </row>
    <row r="3903" spans="1:15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3">
        <f t="shared" si="29"/>
        <v>42044.184988425928</v>
      </c>
    </row>
    <row r="3904" spans="1:15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3">
        <f t="shared" si="29"/>
        <v>42559.431203703702</v>
      </c>
    </row>
    <row r="3905" spans="1:15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3">
        <f t="shared" si="29"/>
        <v>42524.782638888893</v>
      </c>
    </row>
    <row r="3906" spans="1:15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3">
        <f t="shared" si="29"/>
        <v>42292.087592592594</v>
      </c>
    </row>
    <row r="3907" spans="1:15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3">
        <f t="shared" si="29"/>
        <v>41953.8675</v>
      </c>
    </row>
    <row r="3908" spans="1:15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3">
        <f t="shared" si="29"/>
        <v>41946.644745370373</v>
      </c>
    </row>
    <row r="3909" spans="1:15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3">
        <f t="shared" si="29"/>
        <v>41947.762592592589</v>
      </c>
    </row>
    <row r="3910" spans="1:15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3">
        <f t="shared" si="29"/>
        <v>42143.461122685185</v>
      </c>
    </row>
    <row r="3911" spans="1:15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3">
        <f t="shared" si="29"/>
        <v>42494.563449074078</v>
      </c>
    </row>
    <row r="3912" spans="1:15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3">
        <f t="shared" si="29"/>
        <v>41815.774826388886</v>
      </c>
    </row>
    <row r="3913" spans="1:15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3">
        <f t="shared" si="29"/>
        <v>41830.545694444445</v>
      </c>
    </row>
    <row r="3914" spans="1:15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3">
        <f t="shared" si="29"/>
        <v>42446.845543981486</v>
      </c>
    </row>
    <row r="3915" spans="1:15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3">
        <f t="shared" si="29"/>
        <v>41923.921643518523</v>
      </c>
    </row>
    <row r="3916" spans="1:15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3">
        <f t="shared" si="29"/>
        <v>41817.59542824074</v>
      </c>
    </row>
    <row r="3917" spans="1:15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3">
        <f t="shared" si="29"/>
        <v>42140.712314814817</v>
      </c>
    </row>
    <row r="3918" spans="1:15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3">
        <f t="shared" si="29"/>
        <v>41764.44663194444</v>
      </c>
    </row>
    <row r="3919" spans="1:15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3">
        <f t="shared" si="29"/>
        <v>42378.478344907402</v>
      </c>
    </row>
    <row r="3920" spans="1:15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3">
        <f t="shared" si="29"/>
        <v>41941.75203703704</v>
      </c>
    </row>
    <row r="3921" spans="1:15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3">
        <f t="shared" si="29"/>
        <v>42026.920428240745</v>
      </c>
    </row>
    <row r="3922" spans="1:15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3">
        <f t="shared" si="29"/>
        <v>41834.953865740739</v>
      </c>
    </row>
    <row r="3923" spans="1:15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3">
        <f t="shared" si="29"/>
        <v>42193.723912037036</v>
      </c>
    </row>
    <row r="3924" spans="1:15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3">
        <f t="shared" si="29"/>
        <v>42290.61855324074</v>
      </c>
    </row>
    <row r="3925" spans="1:15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3">
        <f t="shared" si="29"/>
        <v>42150.462083333332</v>
      </c>
    </row>
    <row r="3926" spans="1:15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3">
        <f t="shared" si="29"/>
        <v>42152.503495370373</v>
      </c>
    </row>
    <row r="3927" spans="1:15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3">
        <f t="shared" si="29"/>
        <v>42410.017199074078</v>
      </c>
    </row>
    <row r="3928" spans="1:15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3">
        <f t="shared" si="29"/>
        <v>41791.492777777778</v>
      </c>
    </row>
    <row r="3929" spans="1:15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3">
        <f t="shared" si="29"/>
        <v>41796.422326388885</v>
      </c>
    </row>
    <row r="3930" spans="1:15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3">
        <f t="shared" si="29"/>
        <v>41808.991944444446</v>
      </c>
    </row>
    <row r="3931" spans="1:15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3">
        <f t="shared" si="29"/>
        <v>42544.814328703709</v>
      </c>
    </row>
    <row r="3932" spans="1:15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3">
        <f t="shared" si="29"/>
        <v>42500.041550925926</v>
      </c>
    </row>
    <row r="3933" spans="1:15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3">
        <f t="shared" si="29"/>
        <v>42265.022824074069</v>
      </c>
    </row>
    <row r="3934" spans="1:15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3">
        <f t="shared" si="29"/>
        <v>41879.959050925929</v>
      </c>
    </row>
    <row r="3935" spans="1:15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3">
        <f t="shared" ref="O3935:O3998" si="30">(((J3415/60)/60)/24)+DATE(1970,1,1)</f>
        <v>42053.733078703706</v>
      </c>
    </row>
    <row r="3936" spans="1:15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3">
        <f t="shared" si="30"/>
        <v>42675.832465277781</v>
      </c>
    </row>
    <row r="3937" spans="1:15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3">
        <f t="shared" si="30"/>
        <v>42467.144166666665</v>
      </c>
    </row>
    <row r="3938" spans="1:15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3">
        <f t="shared" si="30"/>
        <v>42089.412557870368</v>
      </c>
    </row>
    <row r="3939" spans="1:15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3">
        <f t="shared" si="30"/>
        <v>41894.91375</v>
      </c>
    </row>
    <row r="3940" spans="1:15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3">
        <f t="shared" si="30"/>
        <v>41752.83457175926</v>
      </c>
    </row>
    <row r="3941" spans="1:15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3">
        <f t="shared" si="30"/>
        <v>42448.821585648147</v>
      </c>
    </row>
    <row r="3942" spans="1:15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3">
        <f t="shared" si="30"/>
        <v>42405.090300925927</v>
      </c>
    </row>
    <row r="3943" spans="1:15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3">
        <f t="shared" si="30"/>
        <v>42037.791238425925</v>
      </c>
    </row>
    <row r="3944" spans="1:15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3">
        <f t="shared" si="30"/>
        <v>42323.562222222223</v>
      </c>
    </row>
    <row r="3945" spans="1:15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3">
        <f t="shared" si="30"/>
        <v>42088.911354166667</v>
      </c>
    </row>
    <row r="3946" spans="1:15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3">
        <f t="shared" si="30"/>
        <v>42018.676898148144</v>
      </c>
    </row>
    <row r="3947" spans="1:15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3">
        <f t="shared" si="30"/>
        <v>41884.617314814815</v>
      </c>
    </row>
    <row r="3948" spans="1:15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3">
        <f t="shared" si="30"/>
        <v>41884.056747685187</v>
      </c>
    </row>
    <row r="3949" spans="1:15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3">
        <f t="shared" si="30"/>
        <v>41792.645277777774</v>
      </c>
    </row>
    <row r="3950" spans="1:15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3">
        <f t="shared" si="30"/>
        <v>42038.720451388886</v>
      </c>
    </row>
    <row r="3951" spans="1:15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3">
        <f t="shared" si="30"/>
        <v>42662.021539351852</v>
      </c>
    </row>
    <row r="3952" spans="1:15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3">
        <f t="shared" si="30"/>
        <v>41820.945613425924</v>
      </c>
    </row>
    <row r="3953" spans="1:15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3">
        <f t="shared" si="30"/>
        <v>41839.730937500004</v>
      </c>
    </row>
    <row r="3954" spans="1:15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3">
        <f t="shared" si="30"/>
        <v>42380.581180555557</v>
      </c>
    </row>
    <row r="3955" spans="1:15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3">
        <f t="shared" si="30"/>
        <v>41776.063136574077</v>
      </c>
    </row>
    <row r="3956" spans="1:15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3">
        <f t="shared" si="30"/>
        <v>41800.380428240744</v>
      </c>
    </row>
    <row r="3957" spans="1:15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3">
        <f t="shared" si="30"/>
        <v>42572.61681712963</v>
      </c>
    </row>
    <row r="3958" spans="1:15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3">
        <f t="shared" si="30"/>
        <v>41851.541585648149</v>
      </c>
    </row>
    <row r="3959" spans="1:15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3">
        <f t="shared" si="30"/>
        <v>42205.710879629631</v>
      </c>
    </row>
    <row r="3960" spans="1:15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3">
        <f t="shared" si="30"/>
        <v>42100.927858796291</v>
      </c>
    </row>
    <row r="3961" spans="1:15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3">
        <f t="shared" si="30"/>
        <v>42374.911226851851</v>
      </c>
    </row>
    <row r="3962" spans="1:15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3">
        <f t="shared" si="30"/>
        <v>41809.12300925926</v>
      </c>
    </row>
    <row r="3963" spans="1:15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3">
        <f t="shared" si="30"/>
        <v>42294.429641203707</v>
      </c>
    </row>
    <row r="3964" spans="1:15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3">
        <f t="shared" si="30"/>
        <v>42124.841111111105</v>
      </c>
    </row>
    <row r="3965" spans="1:15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3">
        <f t="shared" si="30"/>
        <v>41861.524837962963</v>
      </c>
    </row>
    <row r="3966" spans="1:15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3">
        <f t="shared" si="30"/>
        <v>42521.291504629626</v>
      </c>
    </row>
    <row r="3967" spans="1:15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3">
        <f t="shared" si="30"/>
        <v>42272.530509259261</v>
      </c>
    </row>
    <row r="3968" spans="1:15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3">
        <f t="shared" si="30"/>
        <v>42016.832465277781</v>
      </c>
    </row>
    <row r="3969" spans="1:15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3">
        <f t="shared" si="30"/>
        <v>42402.889027777783</v>
      </c>
    </row>
    <row r="3970" spans="1:15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3">
        <f t="shared" si="30"/>
        <v>41960.119085648148</v>
      </c>
    </row>
    <row r="3971" spans="1:15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3">
        <f t="shared" si="30"/>
        <v>42532.052523148144</v>
      </c>
    </row>
    <row r="3972" spans="1:15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3">
        <f t="shared" si="30"/>
        <v>42036.704525462963</v>
      </c>
    </row>
    <row r="3973" spans="1:15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3">
        <f t="shared" si="30"/>
        <v>42088.723692129628</v>
      </c>
    </row>
    <row r="3974" spans="1:15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3">
        <f t="shared" si="30"/>
        <v>41820.639189814814</v>
      </c>
    </row>
    <row r="3975" spans="1:15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3">
        <f t="shared" si="30"/>
        <v>42535.97865740741</v>
      </c>
    </row>
    <row r="3976" spans="1:15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3">
        <f t="shared" si="30"/>
        <v>41821.698599537034</v>
      </c>
    </row>
    <row r="3977" spans="1:15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3">
        <f t="shared" si="30"/>
        <v>42626.7503125</v>
      </c>
    </row>
    <row r="3978" spans="1:15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3">
        <f t="shared" si="30"/>
        <v>41821.205636574072</v>
      </c>
    </row>
    <row r="3979" spans="1:15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3">
        <f t="shared" si="30"/>
        <v>42016.706678240742</v>
      </c>
    </row>
    <row r="3980" spans="1:15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3">
        <f t="shared" si="30"/>
        <v>42011.202581018515</v>
      </c>
    </row>
    <row r="3981" spans="1:15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3">
        <f t="shared" si="30"/>
        <v>42480.479861111111</v>
      </c>
    </row>
    <row r="3982" spans="1:15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3">
        <f t="shared" si="30"/>
        <v>41852.527222222219</v>
      </c>
    </row>
    <row r="3983" spans="1:15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3">
        <f t="shared" si="30"/>
        <v>42643.632858796293</v>
      </c>
    </row>
    <row r="3984" spans="1:15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3">
        <f t="shared" si="30"/>
        <v>42179.898472222223</v>
      </c>
    </row>
    <row r="3985" spans="1:15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3">
        <f t="shared" si="30"/>
        <v>42612.918807870374</v>
      </c>
    </row>
    <row r="3986" spans="1:15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3">
        <f t="shared" si="30"/>
        <v>42575.130057870367</v>
      </c>
    </row>
    <row r="3987" spans="1:15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3">
        <f t="shared" si="30"/>
        <v>42200.625833333332</v>
      </c>
    </row>
    <row r="3988" spans="1:15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3">
        <f t="shared" si="30"/>
        <v>42420.019097222219</v>
      </c>
    </row>
    <row r="3989" spans="1:15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3">
        <f t="shared" si="30"/>
        <v>42053.671666666662</v>
      </c>
    </row>
    <row r="3990" spans="1:15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3">
        <f t="shared" si="30"/>
        <v>42605.765381944439</v>
      </c>
    </row>
    <row r="3991" spans="1:15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3">
        <f t="shared" si="30"/>
        <v>42458.641724537039</v>
      </c>
    </row>
    <row r="3992" spans="1:15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3">
        <f t="shared" si="30"/>
        <v>42529.022013888884</v>
      </c>
    </row>
    <row r="3993" spans="1:15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3">
        <f t="shared" si="30"/>
        <v>41841.820486111108</v>
      </c>
    </row>
    <row r="3994" spans="1:15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3">
        <f t="shared" si="30"/>
        <v>41928.170497685183</v>
      </c>
    </row>
    <row r="3995" spans="1:15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3">
        <f t="shared" si="30"/>
        <v>42062.834444444445</v>
      </c>
    </row>
    <row r="3996" spans="1:15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3">
        <f t="shared" si="30"/>
        <v>42541.501516203702</v>
      </c>
    </row>
    <row r="3997" spans="1:15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3">
        <f t="shared" si="30"/>
        <v>41918.880833333329</v>
      </c>
    </row>
    <row r="3998" spans="1:15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3">
        <f t="shared" si="30"/>
        <v>41921.279976851853</v>
      </c>
    </row>
    <row r="3999" spans="1:15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3">
        <f t="shared" ref="O3999:O4062" si="31">(((J3479/60)/60)/24)+DATE(1970,1,1)</f>
        <v>42128.736608796295</v>
      </c>
    </row>
    <row r="4000" spans="1:15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3">
        <f t="shared" si="31"/>
        <v>42053.916921296302</v>
      </c>
    </row>
    <row r="4001" spans="1:15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3">
        <f t="shared" si="31"/>
        <v>41781.855092592588</v>
      </c>
    </row>
    <row r="4002" spans="1:15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3">
        <f t="shared" si="31"/>
        <v>42171.317442129628</v>
      </c>
    </row>
    <row r="4003" spans="1:15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3">
        <f t="shared" si="31"/>
        <v>41989.24754629629</v>
      </c>
    </row>
    <row r="4004" spans="1:15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3">
        <f t="shared" si="31"/>
        <v>41796.771597222221</v>
      </c>
    </row>
    <row r="4005" spans="1:15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3">
        <f t="shared" si="31"/>
        <v>41793.668761574074</v>
      </c>
    </row>
    <row r="4006" spans="1:15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3">
        <f t="shared" si="31"/>
        <v>42506.760405092587</v>
      </c>
    </row>
    <row r="4007" spans="1:15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3">
        <f t="shared" si="31"/>
        <v>42372.693055555559</v>
      </c>
    </row>
    <row r="4008" spans="1:15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3">
        <f t="shared" si="31"/>
        <v>42126.87501157407</v>
      </c>
    </row>
    <row r="4009" spans="1:15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3">
        <f t="shared" si="31"/>
        <v>42149.940416666665</v>
      </c>
    </row>
    <row r="4010" spans="1:15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3">
        <f t="shared" si="31"/>
        <v>42087.768055555556</v>
      </c>
    </row>
    <row r="4011" spans="1:15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3">
        <f t="shared" si="31"/>
        <v>41753.635775462964</v>
      </c>
    </row>
    <row r="4012" spans="1:15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3">
        <f t="shared" si="31"/>
        <v>42443.802361111113</v>
      </c>
    </row>
    <row r="4013" spans="1:15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3">
        <f t="shared" si="31"/>
        <v>42121.249814814815</v>
      </c>
    </row>
    <row r="4014" spans="1:15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3">
        <f t="shared" si="31"/>
        <v>42268.009224537032</v>
      </c>
    </row>
    <row r="4015" spans="1:15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3">
        <f t="shared" si="31"/>
        <v>41848.866157407407</v>
      </c>
    </row>
    <row r="4016" spans="1:15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3">
        <f t="shared" si="31"/>
        <v>42689.214988425927</v>
      </c>
    </row>
    <row r="4017" spans="1:15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3">
        <f t="shared" si="31"/>
        <v>41915.762835648151</v>
      </c>
    </row>
    <row r="4018" spans="1:15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3">
        <f t="shared" si="31"/>
        <v>42584.846828703703</v>
      </c>
    </row>
    <row r="4019" spans="1:15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3">
        <f t="shared" si="31"/>
        <v>42511.741944444439</v>
      </c>
    </row>
    <row r="4020" spans="1:15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3">
        <f t="shared" si="31"/>
        <v>42459.15861111111</v>
      </c>
    </row>
    <row r="4021" spans="1:15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3">
        <f t="shared" si="31"/>
        <v>42132.036168981482</v>
      </c>
    </row>
    <row r="4022" spans="1:15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3">
        <f t="shared" si="31"/>
        <v>42419.91942129629</v>
      </c>
    </row>
    <row r="4023" spans="1:15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3">
        <f t="shared" si="31"/>
        <v>42233.763831018514</v>
      </c>
    </row>
    <row r="4024" spans="1:15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3">
        <f t="shared" si="31"/>
        <v>42430.839398148149</v>
      </c>
    </row>
    <row r="4025" spans="1:15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3">
        <f t="shared" si="31"/>
        <v>42545.478333333333</v>
      </c>
    </row>
    <row r="4026" spans="1:15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3">
        <f t="shared" si="31"/>
        <v>42297.748738425929</v>
      </c>
    </row>
    <row r="4027" spans="1:15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3">
        <f t="shared" si="31"/>
        <v>41760.935706018521</v>
      </c>
    </row>
    <row r="4028" spans="1:15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3">
        <f t="shared" si="31"/>
        <v>41829.734259259261</v>
      </c>
    </row>
    <row r="4029" spans="1:15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3">
        <f t="shared" si="31"/>
        <v>42491.92288194444</v>
      </c>
    </row>
    <row r="4030" spans="1:15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3">
        <f t="shared" si="31"/>
        <v>42477.729780092588</v>
      </c>
    </row>
    <row r="4031" spans="1:15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3">
        <f t="shared" si="31"/>
        <v>41950.859560185185</v>
      </c>
    </row>
    <row r="4032" spans="1:15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3">
        <f t="shared" si="31"/>
        <v>41802.62090277778</v>
      </c>
    </row>
    <row r="4033" spans="1:15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3">
        <f t="shared" si="31"/>
        <v>41927.873784722222</v>
      </c>
    </row>
    <row r="4034" spans="1:15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3">
        <f t="shared" si="31"/>
        <v>42057.536944444444</v>
      </c>
    </row>
    <row r="4035" spans="1:15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3">
        <f t="shared" si="31"/>
        <v>41781.096203703702</v>
      </c>
    </row>
    <row r="4036" spans="1:15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3">
        <f t="shared" si="31"/>
        <v>42020.846666666665</v>
      </c>
    </row>
    <row r="4037" spans="1:15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3">
        <f t="shared" si="31"/>
        <v>42125.772812499999</v>
      </c>
    </row>
    <row r="4038" spans="1:15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3">
        <f t="shared" si="31"/>
        <v>41856.010069444441</v>
      </c>
    </row>
    <row r="4039" spans="1:15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3">
        <f t="shared" si="31"/>
        <v>41794.817523148151</v>
      </c>
    </row>
    <row r="4040" spans="1:15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3">
        <f t="shared" si="31"/>
        <v>41893.783553240741</v>
      </c>
    </row>
    <row r="4041" spans="1:15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3">
        <f t="shared" si="31"/>
        <v>42037.598958333328</v>
      </c>
    </row>
    <row r="4042" spans="1:15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3">
        <f t="shared" si="31"/>
        <v>42227.824212962965</v>
      </c>
    </row>
    <row r="4043" spans="1:15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3">
        <f t="shared" si="31"/>
        <v>41881.361342592594</v>
      </c>
    </row>
    <row r="4044" spans="1:15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3">
        <f t="shared" si="31"/>
        <v>42234.789884259255</v>
      </c>
    </row>
    <row r="4045" spans="1:15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3">
        <f t="shared" si="31"/>
        <v>42581.397546296299</v>
      </c>
    </row>
    <row r="4046" spans="1:15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3">
        <f t="shared" si="31"/>
        <v>41880.76357638889</v>
      </c>
    </row>
    <row r="4047" spans="1:15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3">
        <f t="shared" si="31"/>
        <v>42214.6956712963</v>
      </c>
    </row>
    <row r="4048" spans="1:15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3">
        <f t="shared" si="31"/>
        <v>42460.335312499999</v>
      </c>
    </row>
    <row r="4049" spans="1:15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3">
        <f t="shared" si="31"/>
        <v>42167.023206018523</v>
      </c>
    </row>
    <row r="4050" spans="1:15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3">
        <f t="shared" si="31"/>
        <v>42733.50136574074</v>
      </c>
    </row>
    <row r="4051" spans="1:15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3">
        <f t="shared" si="31"/>
        <v>42177.761782407411</v>
      </c>
    </row>
    <row r="4052" spans="1:15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3">
        <f t="shared" si="31"/>
        <v>42442.623344907406</v>
      </c>
    </row>
    <row r="4053" spans="1:15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3">
        <f t="shared" si="31"/>
        <v>42521.654328703706</v>
      </c>
    </row>
    <row r="4054" spans="1:15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3">
        <f t="shared" si="31"/>
        <v>41884.599849537037</v>
      </c>
    </row>
    <row r="4055" spans="1:15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3">
        <f t="shared" si="31"/>
        <v>42289.761192129634</v>
      </c>
    </row>
    <row r="4056" spans="1:15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3">
        <f t="shared" si="31"/>
        <v>42243.6252662037</v>
      </c>
    </row>
    <row r="4057" spans="1:15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3">
        <f t="shared" si="31"/>
        <v>42248.640162037031</v>
      </c>
    </row>
    <row r="4058" spans="1:15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3">
        <f t="shared" si="31"/>
        <v>42328.727141203708</v>
      </c>
    </row>
    <row r="4059" spans="1:15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3">
        <f t="shared" si="31"/>
        <v>41923.354351851849</v>
      </c>
    </row>
    <row r="4060" spans="1:15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3">
        <f t="shared" si="31"/>
        <v>42571.420601851853</v>
      </c>
    </row>
    <row r="4061" spans="1:15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3">
        <f t="shared" si="31"/>
        <v>42600.756041666667</v>
      </c>
    </row>
    <row r="4062" spans="1:15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3">
        <f t="shared" si="31"/>
        <v>42517.003368055557</v>
      </c>
    </row>
    <row r="4063" spans="1:15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3">
        <f t="shared" ref="O4063:O4115" si="32">(((J3543/60)/60)/24)+DATE(1970,1,1)</f>
        <v>42222.730034722219</v>
      </c>
    </row>
    <row r="4064" spans="1:15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3">
        <f t="shared" si="32"/>
        <v>41829.599791666667</v>
      </c>
    </row>
    <row r="4065" spans="1:15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3">
        <f t="shared" si="32"/>
        <v>42150.755312499998</v>
      </c>
    </row>
    <row r="4066" spans="1:15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3">
        <f t="shared" si="32"/>
        <v>42040.831678240742</v>
      </c>
    </row>
    <row r="4067" spans="1:15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3">
        <f t="shared" si="32"/>
        <v>42075.807395833333</v>
      </c>
    </row>
    <row r="4068" spans="1:15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3">
        <f t="shared" si="32"/>
        <v>42073.660694444443</v>
      </c>
    </row>
    <row r="4069" spans="1:15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3">
        <f t="shared" si="32"/>
        <v>42480.078715277778</v>
      </c>
    </row>
    <row r="4070" spans="1:15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3">
        <f t="shared" si="32"/>
        <v>42411.942291666666</v>
      </c>
    </row>
    <row r="4071" spans="1:15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3">
        <f t="shared" si="32"/>
        <v>42223.394363425927</v>
      </c>
    </row>
    <row r="4072" spans="1:15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3">
        <f t="shared" si="32"/>
        <v>42462.893495370372</v>
      </c>
    </row>
    <row r="4073" spans="1:15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3">
        <f t="shared" si="32"/>
        <v>41753.515856481477</v>
      </c>
    </row>
    <row r="4074" spans="1:15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3">
        <f t="shared" si="32"/>
        <v>41788.587083333332</v>
      </c>
    </row>
    <row r="4075" spans="1:15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3">
        <f t="shared" si="32"/>
        <v>42196.028703703705</v>
      </c>
    </row>
    <row r="4076" spans="1:15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3">
        <f t="shared" si="32"/>
        <v>42016.050451388888</v>
      </c>
    </row>
    <row r="4077" spans="1:15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3">
        <f t="shared" si="32"/>
        <v>42661.442060185189</v>
      </c>
    </row>
    <row r="4078" spans="1:15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3">
        <f t="shared" si="32"/>
        <v>41808.649583333332</v>
      </c>
    </row>
    <row r="4079" spans="1:15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3">
        <f t="shared" si="32"/>
        <v>41730.276747685188</v>
      </c>
    </row>
    <row r="4080" spans="1:15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3">
        <f t="shared" si="32"/>
        <v>42139.816840277781</v>
      </c>
    </row>
    <row r="4081" spans="1:15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3">
        <f t="shared" si="32"/>
        <v>42194.096157407403</v>
      </c>
    </row>
    <row r="4082" spans="1:15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3">
        <f t="shared" si="32"/>
        <v>42115.889652777783</v>
      </c>
    </row>
    <row r="4083" spans="1:15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3">
        <f t="shared" si="32"/>
        <v>42203.680300925931</v>
      </c>
    </row>
    <row r="4084" spans="1:15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3">
        <f t="shared" si="32"/>
        <v>42433.761886574073</v>
      </c>
    </row>
    <row r="4085" spans="1:15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3">
        <f t="shared" si="32"/>
        <v>42555.671944444446</v>
      </c>
    </row>
    <row r="4086" spans="1:15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3">
        <f t="shared" si="32"/>
        <v>42236.623252314821</v>
      </c>
    </row>
    <row r="4087" spans="1:15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3">
        <f t="shared" si="32"/>
        <v>41974.743148148147</v>
      </c>
    </row>
    <row r="4088" spans="1:15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3">
        <f t="shared" si="32"/>
        <v>41997.507905092592</v>
      </c>
    </row>
    <row r="4089" spans="1:15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3">
        <f t="shared" si="32"/>
        <v>42135.810694444444</v>
      </c>
    </row>
    <row r="4090" spans="1:15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3">
        <f t="shared" si="32"/>
        <v>41869.740671296298</v>
      </c>
    </row>
    <row r="4091" spans="1:15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3">
        <f t="shared" si="32"/>
        <v>41982.688611111109</v>
      </c>
    </row>
    <row r="4092" spans="1:15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3">
        <f t="shared" si="32"/>
        <v>41976.331979166673</v>
      </c>
    </row>
    <row r="4093" spans="1:15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3">
        <f t="shared" si="32"/>
        <v>41912.858946759261</v>
      </c>
    </row>
    <row r="4094" spans="1:15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3">
        <f t="shared" si="32"/>
        <v>42146.570393518516</v>
      </c>
    </row>
    <row r="4095" spans="1:15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3">
        <f t="shared" si="32"/>
        <v>41921.375532407408</v>
      </c>
    </row>
    <row r="4096" spans="1:15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3">
        <f t="shared" si="32"/>
        <v>41926.942685185182</v>
      </c>
    </row>
    <row r="4097" spans="1:15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3">
        <f t="shared" si="32"/>
        <v>42561.783877314811</v>
      </c>
    </row>
    <row r="4098" spans="1:15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3">
        <f t="shared" si="32"/>
        <v>42649.54923611111</v>
      </c>
    </row>
    <row r="4099" spans="1:15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3">
        <f t="shared" si="32"/>
        <v>42093.786840277782</v>
      </c>
    </row>
    <row r="4100" spans="1:15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3">
        <f t="shared" si="32"/>
        <v>42460.733530092592</v>
      </c>
    </row>
    <row r="4101" spans="1:15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3">
        <f t="shared" si="32"/>
        <v>42430.762222222227</v>
      </c>
    </row>
    <row r="4102" spans="1:15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3">
        <f t="shared" si="32"/>
        <v>42026.176180555558</v>
      </c>
    </row>
    <row r="4103" spans="1:15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3">
        <f t="shared" si="32"/>
        <v>41836.471180555556</v>
      </c>
    </row>
    <row r="4104" spans="1:15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3">
        <f t="shared" si="32"/>
        <v>42451.095856481479</v>
      </c>
    </row>
    <row r="4105" spans="1:15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3">
        <f t="shared" si="32"/>
        <v>42418.425983796296</v>
      </c>
    </row>
    <row r="4106" spans="1:15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3">
        <f t="shared" si="32"/>
        <v>42168.316481481481</v>
      </c>
    </row>
    <row r="4107" spans="1:15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3">
        <f t="shared" si="32"/>
        <v>41964.716319444444</v>
      </c>
    </row>
    <row r="4108" spans="1:15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3">
        <f t="shared" si="32"/>
        <v>42576.697569444441</v>
      </c>
    </row>
    <row r="4109" spans="1:15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3">
        <f t="shared" si="32"/>
        <v>42503.539976851855</v>
      </c>
    </row>
    <row r="4110" spans="1:15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3">
        <f t="shared" si="32"/>
        <v>42101.828819444447</v>
      </c>
    </row>
    <row r="4111" spans="1:15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3">
        <f t="shared" si="32"/>
        <v>42125.647534722222</v>
      </c>
    </row>
    <row r="4112" spans="1:15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3">
        <f t="shared" si="32"/>
        <v>41902.333726851852</v>
      </c>
    </row>
    <row r="4113" spans="1:15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3">
        <f t="shared" si="32"/>
        <v>42003.948425925926</v>
      </c>
    </row>
    <row r="4114" spans="1:15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3">
        <f t="shared" si="32"/>
        <v>41988.829942129625</v>
      </c>
    </row>
    <row r="4115" spans="1:15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3">
        <f t="shared" si="32"/>
        <v>41974.898599537039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578C-7EED-174B-A2DB-7E688088A72C}">
  <dimension ref="A1:D14"/>
  <sheetViews>
    <sheetView tabSelected="1" workbookViewId="0"/>
  </sheetViews>
  <sheetFormatPr baseColWidth="10" defaultRowHeight="15" x14ac:dyDescent="0.2"/>
  <cols>
    <col min="1" max="1" width="16" bestFit="1" customWidth="1"/>
    <col min="2" max="2" width="24" bestFit="1" customWidth="1"/>
    <col min="3" max="3" width="20.6640625" bestFit="1" customWidth="1"/>
    <col min="4" max="4" width="23.33203125" bestFit="1" customWidth="1"/>
  </cols>
  <sheetData>
    <row r="1" spans="1:4" x14ac:dyDescent="0.2">
      <c r="A1" s="10" t="s">
        <v>8327</v>
      </c>
      <c r="B1" t="s">
        <v>8324</v>
      </c>
      <c r="C1" t="s">
        <v>8325</v>
      </c>
      <c r="D1" t="s">
        <v>8326</v>
      </c>
    </row>
    <row r="2" spans="1:4" x14ac:dyDescent="0.2">
      <c r="A2" s="11" t="s">
        <v>8314</v>
      </c>
      <c r="B2" s="9">
        <v>66.28</v>
      </c>
      <c r="C2" s="9">
        <v>29.75</v>
      </c>
      <c r="D2" s="9">
        <v>3.97</v>
      </c>
    </row>
    <row r="3" spans="1:4" x14ac:dyDescent="0.2">
      <c r="A3" s="11" t="s">
        <v>8323</v>
      </c>
      <c r="B3" s="9">
        <v>45.14</v>
      </c>
      <c r="C3" s="9">
        <v>41.67</v>
      </c>
      <c r="D3" s="9">
        <v>13.19</v>
      </c>
    </row>
    <row r="4" spans="1:4" x14ac:dyDescent="0.2">
      <c r="A4" s="11" t="s">
        <v>8316</v>
      </c>
      <c r="B4" s="9">
        <v>43.43</v>
      </c>
      <c r="C4" s="9">
        <v>46.86</v>
      </c>
      <c r="D4" s="9">
        <v>9.7100000000000009</v>
      </c>
    </row>
    <row r="5" spans="1:4" x14ac:dyDescent="0.2">
      <c r="A5" s="11" t="s">
        <v>8317</v>
      </c>
      <c r="B5" s="9">
        <v>39.17</v>
      </c>
      <c r="C5" s="9">
        <v>50.83</v>
      </c>
      <c r="D5" s="9">
        <v>10</v>
      </c>
    </row>
    <row r="6" spans="1:4" x14ac:dyDescent="0.2">
      <c r="A6" s="11" t="s">
        <v>8318</v>
      </c>
      <c r="B6" s="9">
        <v>34.479999999999997</v>
      </c>
      <c r="C6" s="9">
        <v>50.86</v>
      </c>
      <c r="D6" s="9">
        <v>14.66</v>
      </c>
    </row>
    <row r="7" spans="1:4" x14ac:dyDescent="0.2">
      <c r="A7" s="11" t="s">
        <v>8319</v>
      </c>
      <c r="B7" s="9">
        <v>32.35</v>
      </c>
      <c r="C7" s="9">
        <v>48.53</v>
      </c>
      <c r="D7" s="9">
        <v>19.12</v>
      </c>
    </row>
    <row r="8" spans="1:4" x14ac:dyDescent="0.2">
      <c r="A8" s="11" t="s">
        <v>8320</v>
      </c>
      <c r="B8" s="9">
        <v>36.590000000000003</v>
      </c>
      <c r="C8" s="9">
        <v>48.78</v>
      </c>
      <c r="D8" s="9">
        <v>14.63</v>
      </c>
    </row>
    <row r="9" spans="1:4" x14ac:dyDescent="0.2">
      <c r="A9" s="11" t="s">
        <v>8321</v>
      </c>
      <c r="B9" s="9">
        <v>45.71</v>
      </c>
      <c r="C9" s="9">
        <v>37.14</v>
      </c>
      <c r="D9" s="9">
        <v>17.14</v>
      </c>
    </row>
    <row r="10" spans="1:4" x14ac:dyDescent="0.2">
      <c r="A10" s="11" t="s">
        <v>8322</v>
      </c>
      <c r="B10" s="9">
        <v>25</v>
      </c>
      <c r="C10" s="9">
        <v>55</v>
      </c>
      <c r="D10" s="9">
        <v>20</v>
      </c>
    </row>
    <row r="11" spans="1:4" x14ac:dyDescent="0.2">
      <c r="A11" s="11" t="s">
        <v>8315</v>
      </c>
      <c r="B11" s="9">
        <v>52.17</v>
      </c>
      <c r="C11" s="9">
        <v>40.42</v>
      </c>
      <c r="D11" s="9">
        <v>7.41</v>
      </c>
    </row>
    <row r="12" spans="1:4" x14ac:dyDescent="0.2">
      <c r="A12" s="11" t="s">
        <v>8348</v>
      </c>
      <c r="B12" s="9">
        <v>9.4700000000000006</v>
      </c>
      <c r="C12" s="9">
        <v>38.57</v>
      </c>
      <c r="D12" s="9">
        <v>51.96</v>
      </c>
    </row>
    <row r="13" spans="1:4" x14ac:dyDescent="0.2">
      <c r="A13" s="11" t="s">
        <v>8347</v>
      </c>
      <c r="B13" s="9">
        <v>71.12</v>
      </c>
      <c r="C13" s="9">
        <v>25.24</v>
      </c>
      <c r="D13" s="9">
        <v>3.64</v>
      </c>
    </row>
    <row r="14" spans="1:4" x14ac:dyDescent="0.2">
      <c r="A14" s="11" t="s">
        <v>8328</v>
      </c>
      <c r="B14" s="9">
        <v>500.90999999999997</v>
      </c>
      <c r="C14" s="9">
        <v>513.65</v>
      </c>
      <c r="D14" s="9">
        <v>185.43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B8A1-AD20-1B43-84C8-96219A742AC9}">
  <dimension ref="A1:H13"/>
  <sheetViews>
    <sheetView zoomScale="113" workbookViewId="0">
      <selection sqref="A1:H13"/>
    </sheetView>
  </sheetViews>
  <sheetFormatPr baseColWidth="10" defaultRowHeight="15" x14ac:dyDescent="0.2"/>
  <cols>
    <col min="1" max="1" width="16" bestFit="1" customWidth="1"/>
    <col min="2" max="2" width="24" bestFit="1" customWidth="1"/>
    <col min="3" max="3" width="20.6640625" bestFit="1" customWidth="1"/>
    <col min="4" max="4" width="23.33203125" bestFit="1" customWidth="1"/>
    <col min="5" max="5" width="17.83203125" customWidth="1"/>
    <col min="6" max="6" width="32" customWidth="1"/>
    <col min="7" max="7" width="29.1640625" customWidth="1"/>
    <col min="8" max="8" width="23.83203125" customWidth="1"/>
  </cols>
  <sheetData>
    <row r="1" spans="1:8" x14ac:dyDescent="0.2">
      <c r="A1" t="s">
        <v>8306</v>
      </c>
      <c r="B1" t="s">
        <v>8307</v>
      </c>
      <c r="C1" t="s">
        <v>8308</v>
      </c>
      <c r="D1" t="s">
        <v>8309</v>
      </c>
      <c r="E1" t="s">
        <v>8310</v>
      </c>
      <c r="F1" t="s">
        <v>8311</v>
      </c>
      <c r="G1" t="s">
        <v>8312</v>
      </c>
      <c r="H1" t="s">
        <v>8313</v>
      </c>
    </row>
    <row r="2" spans="1:8" x14ac:dyDescent="0.2">
      <c r="A2" t="s">
        <v>8347</v>
      </c>
      <c r="B2">
        <f>COUNTIFS(Kickstarter!F522:F4115,"successful", Kickstarter!D522:D4115, "&lt;1000")</f>
        <v>293</v>
      </c>
      <c r="C2">
        <f>COUNTIFS(Kickstarter!F522:F4115,"failed", Kickstarter!D522:D4115,"&lt;1000")</f>
        <v>104</v>
      </c>
      <c r="D2">
        <f>COUNTIFS(Kickstarter!F522:F4115,"canceled", Kickstarter!D522:D4115,"&lt;1000")</f>
        <v>15</v>
      </c>
      <c r="E2">
        <f>B2+C2+D2</f>
        <v>412</v>
      </c>
      <c r="F2">
        <f>ROUND(B2/E2*100,2)</f>
        <v>71.12</v>
      </c>
      <c r="G2">
        <f>ROUND(C2/E2*100,2)</f>
        <v>25.24</v>
      </c>
      <c r="H2">
        <f>ROUND(D2/E2*100,2)</f>
        <v>3.64</v>
      </c>
    </row>
    <row r="3" spans="1:8" x14ac:dyDescent="0.2">
      <c r="A3" t="s">
        <v>8314</v>
      </c>
      <c r="B3">
        <f>COUNTIFS(Kickstarter!F522:F4115,"successful", Kickstarter!D522:D4115, "&gt;=1000", Kickstarter!D522:D4115,"&lt;=4999")</f>
        <v>851</v>
      </c>
      <c r="C3">
        <f>COUNTIFS(Kickstarter!F522:F4115,"failed",Kickstarter!D522:D4115,"&gt;=1000",Kickstarter!D522:D4115,"&lt;=4999")</f>
        <v>382</v>
      </c>
      <c r="D3">
        <f>COUNTIFS(Kickstarter!F522:F4115,"canceled",Kickstarter!D522:D4115,"&gt;=1000",Kickstarter!D522:D4115,"&lt;=4999")</f>
        <v>51</v>
      </c>
      <c r="E3">
        <f t="shared" ref="E3:E13" si="0">B3+C3+D3</f>
        <v>1284</v>
      </c>
      <c r="F3">
        <f t="shared" ref="F3:F13" si="1">ROUND(B3/E3*100,2)</f>
        <v>66.28</v>
      </c>
      <c r="G3">
        <f>ROUND(C3/E3*100,2)</f>
        <v>29.75</v>
      </c>
      <c r="H3">
        <f t="shared" ref="H3:H13" si="2">ROUND(D3/E3*100,2)</f>
        <v>3.97</v>
      </c>
    </row>
    <row r="4" spans="1:8" x14ac:dyDescent="0.2">
      <c r="A4" t="s">
        <v>8315</v>
      </c>
      <c r="B4">
        <f>COUNTIFS(Kickstarter!F522:F4115,"successful", Kickstarter!D522:D4115,"&gt;=5000", Kickstarter!D522:D4115,"&lt;=9999")</f>
        <v>324</v>
      </c>
      <c r="C4">
        <f>COUNTIFS(Kickstarter!F522:F4115,"failed",Kickstarter!D522:D4115,"&gt;=5000",Kickstarter!D522:D4115,"&lt;=9999")</f>
        <v>251</v>
      </c>
      <c r="D4">
        <f>COUNTIFS(Kickstarter!F522:F4115,"canceled",Kickstarter!D522:D4115,"&gt;=5000",Kickstarter!D522:D4115,"&lt;=9999")</f>
        <v>46</v>
      </c>
      <c r="E4">
        <f t="shared" si="0"/>
        <v>621</v>
      </c>
      <c r="F4">
        <f t="shared" si="1"/>
        <v>52.17</v>
      </c>
      <c r="G4">
        <f t="shared" ref="G4:G13" si="3">ROUND(C4/E4*100,2)</f>
        <v>40.42</v>
      </c>
      <c r="H4">
        <f t="shared" si="2"/>
        <v>7.41</v>
      </c>
    </row>
    <row r="5" spans="1:8" x14ac:dyDescent="0.2">
      <c r="A5" t="s">
        <v>8323</v>
      </c>
      <c r="B5">
        <f>COUNTIFS(Kickstarter!F522:F4115,"successful", Kickstarter!D522:D4115,"&gt;=10000", Kickstarter!D522:D4115,"&lt;=14999")</f>
        <v>130</v>
      </c>
      <c r="C5">
        <f>COUNTIFS(Kickstarter!F522:F4115,"failed",Kickstarter!D522:D4115,"&gt;=10000",Kickstarter!D522:D4115,"&lt;=14999")</f>
        <v>120</v>
      </c>
      <c r="D5">
        <f>COUNTIFS(Kickstarter!F522:F4115,"canceled",Kickstarter!D522:D4115,"&gt;=10000",Kickstarter!D522:D4115,"&lt;=14999")</f>
        <v>38</v>
      </c>
      <c r="E5">
        <f t="shared" si="0"/>
        <v>288</v>
      </c>
      <c r="F5">
        <f t="shared" si="1"/>
        <v>45.14</v>
      </c>
      <c r="G5">
        <f t="shared" si="3"/>
        <v>41.67</v>
      </c>
      <c r="H5">
        <f t="shared" si="2"/>
        <v>13.19</v>
      </c>
    </row>
    <row r="6" spans="1:8" x14ac:dyDescent="0.2">
      <c r="A6" t="s">
        <v>8316</v>
      </c>
      <c r="B6">
        <f>COUNTIFS(Kickstarter!F522:F4115,"successful", Kickstarter!D522:D4115,"&gt;=15000", Kickstarter!D522:D4115,"&lt;=19999")</f>
        <v>76</v>
      </c>
      <c r="C6">
        <f>COUNTIFS(Kickstarter!F522:F4115,"failed",Kickstarter!D522:D4115,"&gt;=15000",Kickstarter!D522:D4115,"&lt;=19999")</f>
        <v>82</v>
      </c>
      <c r="D6">
        <f>COUNTIFS(Kickstarter!F522:F4115,"canceled",Kickstarter!D522:D4115,"&gt;=15000",Kickstarter!D522:D4115,"&lt;=19999")</f>
        <v>17</v>
      </c>
      <c r="E6">
        <f t="shared" si="0"/>
        <v>175</v>
      </c>
      <c r="F6">
        <f t="shared" si="1"/>
        <v>43.43</v>
      </c>
      <c r="G6">
        <f t="shared" si="3"/>
        <v>46.86</v>
      </c>
      <c r="H6">
        <f t="shared" si="2"/>
        <v>9.7100000000000009</v>
      </c>
    </row>
    <row r="7" spans="1:8" x14ac:dyDescent="0.2">
      <c r="A7" t="s">
        <v>8317</v>
      </c>
      <c r="B7">
        <f>COUNTIFS(Kickstarter!F522:F4115,"successful", Kickstarter!D522:D4115,"&gt;=20000", Kickstarter!D522:D4115,"&lt;=24999")</f>
        <v>47</v>
      </c>
      <c r="C7">
        <f>COUNTIFS(Kickstarter!F522:F4115,"failed",Kickstarter!D522:D4115,"&gt;=20000",Kickstarter!D522:D4115,"&lt;=24999")</f>
        <v>61</v>
      </c>
      <c r="D7">
        <f>COUNTIFS(Kickstarter!F522:F4115,"canceled",Kickstarter!D522:D4115,"&gt;=20000",Kickstarter!D522:D4115,"&lt;=24999")</f>
        <v>12</v>
      </c>
      <c r="E7">
        <f t="shared" si="0"/>
        <v>120</v>
      </c>
      <c r="F7">
        <f t="shared" si="1"/>
        <v>39.17</v>
      </c>
      <c r="G7">
        <f t="shared" si="3"/>
        <v>50.83</v>
      </c>
      <c r="H7">
        <f t="shared" si="2"/>
        <v>10</v>
      </c>
    </row>
    <row r="8" spans="1:8" x14ac:dyDescent="0.2">
      <c r="A8" t="s">
        <v>8318</v>
      </c>
      <c r="B8">
        <f>COUNTIFS(Kickstarter!F522:F4115,"successful", Kickstarter!D522:D4115,"&gt;=25000", Kickstarter!D522:D4115,"&lt;=29999")</f>
        <v>40</v>
      </c>
      <c r="C8">
        <f>COUNTIFS(Kickstarter!F522:F4115,"failed",Kickstarter!D522:D4115,"&gt;=25000",Kickstarter!D522:D4115,"&lt;=29999")</f>
        <v>59</v>
      </c>
      <c r="D8">
        <f>COUNTIFS(Kickstarter!F522:F4115,"canceled",Kickstarter!D522:D4115,"&gt;=25000",Kickstarter!D522:D4115,"&lt;=29999")</f>
        <v>17</v>
      </c>
      <c r="E8">
        <f t="shared" si="0"/>
        <v>116</v>
      </c>
      <c r="F8">
        <f t="shared" si="1"/>
        <v>34.479999999999997</v>
      </c>
      <c r="G8">
        <f t="shared" si="3"/>
        <v>50.86</v>
      </c>
      <c r="H8">
        <f t="shared" si="2"/>
        <v>14.66</v>
      </c>
    </row>
    <row r="9" spans="1:8" x14ac:dyDescent="0.2">
      <c r="A9" t="s">
        <v>8319</v>
      </c>
      <c r="B9">
        <f>COUNTIFS(Kickstarter!F522:F4115,"successful", Kickstarter!D522:D4115,"&gt;=30000", Kickstarter!D522:D4115,"&lt;=34999")</f>
        <v>22</v>
      </c>
      <c r="C9">
        <f>COUNTIFS(Kickstarter!F522:F4115,"failed",Kickstarter!D522:D4115,"&gt;=30000",Kickstarter!D522:D4115,"&lt;=34999")</f>
        <v>33</v>
      </c>
      <c r="D9">
        <f>COUNTIFS(Kickstarter!F522:F4115,"canceled",Kickstarter!D522:D4115,"&gt;=30000",Kickstarter!D522:D4115,"&lt;=34999")</f>
        <v>13</v>
      </c>
      <c r="E9">
        <f t="shared" si="0"/>
        <v>68</v>
      </c>
      <c r="F9">
        <f t="shared" si="1"/>
        <v>32.35</v>
      </c>
      <c r="G9">
        <f t="shared" si="3"/>
        <v>48.53</v>
      </c>
      <c r="H9">
        <f t="shared" si="2"/>
        <v>19.12</v>
      </c>
    </row>
    <row r="10" spans="1:8" x14ac:dyDescent="0.2">
      <c r="A10" t="s">
        <v>8320</v>
      </c>
      <c r="B10">
        <f>COUNTIFS(Kickstarter!F522:F4115,"successful", Kickstarter!D522:D4115,"&gt;=35000", Kickstarter!D522:D4115,"&lt;=39999")</f>
        <v>15</v>
      </c>
      <c r="C10">
        <f>COUNTIFS(Kickstarter!F522:F4115,"failed",Kickstarter!D522:D4115,"&gt;=35000",Kickstarter!D522:D4115,"&lt;=39999")</f>
        <v>20</v>
      </c>
      <c r="D10">
        <f>COUNTIFS(Kickstarter!F522:F4115,"canceled",Kickstarter!D522:D4115,"&gt;=35000",Kickstarter!D522:D4115,"&lt;=39999")</f>
        <v>6</v>
      </c>
      <c r="E10">
        <f t="shared" si="0"/>
        <v>41</v>
      </c>
      <c r="F10">
        <f t="shared" si="1"/>
        <v>36.590000000000003</v>
      </c>
      <c r="G10">
        <f t="shared" si="3"/>
        <v>48.78</v>
      </c>
      <c r="H10">
        <f t="shared" si="2"/>
        <v>14.63</v>
      </c>
    </row>
    <row r="11" spans="1:8" x14ac:dyDescent="0.2">
      <c r="A11" t="s">
        <v>8321</v>
      </c>
      <c r="B11">
        <f>COUNTIFS(Kickstarter!F522:F4115,"successful", Kickstarter!D522:D4115,"&gt;=40000", Kickstarter!D522:D4115,"&lt;=44999")</f>
        <v>16</v>
      </c>
      <c r="C11">
        <f>COUNTIFS(Kickstarter!F522:F4115,"failed",Kickstarter!D522:D4115,"&gt;=40000",Kickstarter!D522:D4115,"&lt;=44999")</f>
        <v>13</v>
      </c>
      <c r="D11">
        <f>COUNTIFS(Kickstarter!F522:F4115,"canceled",Kickstarter!D522:D4115,"&gt;=40000",Kickstarter!D522:D4115,"&lt;=44999")</f>
        <v>6</v>
      </c>
      <c r="E11">
        <f t="shared" si="0"/>
        <v>35</v>
      </c>
      <c r="F11">
        <f t="shared" si="1"/>
        <v>45.71</v>
      </c>
      <c r="G11">
        <f t="shared" si="3"/>
        <v>37.14</v>
      </c>
      <c r="H11">
        <f t="shared" si="2"/>
        <v>17.14</v>
      </c>
    </row>
    <row r="12" spans="1:8" x14ac:dyDescent="0.2">
      <c r="A12" t="s">
        <v>8322</v>
      </c>
      <c r="B12">
        <f>COUNTIFS(Kickstarter!F522:F4115,"successful", Kickstarter!D522:D4115,"&gt;=45000", Kickstarter!D522:D4115,"&lt;=49999")</f>
        <v>5</v>
      </c>
      <c r="C12">
        <f>COUNTIFS(Kickstarter!F522:F4115,"failed",Kickstarter!D522:D4115,"&gt;=45000",Kickstarter!D522:D4115,"&lt;=49999")</f>
        <v>11</v>
      </c>
      <c r="D12">
        <f>COUNTIFS(Kickstarter!F522:F4115,"canceled",Kickstarter!D522:D4115,"&gt;=45000",Kickstarter!D522:D4115,"&lt;=49999")</f>
        <v>4</v>
      </c>
      <c r="E12">
        <f t="shared" si="0"/>
        <v>20</v>
      </c>
      <c r="F12">
        <f t="shared" si="1"/>
        <v>25</v>
      </c>
      <c r="G12">
        <f t="shared" si="3"/>
        <v>55</v>
      </c>
      <c r="H12">
        <f t="shared" si="2"/>
        <v>20</v>
      </c>
    </row>
    <row r="13" spans="1:8" x14ac:dyDescent="0.2">
      <c r="A13" t="s">
        <v>8348</v>
      </c>
      <c r="B13">
        <f>COUNTIFS(Kickstarter!F522:F4115,"successful", Kickstarter!D522:D4115, "&gt;50000")</f>
        <v>41</v>
      </c>
      <c r="C13">
        <f>COUNTIFS(Kickstarter!F522:F4115,"failed", Kickstarter!D522:D4115,"&gt;50000")</f>
        <v>167</v>
      </c>
      <c r="D13">
        <f>COUNTIFS(Kickstarter!F522:F4115,"canceled", Kickstarter!D522:D4115,"&lt;50000")</f>
        <v>225</v>
      </c>
      <c r="E13">
        <f t="shared" si="0"/>
        <v>433</v>
      </c>
      <c r="F13">
        <f t="shared" si="1"/>
        <v>9.4700000000000006</v>
      </c>
      <c r="G13">
        <f t="shared" si="3"/>
        <v>38.57</v>
      </c>
      <c r="H13">
        <f t="shared" si="2"/>
        <v>51.96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Outcomes Based On Launch Date</vt:lpstr>
      <vt:lpstr>Kickstarter</vt:lpstr>
      <vt:lpstr>Outcome Goals Pivot Chart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2020-05-18T08:38:52Z</dcterms:modified>
</cp:coreProperties>
</file>