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nahvarghese/Downloads/"/>
    </mc:Choice>
  </mc:AlternateContent>
  <xr:revisionPtr revIDLastSave="0" documentId="8_{DE56F30D-5456-F44D-BC46-F93F9CE1D931}" xr6:coauthVersionLast="47" xr6:coauthVersionMax="47" xr10:uidLastSave="{00000000-0000-0000-0000-000000000000}"/>
  <bookViews>
    <workbookView xWindow="2940" yWindow="520" windowWidth="25380" windowHeight="15760" xr2:uid="{00000000-000D-0000-FFFF-FFFF00000000}"/>
  </bookViews>
  <sheets>
    <sheet name="Crowdfunding" sheetId="1" r:id="rId1"/>
    <sheet name="Category Pivot Table" sheetId="2" r:id="rId2"/>
    <sheet name="Sub Category Pivot Table" sheetId="5" r:id="rId3"/>
    <sheet name="Date Created Pivot Table" sheetId="6" r:id="rId4"/>
    <sheet name="Goal Outcomes" sheetId="7" r:id="rId5"/>
    <sheet name="Summary Statistics Table" sheetId="8" r:id="rId6"/>
  </sheets>
  <definedNames>
    <definedName name="_xlnm._FilterDatabase" localSheetId="0" hidden="1">Crowdfunding!$F$1:$F$1001</definedName>
    <definedName name="_xlnm._FilterDatabase" localSheetId="5" hidden="1">'Summary Statistics Table'!#REF!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8"/>
  <c r="J7" i="8"/>
  <c r="I7" i="8"/>
  <c r="J6" i="8"/>
  <c r="J5" i="8"/>
  <c r="I5" i="8"/>
  <c r="J4" i="8"/>
  <c r="I4" i="8"/>
  <c r="J3" i="8"/>
  <c r="I3" i="8"/>
  <c r="I2" i="8"/>
  <c r="J2" i="8"/>
  <c r="D3" i="7"/>
  <c r="B3" i="7"/>
  <c r="C3" i="7"/>
  <c r="E3" i="7"/>
  <c r="H3" i="7"/>
  <c r="D4" i="7"/>
  <c r="B4" i="7"/>
  <c r="C4" i="7"/>
  <c r="E4" i="7"/>
  <c r="H4" i="7"/>
  <c r="D5" i="7"/>
  <c r="B5" i="7"/>
  <c r="C5" i="7"/>
  <c r="E5" i="7"/>
  <c r="H5" i="7"/>
  <c r="D6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G3" i="7"/>
  <c r="G4" i="7"/>
  <c r="G5" i="7"/>
  <c r="G6" i="7"/>
  <c r="G7" i="7"/>
  <c r="G8" i="7"/>
  <c r="G9" i="7"/>
  <c r="G10" i="7"/>
  <c r="G11" i="7"/>
  <c r="G12" i="7"/>
  <c r="G13" i="7"/>
  <c r="F3" i="7"/>
  <c r="F4" i="7"/>
  <c r="F5" i="7"/>
  <c r="F6" i="7"/>
  <c r="F7" i="7"/>
  <c r="F8" i="7"/>
  <c r="F9" i="7"/>
  <c r="F10" i="7"/>
  <c r="F11" i="7"/>
  <c r="F12" i="7"/>
  <c r="F13" i="7"/>
  <c r="B2" i="7"/>
  <c r="C2" i="7"/>
  <c r="D2" i="7"/>
  <c r="E2" i="7"/>
  <c r="H2" i="7"/>
  <c r="G2" i="7"/>
  <c r="F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<sst xmlns="http://schemas.openxmlformats.org/spreadsheetml/2006/main" count="9063" uniqueCount="2114">
  <si>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</si>
  <si>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</si>
  <si>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</si>
  <si>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</si>
  <si>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</si>
  <si>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</si>
  <si>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</si>
  <si>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</si>
  <si>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</si>
  <si>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</si>
  <si>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</si>
  <si>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</si>
  <si>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</si>
  <si>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</si>
  <si>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</si>
  <si>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</si>
  <si>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</si>
  <si>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</si>
  <si>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</si>
  <si>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</si>
  <si>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</si>
  <si>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</si>
  <si>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</si>
  <si>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</si>
  <si>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</si>
  <si>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</si>
  <si>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</si>
  <si>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</si>
  <si>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</si>
  <si>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</si>
  <si>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</si>
  <si>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</si>
  <si>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</si>
  <si>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</si>
  <si>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</si>
  <si>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</si>
  <si>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</si>
  <si>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</si>
  <si>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</si>
  <si>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</si>
  <si>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</si>
  <si>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</si>
  <si>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</si>
  <si>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</si>
  <si>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</si>
  <si>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</si>
  <si>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</si>
  <si>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</si>
  <si>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</si>
  <si>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</si>
  <si>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</si>
  <si>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</si>
  <si>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</si>
  <si>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</si>
  <si>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</si>
  <si>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</si>
  <si>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</si>
  <si>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</si>
  <si>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</si>
  <si>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</si>
  <si>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</si>
  <si>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</si>
  <si>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</si>
  <si>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</si>
  <si>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</si>
  <si>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</si>
  <si>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</si>
  <si>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</si>
  <si>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</si>
  <si>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</si>
  <si>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</si>
  <si>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</si>
  <si>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</si>
  <si>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</si>
  <si>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</si>
  <si>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</si>
  <si>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</si>
  <si>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</si>
  <si>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</si>
  <si>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</si>
  <si>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</si>
  <si>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</si>
  <si>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</si>
  <si>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</si>
  <si>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</si>
  <si>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</si>
  <si>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</si>
  <si>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</si>
  <si>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</si>
  <si>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</si>
  <si>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</si>
  <si>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</si>
  <si>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</si>
  <si>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</si>
  <si>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</si>
  <si>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</si>
  <si>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</si>
  <si>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</si>
  <si>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</si>
  <si>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</si>
  <si>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</si>
  <si>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</si>
  <si>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</si>
  <si>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</si>
  <si>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</si>
  <si>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</si>
  <si>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</si>
  <si>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</si>
  <si>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</si>
  <si>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</si>
  <si>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</si>
  <si>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</si>
  <si>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</si>
  <si>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</si>
  <si>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</si>
  <si>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</si>
  <si>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</si>
  <si>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</si>
  <si>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</si>
  <si>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</si>
  <si>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</si>
  <si>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</si>
  <si>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</si>
  <si>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</si>
  <si>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</si>
  <si>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</si>
  <si>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</si>
  <si>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</si>
  <si>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</si>
  <si>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</si>
  <si>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</si>
  <si>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</si>
  <si>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</si>
  <si>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</si>
  <si>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</si>
  <si>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</si>
  <si>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</si>
  <si>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</si>
  <si>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</si>
  <si>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</si>
  <si>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</si>
  <si>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</si>
  <si>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</si>
  <si>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</si>
  <si>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</si>
  <si>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</si>
  <si>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</si>
  <si>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</si>
  <si>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</si>
  <si>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</si>
  <si>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</si>
  <si>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</si>
  <si>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</si>
  <si>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</si>
  <si>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</si>
  <si>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</si>
  <si>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</si>
  <si>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</si>
  <si>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</si>
  <si>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</si>
  <si>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</si>
  <si>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</si>
  <si>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</si>
  <si>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</si>
  <si>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</si>
  <si>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</si>
  <si>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</si>
  <si>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</si>
  <si>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</si>
  <si>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</si>
  <si>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</si>
  <si>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</si>
  <si>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</si>
  <si>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</si>
  <si>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</si>
  <si>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</si>
  <si>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</si>
  <si>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</si>
  <si>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</si>
  <si>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</si>
  <si>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</si>
  <si>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</si>
  <si>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</si>
  <si>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</si>
  <si>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</si>
  <si>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</si>
  <si>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</si>
  <si>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</si>
  <si>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</si>
  <si>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</si>
  <si>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</si>
  <si>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</si>
  <si>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</si>
  <si>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</si>
  <si>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</si>
  <si>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</si>
  <si>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</si>
  <si>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</si>
  <si>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</si>
  <si>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</si>
  <si>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</si>
  <si>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</si>
  <si>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</si>
  <si>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</si>
  <si>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</si>
  <si>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</si>
  <si>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</si>
  <si>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</si>
  <si>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</si>
  <si>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</si>
  <si>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</si>
  <si>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</si>
  <si>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</si>
  <si>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</si>
  <si>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</si>
  <si>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</si>
  <si>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</si>
  <si>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</si>
  <si>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</si>
  <si>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</si>
  <si>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</si>
  <si>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</si>
  <si>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</si>
  <si>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</si>
  <si>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</si>
  <si>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</si>
  <si>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</si>
  <si>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</si>
  <si>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</si>
  <si>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</si>
  <si>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</si>
  <si>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</si>
  <si>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</si>
  <si>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</si>
  <si>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</si>
  <si>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</si>
  <si>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</si>
  <si>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</si>
  <si>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</si>
  <si>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</si>
  <si>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</si>
  <si>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</si>
  <si>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</si>
  <si>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</si>
  <si>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</si>
  <si>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</si>
  <si>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</si>
  <si>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</si>
  <si>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</si>
  <si>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</si>
  <si>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</si>
  <si>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</si>
  <si>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</si>
  <si>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</si>
  <si>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</si>
  <si>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</si>
  <si>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</si>
  <si>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</si>
  <si>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</si>
  <si>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</si>
  <si>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</si>
  <si>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</si>
  <si>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</si>
  <si>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</si>
  <si>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</si>
  <si>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</si>
  <si>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</si>
  <si>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</si>
  <si>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</si>
  <si>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</si>
  <si>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</si>
  <si>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</si>
  <si>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</si>
  <si>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</si>
  <si>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</si>
  <si>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</si>
  <si>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</si>
  <si>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</si>
  <si>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</si>
  <si>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</si>
  <si>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</si>
  <si>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</si>
  <si>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</si>
  <si>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</si>
  <si>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</si>
  <si>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</si>
  <si>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</si>
  <si>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</si>
  <si>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</si>
  <si>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</si>
  <si>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</si>
  <si>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</si>
  <si>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</si>
  <si>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</si>
  <si>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</si>
  <si>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</si>
  <si>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</si>
  <si>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</si>
  <si>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</si>
  <si>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</si>
  <si>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</si>
  <si>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</si>
  <si>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</si>
  <si>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</si>
  <si>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</si>
  <si>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</si>
  <si>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</si>
  <si>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</si>
  <si>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</si>
  <si>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</si>
  <si>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</si>
  <si>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</si>
  <si>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</si>
  <si>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</si>
  <si>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</si>
  <si>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</si>
  <si>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</si>
  <si>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</si>
  <si>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</si>
  <si>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</si>
  <si>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</si>
  <si>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</si>
  <si>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</si>
  <si>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</si>
  <si>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</si>
  <si>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</si>
  <si>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</si>
  <si>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</si>
  <si>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</si>
  <si>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</si>
  <si>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</si>
  <si>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</si>
  <si>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</si>
  <si>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</si>
  <si>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</si>
  <si>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</si>
  <si>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</si>
  <si>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</si>
  <si>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</si>
  <si>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</si>
  <si>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</si>
  <si>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</si>
  <si>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</si>
  <si>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</si>
  <si>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</si>
  <si>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</si>
  <si>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</si>
  <si>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</si>
  <si>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</si>
  <si>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</si>
  <si>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</si>
  <si>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</si>
  <si>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</si>
  <si>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</si>
  <si>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</si>
  <si>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</si>
  <si>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</si>
  <si>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</si>
  <si>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</si>
  <si>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</si>
  <si>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</si>
  <si>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</si>
  <si>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</si>
  <si>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</si>
  <si>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</si>
  <si>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</si>
  <si>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</si>
  <si>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</si>
  <si>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</si>
  <si>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</si>
  <si>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</si>
  <si>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</si>
  <si>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</si>
  <si>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</si>
  <si>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</si>
  <si>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</si>
  <si>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</si>
  <si>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</si>
  <si>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</si>
  <si>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</si>
  <si>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</si>
  <si>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</si>
  <si>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</si>
  <si>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</si>
  <si>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</si>
  <si>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</si>
  <si>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</si>
  <si>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</si>
  <si>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</si>
  <si>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</si>
  <si>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</si>
  <si>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</si>
  <si>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</si>
  <si>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</si>
  <si>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</si>
  <si>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</si>
  <si>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</si>
  <si>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</si>
  <si>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</si>
  <si>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</si>
  <si>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</si>
  <si>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</si>
  <si>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</si>
  <si>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</si>
  <si>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</si>
  <si>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</si>
  <si>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</si>
  <si>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</si>
  <si>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</si>
  <si>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</si>
  <si>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</si>
  <si>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</si>
  <si>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</si>
  <si>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</si>
  <si>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</si>
  <si>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</si>
  <si>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</si>
  <si>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</si>
  <si>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</si>
  <si>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</si>
  <si>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</si>
  <si>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</si>
  <si>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</si>
  <si>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</si>
  <si>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</si>
  <si>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</si>
  <si>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</si>
  <si>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</si>
  <si>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</si>
  <si>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</si>
  <si>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</si>
  <si>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</si>
  <si>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</si>
  <si>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</si>
  <si>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</si>
  <si>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</si>
  <si>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</si>
  <si>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</si>
  <si>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</si>
  <si>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</si>
  <si>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</si>
  <si>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</si>
  <si>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</si>
  <si>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</si>
  <si>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</si>
  <si>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</si>
  <si>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</si>
  <si>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</si>
  <si>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</si>
  <si>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</si>
  <si>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</si>
  <si>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</si>
  <si>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</si>
  <si>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</si>
  <si>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</si>
  <si>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</si>
  <si>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</si>
  <si>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</si>
  <si>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</si>
  <si>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</si>
  <si>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</si>
  <si>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</si>
  <si>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</si>
  <si>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</si>
  <si>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</si>
  <si>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</si>
  <si>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</si>
  <si>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</si>
  <si>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</si>
  <si>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</si>
  <si>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</si>
  <si>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</si>
  <si>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</si>
  <si>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</si>
  <si>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</si>
  <si>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</si>
  <si>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</si>
  <si>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</si>
  <si>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</si>
  <si>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</si>
  <si>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</si>
  <si>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</si>
  <si>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</si>
  <si>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</si>
  <si>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</si>
  <si>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</si>
  <si>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</si>
  <si>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</si>
  <si>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</si>
  <si>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</si>
  <si>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</si>
  <si>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</si>
  <si>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</si>
  <si>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</si>
  <si>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</si>
  <si>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</si>
  <si>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</si>
  <si>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</si>
  <si>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</si>
  <si>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</si>
  <si>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</si>
  <si>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</si>
  <si>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</si>
  <si>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</si>
  <si>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</si>
  <si>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</si>
  <si>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</si>
  <si>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</si>
  <si>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</si>
  <si>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</si>
  <si>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</si>
  <si>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</si>
  <si>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</si>
  <si>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</si>
  <si>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</si>
  <si>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</si>
  <si>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</si>
  <si>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</si>
  <si>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</si>
  <si>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</si>
  <si>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</si>
  <si>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</si>
  <si>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</si>
  <si>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</si>
  <si>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</si>
  <si>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</si>
  <si>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</si>
  <si>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</si>
  <si>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</si>
  <si>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</si>
  <si>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</si>
  <si>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</si>
  <si>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</si>
  <si>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</si>
  <si>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</si>
  <si>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</si>
  <si>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</si>
  <si>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</si>
  <si>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</si>
  <si>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</si>
  <si>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</si>
  <si>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</si>
  <si>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</si>
  <si>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</si>
  <si>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</si>
  <si>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</si>
  <si>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</si>
  <si>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</si>
  <si>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</si>
  <si>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</si>
  <si>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</si>
  <si>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</si>
  <si>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</si>
  <si>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</si>
  <si>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</si>
  <si>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</si>
  <si>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</si>
  <si>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</si>
  <si>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</si>
  <si>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</si>
  <si>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</si>
  <si>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</si>
  <si>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</si>
  <si>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</si>
  <si>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</si>
  <si>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</si>
  <si>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</si>
  <si>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</si>
  <si>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</si>
  <si>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</si>
  <si>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</si>
  <si>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</si>
  <si>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</si>
  <si>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</si>
  <si>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</si>
  <si>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</si>
  <si>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</si>
  <si>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</si>
  <si>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</si>
  <si>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</si>
  <si>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</si>
  <si>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</si>
  <si>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</si>
  <si>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</si>
  <si>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</si>
  <si>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</si>
  <si>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</si>
  <si>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</si>
  <si>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</si>
  <si>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</si>
  <si>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</si>
  <si>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</si>
  <si>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</si>
  <si>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</si>
  <si>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</si>
  <si>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</si>
  <si>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</si>
  <si>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</si>
  <si>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</si>
  <si>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</si>
  <si>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</si>
  <si>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</si>
  <si>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</si>
  <si>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</si>
  <si>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</si>
  <si>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</si>
  <si>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</si>
  <si>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</si>
  <si>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</si>
  <si>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</si>
  <si>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</si>
  <si>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</si>
  <si>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</si>
  <si>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</si>
  <si>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</si>
  <si>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</si>
  <si>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</si>
  <si>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</si>
  <si>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</si>
  <si>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</si>
  <si>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</si>
  <si>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</si>
  <si>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</si>
  <si>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</si>
  <si>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</si>
  <si>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</si>
  <si>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</si>
  <si>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</si>
  <si>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</si>
  <si>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</si>
  <si>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</si>
  <si>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</si>
  <si>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</si>
  <si>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</si>
  <si>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</si>
  <si>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</si>
  <si>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</si>
  <si>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</si>
  <si>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</si>
  <si>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</si>
  <si>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</si>
  <si>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</si>
  <si>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</si>
  <si>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</si>
  <si>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</si>
  <si>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</si>
  <si>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</si>
  <si>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</si>
  <si>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</si>
  <si>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</si>
  <si>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</si>
  <si>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</si>
  <si>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</si>
  <si>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</si>
  <si>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</si>
  <si>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</si>
  <si>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</si>
  <si>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</si>
  <si>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</si>
  <si>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</si>
  <si>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</si>
  <si>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</si>
  <si>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</si>
  <si>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</si>
  <si>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</si>
  <si>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</si>
  <si>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</si>
  <si>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</si>
  <si>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</si>
  <si>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</si>
  <si>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</si>
  <si>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</si>
  <si>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</si>
  <si>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</si>
  <si>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</si>
  <si>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</si>
  <si>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</si>
  <si>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</si>
  <si>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</si>
  <si>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</si>
  <si>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</si>
  <si>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</si>
  <si>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</si>
  <si>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</si>
  <si>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</si>
  <si>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</si>
  <si>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</si>
  <si>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</si>
  <si>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</si>
  <si>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</si>
  <si>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</si>
  <si>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</si>
  <si>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</si>
  <si>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</si>
  <si>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</si>
  <si>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</si>
  <si>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</si>
  <si>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</si>
  <si>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</si>
  <si>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</si>
  <si>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</si>
  <si>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</si>
  <si>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</si>
  <si>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</si>
  <si>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</si>
  <si>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</si>
  <si>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</si>
  <si>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</si>
  <si>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</si>
  <si>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</si>
  <si>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</si>
  <si>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</si>
  <si>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</si>
  <si>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</si>
  <si>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</si>
  <si>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</si>
  <si>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</si>
  <si>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</si>
  <si>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</si>
  <si>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</si>
  <si>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</si>
  <si>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</si>
  <si>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</si>
  <si>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</si>
  <si>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</si>
  <si>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</si>
  <si>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</si>
  <si>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</si>
  <si>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</si>
  <si>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</si>
  <si>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</si>
  <si>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</si>
  <si>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</si>
  <si>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</si>
  <si>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</si>
  <si>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</si>
  <si>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</si>
  <si>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</si>
  <si>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</si>
  <si>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</si>
  <si>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</si>
  <si>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</si>
  <si>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</si>
  <si>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</si>
  <si>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</si>
  <si>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</si>
  <si>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</si>
  <si>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</si>
  <si>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</si>
  <si>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</si>
  <si>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</si>
  <si>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</si>
  <si>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</si>
  <si>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</si>
  <si>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</si>
  <si>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</si>
  <si>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</si>
  <si>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</si>
  <si>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</si>
  <si>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</si>
  <si>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</si>
  <si>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</si>
  <si>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</si>
  <si>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</si>
  <si>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</si>
  <si>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</si>
  <si>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</si>
  <si>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</si>
  <si>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</si>
  <si>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</si>
  <si>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</si>
  <si>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</si>
  <si>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</si>
  <si>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</si>
  <si>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</si>
  <si>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</si>
  <si>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</si>
  <si>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</si>
  <si>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</si>
  <si>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</si>
  <si>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</si>
  <si>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</si>
  <si>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</si>
  <si>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</si>
  <si>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</si>
  <si>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</si>
  <si>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</si>
  <si>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</si>
  <si>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</si>
  <si>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</si>
  <si>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</si>
  <si>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</si>
  <si>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</si>
  <si>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</si>
  <si>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</si>
  <si>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</si>
  <si>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</si>
  <si>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</si>
  <si>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</si>
  <si>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</si>
  <si>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</si>
  <si>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</si>
  <si>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</si>
  <si>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</si>
  <si>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</si>
  <si>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</si>
  <si>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</si>
  <si>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</si>
  <si>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</si>
  <si>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</si>
  <si>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</si>
  <si>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</si>
  <si>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</si>
  <si>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</si>
  <si>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</si>
  <si>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</si>
  <si>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</si>
  <si>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</si>
  <si>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</si>
  <si>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</si>
  <si>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</si>
  <si>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</si>
  <si>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</si>
  <si>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</si>
  <si>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</si>
  <si>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</si>
  <si>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</si>
  <si>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</si>
  <si>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</si>
  <si>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</si>
  <si>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</si>
  <si>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</si>
  <si>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</si>
  <si>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</si>
  <si>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</si>
  <si>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</si>
  <si>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</si>
  <si>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</si>
  <si>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</si>
  <si>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</si>
  <si>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</si>
  <si>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</si>
  <si>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</si>
  <si>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</si>
  <si>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</si>
  <si>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</si>
  <si>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</si>
  <si>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</si>
  <si>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</si>
  <si>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</si>
  <si>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</si>
  <si>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</si>
  <si>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</si>
  <si>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</si>
  <si>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</si>
  <si>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</si>
  <si>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</si>
  <si>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</si>
  <si>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</si>
  <si>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</si>
  <si>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</si>
  <si>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</si>
  <si>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</si>
  <si>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</si>
  <si>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</si>
  <si>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</si>
  <si>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</si>
  <si>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</si>
  <si>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</si>
  <si>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</si>
  <si>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</si>
  <si>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</si>
  <si>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</si>
  <si>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</si>
  <si>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</si>
  <si>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</si>
  <si>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</si>
  <si>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</si>
  <si>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</si>
  <si>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</si>
  <si>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</si>
  <si>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</si>
  <si>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</si>
  <si>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</si>
  <si>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</si>
  <si>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</si>
  <si>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</si>
  <si>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</si>
  <si>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</si>
  <si>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</si>
  <si>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</si>
  <si>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</si>
  <si>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</si>
  <si>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</si>
  <si>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</si>
  <si>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</si>
  <si>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</si>
  <si>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</si>
  <si>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</si>
  <si>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</si>
  <si>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</si>
  <si>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</si>
  <si>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</si>
  <si>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</si>
  <si>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</si>
  <si>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</si>
  <si>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</si>
  <si>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</si>
  <si>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</si>
  <si>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</si>
  <si>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</si>
  <si>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</si>
  <si>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</si>
  <si>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</si>
  <si>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</si>
  <si>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</si>
  <si>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</si>
  <si>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</si>
  <si>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</si>
  <si>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</si>
  <si>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</si>
  <si>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</si>
  <si>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</si>
  <si>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</si>
  <si>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</si>
  <si>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</si>
  <si>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</si>
  <si>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</si>
  <si>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</si>
  <si>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</si>
  <si>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</si>
  <si>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</si>
  <si>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</si>
  <si>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</si>
  <si>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</si>
  <si>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</si>
  <si>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</si>
  <si>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</si>
  <si>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</si>
  <si>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</si>
  <si>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</si>
  <si>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</si>
  <si>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</si>
  <si>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</si>
  <si>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</si>
  <si>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</si>
  <si>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</si>
  <si>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</si>
  <si>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</si>
  <si>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</si>
  <si>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</si>
  <si>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</si>
  <si>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</si>
  <si>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</si>
  <si>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</si>
  <si>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</si>
  <si>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</si>
  <si>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</si>
  <si>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</si>
  <si>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</si>
  <si>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</si>
  <si>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</si>
  <si>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</si>
  <si>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</si>
  <si>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</si>
  <si>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</si>
  <si>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</si>
  <si>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</si>
  <si>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</si>
  <si>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</si>
  <si>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</si>
  <si>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</si>
  <si>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</si>
  <si>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</si>
  <si>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</si>
  <si>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</si>
  <si>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</si>
  <si>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</si>
  <si>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</si>
  <si>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</si>
  <si>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</si>
  <si>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</si>
  <si>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</si>
  <si>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</si>
  <si>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</si>
  <si>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</si>
  <si>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</si>
  <si>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</si>
  <si>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</si>
  <si>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</si>
  <si>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</si>
  <si>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</si>
  <si>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</si>
  <si>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</si>
  <si>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</si>
  <si>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</si>
  <si>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</si>
  <si>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</si>
  <si>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</si>
  <si>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</si>
  <si>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</si>
  <si>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</si>
  <si>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</si>
  <si>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</si>
  <si>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</si>
  <si>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</si>
  <si>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</si>
  <si>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</si>
  <si>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</si>
  <si>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</si>
  <si>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</si>
  <si>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</si>
  <si>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</si>
  <si>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</si>
  <si>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</si>
  <si>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</si>
  <si>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</si>
  <si>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</si>
  <si>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</si>
  <si>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</si>
  <si>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</si>
  <si>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</si>
  <si>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</si>
  <si>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</si>
  <si>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</si>
  <si>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</si>
  <si>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</si>
  <si>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</si>
  <si>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</si>
  <si>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</si>
  <si>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</si>
  <si>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</si>
  <si>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</si>
  <si>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</si>
  <si>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</si>
  <si>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</si>
  <si>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</si>
  <si>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</si>
  <si>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</si>
  <si>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</si>
  <si>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</si>
  <si>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</si>
  <si>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</si>
  <si>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</si>
  <si>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</si>
  <si>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</si>
  <si>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</si>
  <si>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</si>
  <si>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</si>
  <si>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</si>
  <si>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</si>
  <si>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</si>
  <si>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</si>
  <si>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</si>
  <si>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</si>
  <si>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</si>
  <si>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</si>
  <si>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</si>
  <si>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</si>
  <si>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</si>
  <si>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</si>
  <si>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</si>
  <si>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</si>
  <si>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</si>
  <si>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</si>
  <si>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</si>
  <si>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</si>
  <si>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</si>
  <si>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</si>
  <si>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</si>
  <si>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</si>
  <si>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</si>
  <si>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</si>
  <si>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</si>
  <si>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</si>
  <si>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</si>
  <si>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</si>
  <si>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</si>
  <si>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</si>
  <si>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</si>
  <si>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</si>
  <si>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</si>
  <si>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</si>
  <si>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</si>
  <si>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</si>
  <si>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</si>
  <si>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</si>
  <si>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</si>
  <si>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</si>
  <si>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</si>
  <si>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</si>
  <si>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</si>
  <si>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</si>
  <si>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</si>
  <si>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</si>
  <si>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</si>
  <si>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</si>
  <si>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</si>
  <si>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</si>
  <si>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</si>
  <si>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</si>
  <si>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</si>
  <si>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</si>
  <si>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</si>
  <si>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</si>
  <si>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</si>
  <si>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</si>
  <si>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</si>
  <si>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</si>
  <si>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</si>
  <si>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</si>
  <si>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</si>
  <si>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</si>
  <si>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</si>
  <si>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</si>
  <si>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</si>
  <si>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</si>
  <si>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</si>
  <si>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</si>
  <si>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</si>
  <si>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</si>
  <si>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</si>
  <si>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</si>
  <si>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</si>
  <si>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</si>
  <si>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</si>
  <si>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</si>
  <si>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</si>
  <si>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</si>
  <si>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</si>
  <si>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</si>
  <si>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</si>
  <si>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</si>
  <si>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</si>
  <si>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</si>
  <si>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</si>
  <si>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</si>
  <si>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</si>
  <si>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</si>
  <si>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</si>
  <si>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</si>
  <si>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</si>
  <si>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</si>
  <si>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</si>
  <si>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</si>
  <si>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</si>
  <si>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</si>
  <si>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</si>
  <si>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</si>
  <si>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</si>
  <si>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</si>
  <si>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</si>
  <si>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</si>
  <si>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</si>
  <si>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</si>
  <si>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</si>
  <si>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</si>
  <si>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</si>
  <si>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</si>
  <si>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</si>
  <si>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</si>
  <si>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</si>
  <si>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</si>
  <si>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</si>
  <si>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</si>
  <si>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</si>
  <si>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</si>
  <si>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</si>
  <si>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</si>
  <si>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</si>
  <si>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</si>
  <si>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</si>
  <si>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</si>
  <si>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</si>
  <si>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</si>
  <si>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</si>
  <si>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</si>
  <si>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</si>
  <si>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</si>
  <si>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</si>
  <si>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</si>
  <si>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</si>
  <si>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</si>
  <si>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</si>
  <si>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</si>
  <si>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</si>
  <si>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</si>
  <si>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</si>
  <si>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</si>
  <si>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</si>
  <si>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</si>
  <si>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</si>
  <si>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</si>
  <si>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</si>
  <si>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</si>
  <si>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</si>
  <si>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</si>
  <si>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</si>
  <si>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</si>
  <si>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</si>
  <si>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</si>
  <si>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</si>
  <si>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</si>
  <si>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</si>
  <si>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</si>
  <si>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</si>
  <si>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</si>
  <si>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</si>
  <si>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</si>
  <si>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</si>
  <si>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</si>
  <si>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</si>
  <si>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</si>
  <si>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</si>
  <si>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</si>
  <si>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</si>
  <si>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</si>
  <si>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</si>
  <si>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</si>
  <si>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</si>
  <si>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</si>
  <si>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</si>
  <si>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</si>
  <si>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</si>
  <si>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</si>
  <si>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</si>
  <si>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</si>
  <si>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</si>
  <si>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</si>
  <si>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</si>
  <si>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</si>
  <si>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</si>
  <si>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</si>
  <si>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</si>
  <si>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</si>
  <si>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</si>
  <si>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</si>
  <si>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</si>
  <si>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</si>
  <si>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</si>
  <si>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</si>
  <si>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</si>
  <si>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</si>
  <si>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</si>
  <si>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</si>
  <si>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</si>
  <si>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</si>
  <si>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</si>
  <si>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</si>
  <si>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</si>
  <si>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</si>
  <si>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</si>
  <si>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</si>
  <si>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</si>
  <si>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</si>
  <si>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</si>
  <si>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</si>
  <si>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</si>
  <si>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</si>
  <si>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</si>
  <si>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</si>
  <si>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</si>
  <si>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</si>
  <si>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</si>
  <si>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</si>
  <si>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</si>
  <si>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</si>
  <si>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</si>
  <si>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</si>
  <si>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</si>
  <si>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</si>
  <si>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</si>
  <si>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</si>
  <si>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</si>
  <si>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</si>
  <si>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</si>
  <si>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</si>
  <si>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</si>
  <si>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</si>
  <si>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</si>
  <si>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</si>
  <si>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</si>
  <si>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</si>
  <si>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</si>
  <si>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</si>
  <si>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</si>
  <si>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</si>
  <si>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</si>
  <si>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</si>
  <si>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</si>
  <si>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</si>
  <si>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</si>
  <si>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</si>
  <si>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</si>
  <si>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</si>
  <si>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</si>
  <si>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</si>
  <si>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</si>
  <si>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</si>
  <si>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</si>
  <si>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</si>
  <si>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</si>
  <si>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</si>
  <si>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</si>
  <si>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</si>
  <si>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</si>
  <si>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</si>
  <si>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</si>
  <si>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</si>
  <si>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</si>
  <si>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</si>
  <si>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</si>
  <si>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</si>
  <si>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</si>
  <si>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</si>
  <si>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</si>
  <si>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</si>
  <si>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</si>
  <si>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</si>
  <si>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</si>
  <si>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</si>
  <si>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</si>
  <si>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</si>
  <si>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</si>
  <si>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</si>
  <si>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</si>
  <si>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</si>
  <si>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</si>
  <si>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</si>
  <si>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</si>
  <si>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</si>
  <si>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</si>
  <si>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</si>
  <si>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</si>
  <si>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</si>
  <si>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</si>
  <si>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</si>
  <si>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</si>
  <si>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</si>
  <si>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</si>
  <si>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</si>
  <si>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</si>
  <si>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</si>
  <si>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</si>
  <si>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</si>
  <si>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</si>
  <si>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</si>
  <si>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</si>
  <si>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</si>
  <si>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</si>
  <si>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</si>
  <si>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</si>
  <si>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</si>
  <si>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</si>
  <si>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</si>
  <si>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</si>
  <si>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</si>
  <si>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</si>
  <si>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</si>
  <si>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</si>
  <si>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</si>
  <si>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</si>
  <si>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</si>
  <si>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</si>
  <si>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</si>
  <si>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</si>
  <si>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</si>
  <si>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</si>
  <si>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</si>
  <si>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</si>
  <si>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</si>
  <si>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</si>
  <si>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</si>
  <si>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</si>
  <si>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</si>
  <si>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</si>
  <si>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</si>
  <si>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</si>
  <si>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</si>
  <si>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</si>
  <si>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</si>
  <si>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</si>
  <si>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</si>
  <si>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</si>
  <si>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</si>
  <si>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</si>
  <si>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</si>
  <si>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</si>
  <si>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</si>
  <si>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</si>
  <si>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</si>
  <si>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</si>
  <si>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</si>
  <si>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</si>
  <si>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</si>
  <si>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</si>
  <si>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</si>
  <si>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</si>
  <si>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</si>
  <si>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</si>
  <si>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</si>
  <si>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</si>
  <si>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</si>
  <si>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</si>
  <si>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</si>
  <si>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</si>
  <si>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</si>
  <si>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</si>
  <si>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</si>
  <si>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</si>
  <si>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</si>
  <si>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</si>
  <si>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</si>
  <si>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</si>
  <si>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</si>
  <si>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</si>
  <si>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</si>
  <si>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</si>
  <si>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</si>
  <si>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</si>
  <si>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</si>
  <si>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</si>
  <si>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</si>
  <si>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</si>
  <si>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</si>
  <si>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</si>
  <si>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</si>
  <si>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</si>
  <si>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</si>
  <si>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</si>
  <si>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</si>
  <si>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</si>
  <si>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</si>
  <si>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</si>
  <si>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</si>
  <si>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</si>
  <si>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</si>
  <si>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</si>
  <si>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</si>
  <si>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</si>
  <si>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</si>
  <si>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</si>
  <si>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</si>
  <si>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</si>
  <si>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</si>
  <si>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</si>
  <si>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</si>
  <si>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</si>
  <si>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</si>
  <si>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</si>
  <si>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</si>
  <si>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</si>
  <si>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</si>
  <si>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</si>
  <si>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</si>
  <si>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</si>
  <si>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</si>
  <si>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</si>
  <si>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</si>
  <si>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</si>
  <si>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</si>
  <si>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</si>
  <si>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</si>
  <si>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</si>
  <si>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</si>
  <si>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</si>
  <si>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</si>
  <si>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</si>
  <si>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</si>
  <si>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</si>
  <si>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</si>
  <si>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</si>
  <si>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</si>
  <si>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</si>
  <si>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</si>
  <si>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</si>
  <si>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</si>
  <si>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</si>
  <si>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</si>
  <si>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</si>
  <si>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</si>
  <si>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</si>
  <si>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</si>
  <si>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</si>
  <si>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</si>
  <si>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</si>
  <si>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</si>
  <si>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</si>
  <si>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</si>
  <si>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</si>
  <si>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</si>
  <si>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</si>
  <si>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</si>
  <si>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</si>
  <si>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</si>
  <si>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</si>
  <si>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</si>
  <si>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</si>
  <si>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</si>
  <si>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</si>
  <si>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</si>
  <si>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</si>
  <si>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</si>
  <si>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</si>
  <si>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</si>
  <si>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</si>
  <si>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</si>
  <si>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</si>
  <si>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</si>
  <si>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</si>
  <si>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</si>
  <si>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</si>
  <si>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</si>
  <si>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</si>
  <si>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</si>
  <si>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</si>
  <si>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</si>
  <si>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</si>
  <si>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</si>
  <si>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</si>
  <si>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</si>
  <si>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</si>
  <si>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</si>
  <si>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</si>
  <si>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</si>
  <si>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</si>
  <si>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</si>
  <si>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</si>
  <si>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</si>
  <si>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</si>
  <si>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</si>
  <si>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</si>
  <si>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</si>
  <si>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</si>
  <si>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</si>
  <si>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</si>
  <si>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</si>
  <si>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</si>
  <si>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</si>
  <si>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</si>
  <si>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</si>
  <si>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</si>
  <si>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</si>
  <si>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</si>
  <si>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</si>
  <si>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</si>
  <si>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</si>
  <si>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</si>
  <si>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</si>
  <si>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</si>
  <si>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</si>
  <si>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</si>
  <si>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</si>
  <si>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</si>
  <si>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</si>
  <si>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</si>
  <si>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</si>
  <si>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</si>
  <si>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</si>
  <si>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</si>
  <si>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</si>
  <si>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</si>
  <si>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</si>
  <si>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</si>
  <si>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</si>
  <si>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</si>
  <si>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</si>
  <si>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</si>
  <si>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</si>
  <si>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</si>
  <si>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</si>
  <si>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</si>
  <si>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</si>
  <si>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</si>
  <si>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</si>
  <si>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</si>
  <si>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</si>
  <si>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</si>
  <si>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</si>
  <si>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</si>
  <si>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</si>
  <si>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</si>
  <si>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</si>
  <si>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</si>
  <si>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</si>
  <si>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</si>
  <si>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</si>
  <si>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</si>
  <si>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</si>
  <si>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</si>
  <si>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</si>
  <si>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</si>
  <si>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</si>
  <si>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</si>
  <si>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</si>
  <si>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</si>
  <si>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</si>
  <si>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</si>
  <si>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</si>
  <si>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</si>
  <si>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</si>
  <si>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</si>
  <si>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</si>
  <si>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</si>
  <si>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</si>
  <si>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</si>
  <si>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</si>
  <si>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</si>
  <si>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</si>
  <si>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</si>
  <si>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</si>
  <si>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</si>
  <si>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</si>
  <si>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</si>
  <si>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</si>
  <si>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</si>
  <si>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</si>
  <si>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</si>
  <si>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</si>
  <si>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</si>
  <si>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</si>
  <si>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</si>
  <si>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</si>
  <si>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</si>
  <si>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</si>
  <si>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</si>
  <si>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</si>
  <si>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</si>
  <si>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</si>
  <si>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</si>
  <si>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</si>
  <si>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</si>
  <si>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</si>
  <si>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</si>
  <si>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</si>
  <si>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</si>
  <si>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</si>
  <si>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</si>
  <si>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</si>
  <si>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</si>
  <si>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</si>
  <si>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</si>
  <si>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</si>
  <si>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</si>
  <si>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</si>
  <si>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</si>
  <si>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</si>
  <si>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</si>
  <si>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</si>
  <si>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</si>
  <si>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</si>
  <si>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</si>
  <si>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</si>
  <si>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</si>
  <si>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</si>
  <si>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</si>
  <si>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</si>
  <si>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</si>
  <si>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</si>
  <si>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</si>
  <si>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</si>
  <si>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</si>
  <si>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</si>
  <si>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</si>
  <si>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</si>
  <si>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</si>
  <si>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</si>
  <si>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</si>
  <si>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</si>
  <si>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</si>
  <si>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</si>
  <si>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</si>
  <si>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</si>
  <si>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</si>
  <si>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</si>
  <si>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</si>
  <si>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</si>
  <si>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</si>
  <si>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</si>
  <si>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</si>
  <si>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</si>
  <si>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</si>
  <si>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</si>
  <si>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</si>
  <si>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</si>
  <si>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</si>
  <si>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</si>
  <si>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</si>
  <si>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</si>
  <si>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</si>
  <si>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</si>
  <si>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</si>
  <si>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</si>
  <si>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</si>
  <si>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</si>
  <si>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</si>
  <si>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</si>
  <si>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</si>
  <si>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</si>
  <si>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</si>
  <si>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</si>
  <si>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</si>
  <si>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</si>
  <si>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</si>
  <si>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</si>
  <si>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</si>
  <si>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</si>
  <si>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</si>
  <si>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</si>
  <si>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</si>
  <si>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</si>
  <si>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</si>
  <si>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</si>
  <si>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</si>
  <si>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</si>
  <si>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</si>
  <si>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</si>
  <si>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</si>
  <si>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</si>
  <si>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</si>
  <si>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</si>
  <si>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</si>
  <si>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</si>
  <si>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</si>
  <si>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</si>
  <si>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</si>
  <si>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</si>
  <si>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</si>
  <si>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</si>
  <si>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</si>
  <si>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</si>
  <si>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</si>
  <si>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</si>
  <si>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</si>
  <si>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</si>
  <si>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</si>
  <si>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</si>
  <si>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</si>
  <si>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</si>
  <si>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</si>
  <si>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</si>
  <si>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</si>
  <si>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</si>
  <si>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</si>
  <si>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</si>
  <si>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</si>
  <si>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</si>
  <si>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</si>
  <si>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</si>
  <si>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</si>
  <si>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</si>
  <si>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</si>
  <si>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</si>
  <si>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</si>
  <si>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</si>
  <si>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</si>
  <si>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</si>
  <si>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</si>
  <si>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</si>
  <si>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</si>
  <si>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</si>
  <si>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</si>
  <si>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</si>
  <si>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</si>
  <si>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</si>
  <si>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</si>
  <si>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</si>
  <si>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</si>
  <si>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</si>
  <si>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</si>
  <si>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</si>
  <si>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</si>
  <si>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</si>
  <si>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</si>
  <si>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</si>
  <si>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</si>
  <si>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</si>
  <si>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</si>
  <si>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</si>
  <si>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</si>
  <si>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</si>
  <si>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</si>
  <si>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</si>
  <si>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</si>
  <si>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</si>
  <si>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</si>
  <si>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</si>
  <si>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</si>
  <si>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</si>
  <si>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</si>
  <si>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</si>
  <si>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</si>
  <si>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</si>
  <si>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</si>
  <si>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</si>
  <si>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</si>
  <si>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</si>
  <si>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</si>
  <si>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</si>
  <si>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</si>
  <si>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</si>
  <si>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</si>
  <si>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</si>
  <si>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</si>
  <si>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</si>
  <si>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</si>
  <si>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</si>
  <si>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</si>
  <si>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</si>
  <si>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</si>
  <si>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</si>
  <si>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</si>
  <si>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</si>
  <si>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</si>
  <si>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</si>
  <si>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</si>
  <si>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</si>
  <si>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</si>
  <si>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</si>
  <si>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</si>
  <si>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</si>
  <si>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</si>
  <si>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</si>
  <si>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</si>
  <si>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</si>
  <si>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</si>
  <si>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</si>
  <si>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</si>
  <si>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</si>
  <si>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</si>
  <si>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</si>
  <si>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</si>
  <si>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</si>
  <si>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</si>
  <si>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</si>
  <si>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</si>
  <si>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</si>
  <si>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</si>
  <si>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</si>
  <si>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</si>
  <si>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</si>
  <si>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</si>
  <si>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</si>
  <si>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</si>
  <si>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</si>
  <si>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</si>
  <si>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</si>
  <si>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</si>
  <si>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</si>
  <si>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</si>
  <si>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</si>
  <si>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</si>
  <si>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</si>
  <si>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</si>
  <si>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</si>
  <si>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</si>
  <si>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</si>
  <si>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</si>
  <si>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</si>
  <si>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</si>
  <si>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</si>
  <si>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</si>
  <si>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</si>
  <si>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</si>
  <si>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</si>
  <si>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</si>
  <si>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</si>
  <si>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</si>
  <si>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</si>
  <si>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</si>
  <si>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</si>
  <si>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</si>
  <si>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</si>
  <si>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</si>
  <si>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</si>
  <si>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</si>
  <si>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</si>
  <si>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</si>
  <si>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</si>
  <si>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</si>
  <si>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</si>
  <si>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</si>
  <si>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</si>
  <si>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</si>
  <si>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</si>
  <si>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</si>
  <si>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</si>
  <si>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</si>
  <si>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</si>
  <si>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</si>
  <si>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</si>
  <si>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</si>
  <si>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</si>
  <si>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</si>
  <si>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</si>
  <si>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</si>
  <si>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</si>
  <si>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</si>
  <si>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</si>
  <si>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</si>
  <si>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</si>
  <si>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</si>
  <si>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</si>
  <si>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</si>
  <si>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</si>
  <si>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</si>
  <si>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</si>
  <si>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</si>
  <si>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</si>
  <si>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</si>
  <si>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</si>
  <si>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</si>
  <si>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</si>
  <si>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</si>
  <si>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</si>
  <si>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</si>
  <si>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</si>
  <si>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</si>
  <si>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</si>
  <si>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</si>
  <si>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</si>
  <si>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</si>
  <si>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</si>
  <si>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</si>
  <si>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</si>
  <si>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</si>
  <si>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</si>
  <si>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</si>
  <si>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</si>
  <si>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</si>
  <si>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</si>
  <si>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</si>
  <si>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</si>
  <si>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</si>
  <si>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</si>
  <si>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</si>
  <si>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</si>
  <si>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</si>
  <si>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</si>
  <si>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</si>
  <si>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</si>
  <si>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</si>
  <si>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</si>
  <si>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</si>
  <si>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</si>
  <si>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</si>
  <si>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</si>
  <si>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</si>
  <si>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</si>
  <si>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</si>
  <si>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</si>
  <si>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</si>
  <si>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</si>
  <si>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</si>
  <si>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</si>
  <si>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</si>
  <si>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</si>
  <si>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</si>
  <si>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</si>
  <si>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</si>
  <si>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</si>
  <si>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</si>
  <si>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</si>
  <si>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</si>
  <si>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</si>
  <si>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</si>
  <si>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</si>
  <si>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</si>
  <si>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</si>
  <si>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</si>
  <si>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</si>
  <si>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</si>
  <si>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</si>
  <si>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</si>
  <si>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</si>
  <si>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</si>
  <si>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</si>
  <si>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</si>
  <si>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</si>
  <si>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</si>
  <si>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</si>
  <si>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</si>
  <si>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</si>
  <si>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</si>
  <si>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</si>
  <si>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</si>
  <si>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</si>
  <si>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</si>
  <si>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</si>
  <si>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</si>
  <si>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</si>
  <si>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</si>
  <si>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</si>
  <si>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</si>
  <si>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</si>
  <si>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</si>
  <si>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</si>
  <si>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</si>
  <si>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</si>
  <si>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</si>
  <si>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</si>
  <si>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</si>
  <si>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</si>
  <si>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</si>
  <si>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</si>
  <si>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</si>
  <si>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</si>
  <si>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</si>
  <si>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</si>
  <si>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</si>
  <si>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</si>
  <si>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</si>
  <si>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</si>
  <si>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</si>
  <si>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</si>
  <si>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</si>
  <si>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</si>
  <si>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</si>
  <si>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</si>
  <si>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</si>
  <si>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</si>
  <si>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</si>
  <si>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</si>
  <si>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</si>
  <si>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</si>
  <si>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</si>
  <si>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</si>
  <si>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</si>
  <si>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</si>
  <si>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</si>
  <si>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</si>
  <si>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</si>
  <si>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</si>
  <si>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</si>
  <si>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</si>
  <si>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</si>
  <si>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</si>
  <si>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</si>
  <si>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</si>
  <si>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</si>
  <si>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</si>
  <si>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</si>
  <si>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</si>
  <si>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</si>
  <si>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</si>
  <si>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</si>
  <si>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</si>
  <si>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</si>
  <si>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</si>
  <si>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</si>
  <si>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</si>
  <si>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</si>
  <si>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</si>
  <si>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</si>
  <si>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</si>
  <si>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</si>
  <si>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</si>
  <si>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</si>
  <si>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</si>
  <si>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</si>
  <si>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</si>
  <si>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</si>
  <si>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</si>
  <si>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</si>
  <si>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</si>
  <si>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</si>
  <si>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</si>
  <si>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</si>
  <si>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</si>
  <si>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</si>
  <si>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</si>
  <si>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</si>
  <si>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</si>
  <si>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</si>
  <si>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</si>
  <si>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</si>
  <si>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</si>
  <si>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</si>
  <si>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</si>
  <si>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</si>
  <si>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</si>
  <si>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</si>
  <si>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</si>
  <si>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</si>
  <si>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</si>
  <si>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</si>
  <si>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</si>
  <si>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</si>
  <si>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Total Projects</t>
  </si>
  <si>
    <t>Percentage Succesful</t>
  </si>
  <si>
    <t>Percentage Failed</t>
  </si>
  <si>
    <t>Less than 1000</t>
  </si>
  <si>
    <t>1000 to 4999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</si>
  <si>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</si>
  <si>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</si>
  <si>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</si>
  <si>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</si>
  <si>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</si>
  <si>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</si>
  <si>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</si>
  <si>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</si>
  <si>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Number Successful</t>
  </si>
  <si>
    <t>Number Canceled</t>
  </si>
  <si>
    <t>Percentage Canceled</t>
  </si>
  <si>
    <t>5000 to 9999</t>
  </si>
  <si>
    <t>30000 to 34999</t>
  </si>
  <si>
    <t>Mean</t>
  </si>
  <si>
    <t>Median</t>
  </si>
  <si>
    <t>Minimum</t>
  </si>
  <si>
    <t>Maximum</t>
  </si>
  <si>
    <t>Variance</t>
  </si>
  <si>
    <t>Standard Deviation</t>
  </si>
  <si>
    <t>Number of Backers for Successful Campaigns</t>
  </si>
  <si>
    <t>Number of Backers for 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</si>
</sst>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E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quotePrefix="1" applyAlignment="1">
      <alignment horizontal="left"/>
    </xf>
    <xf numFmtId="9" fontId="0" fillId="0" borderId="0" xfId="43" applyFont="1" applyAlignment="1">
      <alignment horizontal="left"/>
    </xf>
    <xf numFmtId="9" fontId="0" fillId="0" borderId="0" xfId="0" applyNumberFormat="1" applyAlignment="1">
      <alignment horizontal="left"/>
    </xf>
    <xf numFmtId="0" fontId="1" fillId="32" borderId="0" xfId="41" applyAlignment="1">
      <alignment horizontal="left" vertical="center"/>
    </xf>
    <xf numFmtId="0" fontId="0" fillId="33" borderId="0" xfId="0" applyFill="1" applyAlignment="1">
      <alignment horizontal="left" vertical="center"/>
    </xf>
    <xf numFmtId="2" fontId="0" fillId="0" borderId="0" xfId="43" applyNumberFormat="1" applyFont="1" applyAlignment="1">
      <alignment horizontal="left" vertical="center"/>
    </xf>
    <xf numFmtId="44" fontId="0" fillId="0" borderId="0" xfId="42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E79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04105736782903"/>
          <c:y val="0.19073453318335207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F748-832E-CB740E7D4007}"/>
            </c:ext>
          </c:extLst>
        </c:ser>
        <c:ser>
          <c:idx val="1"/>
          <c:order val="1"/>
          <c:tx>
            <c:strRef>
              <c:f>'Category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6-F748-832E-CB740E7D4007}"/>
            </c:ext>
          </c:extLst>
        </c:ser>
        <c:ser>
          <c:idx val="2"/>
          <c:order val="2"/>
          <c:tx>
            <c:strRef>
              <c:f>'Category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6-F748-832E-CB740E7D4007}"/>
            </c:ext>
          </c:extLst>
        </c:ser>
        <c:ser>
          <c:idx val="3"/>
          <c:order val="3"/>
          <c:tx>
            <c:strRef>
              <c:f>'Category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6-F748-832E-CB740E7D4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935065295"/>
        <c:axId val="898258623"/>
      </c:barChart>
      <c:catAx>
        <c:axId val="93506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58623"/>
        <c:crosses val="autoZero"/>
        <c:auto val="1"/>
        <c:lblAlgn val="ctr"/>
        <c:lblOffset val="100"/>
        <c:noMultiLvlLbl val="0"/>
      </c:catAx>
      <c:valAx>
        <c:axId val="898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2-5341-A3CF-69E0A174564B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2-5341-A3CF-69E0A174564B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2-5341-A3CF-69E0A174564B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2-5341-A3CF-69E0A174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6495423"/>
        <c:axId val="986497151"/>
      </c:barChart>
      <c:catAx>
        <c:axId val="9864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97151"/>
        <c:crosses val="autoZero"/>
        <c:auto val="1"/>
        <c:lblAlgn val="ctr"/>
        <c:lblOffset val="100"/>
        <c:noMultiLvlLbl val="0"/>
      </c:catAx>
      <c:valAx>
        <c:axId val="9864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E-0747-BB53-0685C1FFF2E3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E-0747-BB53-0685C1FFF2E3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E-0747-BB53-0685C1FFF2E3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E-0747-BB53-0685C1FF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00239"/>
        <c:axId val="988557455"/>
      </c:lineChart>
      <c:catAx>
        <c:axId val="9888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7455"/>
        <c:crosses val="autoZero"/>
        <c:auto val="1"/>
        <c:lblAlgn val="ctr"/>
        <c:lblOffset val="100"/>
        <c:noMultiLvlLbl val="0"/>
      </c:catAx>
      <c:valAx>
        <c:axId val="9885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89197244290161E-2"/>
          <c:y val="0.15889830230104499"/>
          <c:w val="0.94493476116480268"/>
          <c:h val="0.56461103760532605"/>
        </c:manualLayout>
      </c:layout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3-BB43-808F-A919AC7FA9AA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3-BB43-808F-A919AC7FA9AA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3-BB43-808F-A919AC7F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78719"/>
        <c:axId val="1274819183"/>
      </c:lineChart>
      <c:catAx>
        <c:axId val="12748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19183"/>
        <c:crosses val="autoZero"/>
        <c:auto val="1"/>
        <c:lblAlgn val="ctr"/>
        <c:lblOffset val="100"/>
        <c:noMultiLvlLbl val="0"/>
      </c:catAx>
      <c:valAx>
        <c:axId val="1274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838200</xdr:colOff>
      <xdr:row>3</xdr:row>
      <xdr:rowOff>177800</xdr:rowOff>
    </xdr:from>
    <xdr:to>
      <xdr:col>19</xdr:col>
      <xdr:colOff>25400</xdr:colOff>
      <xdr:row>34</xdr:row>
      <xdr:rowOff>101600</xdr:rowOff>
    </xdr:to>
    <xdr:graphicFrame macro="">
      <xdr:nvGraphicFramePr>
        <xdr:cNvPr id="2" name="Category Outcomes">
          <a:extLst>
            <a:ext uri="{FF2B5EF4-FFF2-40B4-BE49-F238E27FC236}">
              <a16:creationId xmlns:a16="http://schemas.microsoft.com/office/drawing/2014/main" id="{B3503C70-BE31-E640-942D-B89A019D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114300</xdr:rowOff>
    </xdr:from>
    <xdr:to>
      <xdr:col>14</xdr:col>
      <xdr:colOff>571500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AD99-B712-74DF-6389-A451C245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184150</xdr:rowOff>
    </xdr:from>
    <xdr:to>
      <xdr:col>11</xdr:col>
      <xdr:colOff>12700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9FF30-B635-FCAA-C18F-3BDBBA47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5880</xdr:colOff>
      <xdr:row>15</xdr:row>
      <xdr:rowOff>30690</xdr:rowOff>
    </xdr:from>
    <xdr:to>
      <xdr:col>7</xdr:col>
      <xdr:colOff>1422870</xdr:colOff>
      <xdr:row>29</xdr:row>
      <xdr:rowOff>194028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DAB13-7104-B012-7592-4F9F8ADA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553369212961" createdVersion="8" refreshedVersion="8" minRefreshableVersion="3" recordCount="1000" xr:uid="{78F65B00-2C7B-CB47-9134-04901E82FB5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605412268516" createdVersion="8" refreshedVersion="8" minRefreshableVersion="3" recordCount="1000" xr:uid="{668997F9-48BC-8C49-AE28-7C9DF552407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x v="1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x v="2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x v="3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x v="4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x v="5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x v="6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x v="7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x v="8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x v="9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x v="10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x v="11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x v="12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x v="13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x v="14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x v="15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x v="16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x v="17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x v="18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x v="19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x v="20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x v="21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x v="22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x v="23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x v="24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x v="25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x v="26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x v="27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x v="28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x v="29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x v="30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x v="31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x v="32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x v="33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x v="34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x v="35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x v="36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x v="37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x v="38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x v="39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x v="40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x v="41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x v="42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x v="43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x v="44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x v="45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x v="46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x v="47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x v="48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x v="49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x v="50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x v="51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x v="52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x v="53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x v="54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x v="55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x v="56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x v="57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x v="58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x v="59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x v="60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x v="61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x v="62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x v="63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x v="64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x v="65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x v="66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x v="67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x v="68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x v="69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x v="70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x v="71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x v="72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x v="73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x v="74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x v="75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x v="76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x v="77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x v="78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x v="79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x v="80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x v="81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x v="82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x v="83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x v="84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x v="85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x v="86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x v="87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x v="88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x v="89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x v="90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x v="91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x v="92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x v="93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x v="94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x v="95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x v="96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x v="97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x v="98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x v="99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x v="100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x v="101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x v="102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x v="103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x v="104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x v="105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x v="106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x v="107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x v="108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x v="109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x v="110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x v="111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x v="112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x v="113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x v="114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x v="115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x v="116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x v="117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x v="118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x v="119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x v="120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x v="121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x v="122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x v="123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x v="124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x v="125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x v="126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x v="127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x v="128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x v="129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x v="130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x v="131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x v="132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x v="133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x v="134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x v="135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x v="136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x v="137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x v="138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x v="139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x v="140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x v="141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x v="142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x v="143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x v="144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x v="145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x v="146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x v="147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x v="148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x v="149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x v="150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x v="151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x v="152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x v="153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x v="154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x v="155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x v="156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x v="157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x v="158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x v="159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x v="160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x v="161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x v="162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x v="163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x v="164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x v="165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x v="166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x v="167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x v="168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x v="169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x v="170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x v="171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x v="172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x v="173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x v="174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x v="175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x v="176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x v="177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x v="178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x v="179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x v="180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x v="181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x v="182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x v="183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x v="184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x v="185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x v="186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x v="187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x v="188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x v="189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x v="190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x v="191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x v="192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x v="193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x v="194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x v="195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x v="196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x v="197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x v="198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x v="199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x v="200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x v="201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x v="202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x v="203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x v="204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x v="205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x v="206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x v="207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x v="208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x v="209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x v="210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x v="211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x v="212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x v="213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x v="214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x v="215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x v="216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x v="217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x v="218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x v="219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x v="220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x v="221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x v="222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x v="223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x v="224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x v="225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x v="102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x v="226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x v="227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x v="228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x v="229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x v="230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x v="231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x v="232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x v="233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x v="234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x v="235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x v="236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x v="237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x v="238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x v="239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x v="240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x v="241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x v="242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x v="243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x v="244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x v="245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x v="246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x v="247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x v="248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x v="249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x v="250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x v="251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x v="252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x v="253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x v="254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x v="255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x v="256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x v="257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x v="258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x v="259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x v="260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x v="261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x v="262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x v="263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x v="264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x v="265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x v="266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x v="267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x v="268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x v="269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x v="270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x v="271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x v="272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x v="273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x v="274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x v="275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x v="276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x v="277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x v="278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x v="279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x v="280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x v="281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x v="282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x v="283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x v="284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x v="285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x v="286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x v="287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x v="288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x v="289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x v="290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x v="291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x v="292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x v="293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x v="294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x v="295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x v="296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x v="297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x v="298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x v="299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x v="300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x v="301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x v="302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x v="303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x v="304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x v="305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x v="306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x v="307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x v="308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x v="309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x v="310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x v="311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x v="312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x v="313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x v="314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x v="315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x v="316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x v="317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x v="318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x v="319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x v="320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x v="321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x v="322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x v="323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x v="324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x v="325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x v="326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x v="327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x v="328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x v="329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x v="330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x v="331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x v="332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x v="333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x v="334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x v="335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x v="336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x v="337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x v="338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x v="339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x v="340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x v="341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x v="342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x v="343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x v="344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x v="345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x v="346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x v="347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x v="348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x v="349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x v="350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x v="351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x v="352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x v="353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x v="354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x v="355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x v="356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x v="357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x v="358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x v="359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x v="360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x v="361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x v="362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x v="363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x v="364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x v="365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x v="366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x v="367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x v="368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x v="369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x v="370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x v="371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x v="372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x v="373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x v="374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x v="375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x v="376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x v="377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x v="378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x v="379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x v="380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x v="381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x v="382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x v="383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x v="384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x v="385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x v="386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x v="387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x v="388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x v="389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x v="390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x v="391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x v="392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x v="393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x v="122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x v="394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x v="395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x v="396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x v="397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x v="398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x v="399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x v="400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x v="401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x v="402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x v="403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x v="404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x v="405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x v="406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x v="97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x v="407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x v="408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x v="409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x v="410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x v="411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x v="412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x v="413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x v="414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x v="32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x v="415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x v="416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x v="417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x v="418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x v="419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x v="420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x v="421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x v="422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x v="423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x v="424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x v="425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x v="426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x v="427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x v="428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x v="429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x v="430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x v="431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x v="432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x v="433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x v="434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x v="435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x v="436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x v="437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x v="438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x v="439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x v="347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x v="440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x v="441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x v="442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x v="443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x v="444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x v="445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x v="446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x v="447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x v="448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x v="449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x v="450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x v="451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x v="452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x v="453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x v="454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x v="455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x v="456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x v="457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x v="458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x v="459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x v="460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x v="461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x v="462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x v="463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x v="464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x v="465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x v="197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x v="466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x v="467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x v="468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x v="469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x v="470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x v="471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x v="472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x v="473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x v="474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x v="475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x v="476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x v="477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x v="478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x v="479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x v="480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x v="481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x v="482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x v="483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x v="484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x v="485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x v="486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x v="487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x v="488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x v="489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x v="490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x v="491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x v="492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x v="493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x v="494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x v="495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x v="212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x v="496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x v="497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x v="498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x v="499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x v="500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x v="501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x v="173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x v="502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x v="503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x v="504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x v="505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x v="506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x v="507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x v="508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x v="509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x v="510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x v="511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x v="512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x v="513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x v="514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x v="515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x v="516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x v="517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x v="518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x v="519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x v="520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x v="521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x v="522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x v="523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x v="524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x v="525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x v="526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x v="527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x v="528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x v="529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x v="530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x v="531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x v="532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x v="533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x v="534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x v="535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x v="536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x v="537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x v="538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x v="539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x v="540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x v="541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x v="542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x v="543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x v="544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x v="545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x v="546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x v="547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x v="195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x v="548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x v="549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x v="550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x v="551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x v="552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x v="553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x v="554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x v="555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x v="556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x v="557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x v="558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x v="559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x v="560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x v="561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x v="562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x v="563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x v="564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x v="565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x v="566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x v="567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x v="568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x v="569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x v="570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x v="251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x v="571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x v="572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x v="573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x v="8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x v="574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x v="575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x v="576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x v="577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x v="578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x v="579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x v="580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x v="581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x v="582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x v="583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x v="584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x v="585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x v="586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x v="587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x v="588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x v="589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x v="590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x v="591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x v="592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x v="593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x v="594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x v="595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x v="596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x v="597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x v="598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x v="599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x v="600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x v="601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x v="602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x v="603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x v="604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x v="605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x v="606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x v="607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x v="608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x v="609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x v="610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x v="611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x v="612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x v="613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x v="614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x v="615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x v="616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x v="617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x v="618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x v="619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x v="620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x v="621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x v="622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x v="623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x v="624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x v="625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x v="626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x v="627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x v="628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x v="629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x v="630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x v="631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x v="632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x v="633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x v="634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x v="635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x v="636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x v="637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x v="638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x v="639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x v="640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x v="641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x v="642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x v="643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x v="644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x v="645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x v="646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x v="647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x v="648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x v="649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x v="650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x v="651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x v="652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x v="327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x v="653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x v="654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x v="655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x v="656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x v="657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x v="635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x v="658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x v="659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x v="660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x v="661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x v="662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x v="663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x v="664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x v="665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x v="307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x v="666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x v="667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x v="668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x v="669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x v="670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x v="671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x v="672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x v="673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x v="674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x v="675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x v="676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x v="677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x v="678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x v="679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x v="680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x v="681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x v="682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x v="683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x v="684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x v="196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x v="685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x v="686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x v="687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x v="688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x v="689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x v="690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x v="691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x v="692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x v="693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x v="694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x v="695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x v="696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x v="697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x v="698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x v="699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x v="700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x v="701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x v="702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x v="703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x v="704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x v="705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x v="706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x v="707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x v="708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x v="709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x v="710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x v="711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x v="712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x v="713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x v="714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x v="715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x v="716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x v="717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x v="718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x v="719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x v="720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x v="721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x v="722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x v="486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x v="723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x v="724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x v="287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x v="725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x v="726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x v="727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x v="728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x v="729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x v="730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x v="731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x v="732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x v="733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x v="734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x v="735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x v="736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x v="737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x v="738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x v="739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x v="740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x v="741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x v="742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x v="743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x v="744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x v="307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x v="745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x v="746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x v="747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x v="748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x v="749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x v="750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x v="751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x v="752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x v="753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x v="754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x v="755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x v="756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x v="757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x v="758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x v="759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x v="760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x v="761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x v="762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x v="763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x v="764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x v="765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x v="766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x v="767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x v="768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x v="769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x v="770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x v="771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x v="772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x v="773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x v="774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x v="775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x v="776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x v="777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x v="778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x v="779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x v="780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x v="781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x v="782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x v="783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x v="784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x v="785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x v="786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x v="787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x v="788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x v="789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x v="790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x v="764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x v="791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x v="792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x v="793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x v="794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x v="795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x v="796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x v="797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x v="798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x v="311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x v="799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x v="800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x v="801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x v="802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x v="803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x v="804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x v="805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x v="806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x v="807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x v="808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x v="809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x v="810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x v="811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x v="812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x v="813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x v="814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x v="815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x v="816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x v="817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x v="818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x v="819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x v="820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x v="821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x v="822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x v="823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x v="824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x v="825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x v="826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x v="827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x v="828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x v="829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x v="830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x v="831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x v="832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x v="833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x v="834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x v="835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x v="764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x v="836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x v="837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x v="838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x v="839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x v="840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x v="841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x v="842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x v="843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x v="844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x v="845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x v="846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x v="847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x v="848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x v="849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x v="850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x v="851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x v="852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x v="853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x v="854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x v="855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x v="856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x v="857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x v="858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x v="859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x v="860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x v="861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x v="862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x v="863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x v="864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x v="865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x v="866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x v="867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x v="868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x v="869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x v="870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x v="871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x v="872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x v="873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x v="874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x v="875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x v="876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x v="877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x v="878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x v="879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x v="880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x v="881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x v="882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x v="883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x v="884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x v="885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x v="886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x v="887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x v="888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x v="889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x v="890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x v="891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x v="892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x v="893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x v="894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x v="895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x v="896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x v="897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x v="898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x v="899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x v="900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x v="901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x v="902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x v="903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x v="904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x v="905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x v="906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x v="907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x v="908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x v="909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x v="910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x v="911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x v="912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x v="913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x v="914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x v="591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x v="915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x v="916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x v="917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x v="918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x v="919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x v="916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x v="920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x v="921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x v="922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x v="923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x v="924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x v="925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x v="926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x v="927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x v="928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x v="929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x v="930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x v="931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x v="932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x v="933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x v="934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x v="935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x v="936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x v="937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x v="938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x v="939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x v="940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x v="941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x v="942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x v="411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x v="943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x v="944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x v="945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x v="946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x v="947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x v="948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x v="949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x v="950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x v="951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x v="952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x v="597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x v="953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x v="954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x v="955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x v="956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x v="957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x v="958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x v="959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x v="960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x v="961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x v="962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x v="963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x v="964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x v="965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x v="509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x v="966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x v="967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x v="968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x v="969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x v="970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x v="971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x v="972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x v="973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0FFA-575A-394E-85F2-E078B7D101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0A003-22DD-F54F-8263-7FC540B590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4E8CB-35A5-D749-BD2D-C074E03D131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tabSelected="1" topLeftCell="R1" zoomScale="135" zoomScaleNormal="135" workbookViewId="0">
      <pane ySplit="1" topLeftCell="A2" activePane="bottomLeft" state="frozen"/>
      <selection activeCell="H1" sqref="H1"/>
      <selection pane="bottomLeft" activeCell="I2" sqref="I2"/>
    </sheetView>
  </sheetViews>
  <sheetFormatPr baseColWidth="10" defaultRowHeight="16" x14ac:dyDescent="0.2"/>
  <cols>
    <col min="1" max="1" width="4.1640625" style="4" bestFit="1" customWidth="1"/>
    <col min="2" max="2" width="30.6640625" style="4" bestFit="1" customWidth="1"/>
    <col min="3" max="3" width="33.5" style="5" customWidth="1"/>
    <col min="4" max="4" width="7.1640625" style="4" bestFit="1" customWidth="1"/>
    <col min="5" max="5" width="7.6640625" style="4" bestFit="1" customWidth="1"/>
    <col min="6" max="6" width="9.5" style="4" bestFit="1" customWidth="1"/>
    <col min="7" max="7" width="13.5" style="4" bestFit="1" customWidth="1"/>
    <col min="8" max="8" width="13" style="4" bestFit="1" customWidth="1"/>
    <col min="9" max="9" width="15.5" style="4" bestFit="1" customWidth="1"/>
    <col min="10" max="10" width="7.33203125" style="4" bestFit="1" customWidth="1"/>
    <col min="11" max="11" width="8.1640625" style="4" bestFit="1" customWidth="1"/>
    <col min="12" max="13" width="11.1640625" style="4" bestFit="1" customWidth="1"/>
    <col min="14" max="14" width="22" style="4" bestFit="1" customWidth="1"/>
    <col min="15" max="15" width="20.6640625" style="4" bestFit="1" customWidth="1"/>
    <col min="16" max="16" width="9.33203125" style="4" bestFit="1" customWidth="1"/>
    <col min="17" max="17" width="8.33203125" style="4" bestFit="1" customWidth="1"/>
    <col min="18" max="18" width="28" style="4" bestFit="1" customWidth="1"/>
    <col min="19" max="19" width="14.6640625" style="4" bestFit="1" customWidth="1"/>
    <col min="20" max="20" width="17.33203125" style="4" bestFit="1" customWidth="1"/>
    <col min="25" max="16384" width="10.83203125" style="4"/>
  </cols>
  <sheetData>
    <row r="1" spans="1:24" s="2" customFormat="1" ht="17" x14ac:dyDescent="0.2">
      <c r="A1" s="2" t="s">
        <v>2027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2029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2071</v>
      </c>
      <c r="O1" s="2" t="s">
        <v>2072</v>
      </c>
      <c r="P1" s="2" t="s">
        <v>10</v>
      </c>
      <c r="Q1" s="2" t="s">
        <v>11</v>
      </c>
      <c r="R1" s="2" t="s">
        <v>2028</v>
      </c>
      <c r="S1" s="2" t="s">
        <v>2032</v>
      </c>
      <c r="T1" s="2" t="s">
        <v>2031</v>
      </c>
    </row>
    <row r="2" spans="1:24" ht="17" x14ac:dyDescent="0.2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4" t="s">
        <v>14</v>
      </c>
      <c r="G2" s="15">
        <f>(E2/D2)*100</f>
        <v>0</v>
      </c>
      <c r="H2" s="4">
        <v>0</v>
      </c>
      <c r="I2" s="16" t="e">
        <f>E2/H2</f>
        <v>#DIV/0!</v>
      </c>
      <c r="J2" s="4" t="s">
        <v>15</v>
      </c>
      <c r="K2" s="4" t="s">
        <v>16</v>
      </c>
      <c r="L2" s="4">
        <v>1448690400</v>
      </c>
      <c r="M2" s="4">
        <v>1450159200</v>
      </c>
      <c r="N2" s="17">
        <f>(((L2/60)/60)/24)+DATE(1970,1,1)</f>
        <v>42336.25</v>
      </c>
      <c r="O2" s="17">
        <f>(((M2/60)/60)/24)+DATE(1970,1,1)</f>
        <v>42353.25</v>
      </c>
      <c r="P2" s="4" t="b">
        <v>0</v>
      </c>
      <c r="Q2" s="4" t="b">
        <v>0</v>
      </c>
      <c r="R2" s="4" t="s">
        <v>17</v>
      </c>
      <c r="S2" s="4" t="s">
        <v>2033</v>
      </c>
      <c r="T2" s="4" t="s">
        <v>2034</v>
      </c>
      <c r="U2" s="4"/>
      <c r="V2" s="4"/>
      <c r="W2" s="4"/>
      <c r="X2" s="4"/>
    </row>
    <row r="3" spans="1:24" ht="17" x14ac:dyDescent="0.2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4" t="s">
        <v>20</v>
      </c>
      <c r="G3" s="15">
        <f>(E3/D3)*100</f>
        <v>1040</v>
      </c>
      <c r="H3" s="4">
        <v>158</v>
      </c>
      <c r="I3" s="16">
        <f>E3/H3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17">
        <f>(((L3/60)/60)/24)+DATE(1970,1,1)</f>
        <v>41870.208333333336</v>
      </c>
      <c r="O3" s="17">
        <f>(((M3/60)/60)/24)+DATE(1970,1,1)</f>
        <v>41872.208333333336</v>
      </c>
      <c r="P3" s="4" t="b">
        <v>0</v>
      </c>
      <c r="Q3" s="4" t="b">
        <v>1</v>
      </c>
      <c r="R3" s="4" t="s">
        <v>23</v>
      </c>
      <c r="S3" s="4" t="s">
        <v>2035</v>
      </c>
      <c r="T3" s="4" t="s">
        <v>2036</v>
      </c>
      <c r="U3" s="4"/>
      <c r="V3" s="4"/>
      <c r="W3" s="4"/>
      <c r="X3" s="4"/>
    </row>
    <row r="4" spans="1:24" ht="34" x14ac:dyDescent="0.2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4" t="s">
        <v>20</v>
      </c>
      <c r="G4" s="15">
        <f>(E4/D4)*100</f>
        <v>131.4787822878229</v>
      </c>
      <c r="H4" s="4">
        <v>1425</v>
      </c>
      <c r="I4" s="16">
        <f>E4/H4</f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17">
        <f>(((L4/60)/60)/24)+DATE(1970,1,1)</f>
        <v>41595.25</v>
      </c>
      <c r="O4" s="17">
        <f>(((M4/60)/60)/24)+DATE(1970,1,1)</f>
        <v>41597.25</v>
      </c>
      <c r="P4" s="4" t="b">
        <v>0</v>
      </c>
      <c r="Q4" s="4" t="b">
        <v>0</v>
      </c>
      <c r="R4" s="4" t="s">
        <v>28</v>
      </c>
      <c r="S4" s="4" t="s">
        <v>2037</v>
      </c>
      <c r="T4" s="4" t="s">
        <v>2038</v>
      </c>
      <c r="U4" s="4"/>
      <c r="V4" s="4"/>
      <c r="W4" s="4"/>
      <c r="X4" s="4"/>
    </row>
    <row r="5" spans="1:24" ht="34" x14ac:dyDescent="0.2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4" t="s">
        <v>14</v>
      </c>
      <c r="G5" s="15">
        <f>(E5/D5)*100</f>
        <v>58.976190476190467</v>
      </c>
      <c r="H5" s="4">
        <v>24</v>
      </c>
      <c r="I5" s="16">
        <f>E5/H5</f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17">
        <f>(((L5/60)/60)/24)+DATE(1970,1,1)</f>
        <v>43688.208333333328</v>
      </c>
      <c r="O5" s="17">
        <f>(((M5/60)/60)/24)+DATE(1970,1,1)</f>
        <v>43728.208333333328</v>
      </c>
      <c r="P5" s="4" t="b">
        <v>0</v>
      </c>
      <c r="Q5" s="4" t="b">
        <v>0</v>
      </c>
      <c r="R5" s="4" t="s">
        <v>23</v>
      </c>
      <c r="S5" s="4" t="s">
        <v>2035</v>
      </c>
      <c r="T5" s="4" t="s">
        <v>2036</v>
      </c>
      <c r="U5" s="4"/>
      <c r="V5" s="4"/>
      <c r="W5" s="4"/>
      <c r="X5" s="4"/>
    </row>
    <row r="6" spans="1:24" ht="17" x14ac:dyDescent="0.2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4" t="s">
        <v>14</v>
      </c>
      <c r="G6" s="15">
        <f>(E6/D6)*100</f>
        <v>69.276315789473685</v>
      </c>
      <c r="H6" s="4">
        <v>53</v>
      </c>
      <c r="I6" s="16">
        <f>E6/H6</f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17">
        <f>(((L6/60)/60)/24)+DATE(1970,1,1)</f>
        <v>43485.25</v>
      </c>
      <c r="O6" s="17">
        <f>(((M6/60)/60)/24)+DATE(1970,1,1)</f>
        <v>43489.25</v>
      </c>
      <c r="P6" s="4" t="b">
        <v>0</v>
      </c>
      <c r="Q6" s="4" t="b">
        <v>0</v>
      </c>
      <c r="R6" s="4" t="s">
        <v>33</v>
      </c>
      <c r="S6" s="4" t="s">
        <v>2039</v>
      </c>
      <c r="T6" s="4" t="s">
        <v>2040</v>
      </c>
      <c r="U6" s="4"/>
      <c r="V6" s="4"/>
      <c r="W6" s="4"/>
      <c r="X6" s="4"/>
    </row>
    <row r="7" spans="1:24" ht="17" x14ac:dyDescent="0.2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4" t="s">
        <v>20</v>
      </c>
      <c r="G7" s="15">
        <f>(E7/D7)*100</f>
        <v>173.61842105263159</v>
      </c>
      <c r="H7" s="4">
        <v>174</v>
      </c>
      <c r="I7" s="16">
        <f>E7/H7</f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17">
        <f>(((L7/60)/60)/24)+DATE(1970,1,1)</f>
        <v>41149.208333333336</v>
      </c>
      <c r="O7" s="17">
        <f>(((M7/60)/60)/24)+DATE(1970,1,1)</f>
        <v>41160.208333333336</v>
      </c>
      <c r="P7" s="4" t="b">
        <v>0</v>
      </c>
      <c r="Q7" s="4" t="b">
        <v>0</v>
      </c>
      <c r="R7" s="4" t="s">
        <v>33</v>
      </c>
      <c r="S7" s="4" t="s">
        <v>2039</v>
      </c>
      <c r="T7" s="4" t="s">
        <v>2040</v>
      </c>
      <c r="U7" s="4"/>
      <c r="V7" s="4"/>
      <c r="W7" s="4"/>
      <c r="X7" s="4"/>
    </row>
    <row r="8" spans="1:24" ht="17" x14ac:dyDescent="0.2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4" t="s">
        <v>14</v>
      </c>
      <c r="G8" s="15">
        <f>(E8/D8)*100</f>
        <v>20.961538461538463</v>
      </c>
      <c r="H8" s="4">
        <v>18</v>
      </c>
      <c r="I8" s="16">
        <f>E8/H8</f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17">
        <f>(((L8/60)/60)/24)+DATE(1970,1,1)</f>
        <v>42991.208333333328</v>
      </c>
      <c r="O8" s="17">
        <f>(((M8/60)/60)/24)+DATE(1970,1,1)</f>
        <v>42992.208333333328</v>
      </c>
      <c r="P8" s="4" t="b">
        <v>0</v>
      </c>
      <c r="Q8" s="4" t="b">
        <v>0</v>
      </c>
      <c r="R8" s="4" t="s">
        <v>42</v>
      </c>
      <c r="S8" s="4" t="s">
        <v>2041</v>
      </c>
      <c r="T8" s="4" t="s">
        <v>2042</v>
      </c>
      <c r="U8" s="4"/>
      <c r="V8" s="4"/>
      <c r="W8" s="4"/>
      <c r="X8" s="4"/>
    </row>
    <row r="9" spans="1:24" ht="17" x14ac:dyDescent="0.2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4" t="s">
        <v>20</v>
      </c>
      <c r="G9" s="15">
        <f>(E9/D9)*100</f>
        <v>327.57777777777778</v>
      </c>
      <c r="H9" s="4">
        <v>227</v>
      </c>
      <c r="I9" s="16">
        <f>E9/H9</f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17">
        <f>(((L9/60)/60)/24)+DATE(1970,1,1)</f>
        <v>42229.208333333328</v>
      </c>
      <c r="O9" s="17">
        <f>(((M9/60)/60)/24)+DATE(1970,1,1)</f>
        <v>42231.208333333328</v>
      </c>
      <c r="P9" s="4" t="b">
        <v>0</v>
      </c>
      <c r="Q9" s="4" t="b">
        <v>0</v>
      </c>
      <c r="R9" s="4" t="s">
        <v>33</v>
      </c>
      <c r="S9" s="4" t="s">
        <v>2039</v>
      </c>
      <c r="T9" s="4" t="s">
        <v>2040</v>
      </c>
      <c r="U9" s="4"/>
      <c r="V9" s="4"/>
      <c r="W9" s="4"/>
      <c r="X9" s="4"/>
    </row>
    <row r="10" spans="1:24" ht="17" x14ac:dyDescent="0.2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4" t="s">
        <v>47</v>
      </c>
      <c r="G10" s="15">
        <f>(E10/D10)*100</f>
        <v>19.932788374205266</v>
      </c>
      <c r="H10" s="4">
        <v>708</v>
      </c>
      <c r="I10" s="16">
        <f>E10/H10</f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17">
        <f>(((L10/60)/60)/24)+DATE(1970,1,1)</f>
        <v>40399.208333333336</v>
      </c>
      <c r="O10" s="17">
        <f>(((M10/60)/60)/24)+DATE(1970,1,1)</f>
        <v>40401.208333333336</v>
      </c>
      <c r="P10" s="4" t="b">
        <v>0</v>
      </c>
      <c r="Q10" s="4" t="b">
        <v>0</v>
      </c>
      <c r="R10" s="4" t="s">
        <v>33</v>
      </c>
      <c r="S10" s="4" t="s">
        <v>2039</v>
      </c>
      <c r="T10" s="4" t="s">
        <v>2040</v>
      </c>
      <c r="U10" s="4"/>
      <c r="V10" s="4"/>
      <c r="W10" s="4"/>
      <c r="X10" s="4"/>
    </row>
    <row r="11" spans="1:24" ht="17" x14ac:dyDescent="0.2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4" t="s">
        <v>14</v>
      </c>
      <c r="G11" s="15">
        <f>(E11/D11)*100</f>
        <v>51.741935483870968</v>
      </c>
      <c r="H11" s="4">
        <v>44</v>
      </c>
      <c r="I11" s="16">
        <f>E11/H11</f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17">
        <f>(((L11/60)/60)/24)+DATE(1970,1,1)</f>
        <v>41536.208333333336</v>
      </c>
      <c r="O11" s="17">
        <f>(((M11/60)/60)/24)+DATE(1970,1,1)</f>
        <v>41585.25</v>
      </c>
      <c r="P11" s="4" t="b">
        <v>0</v>
      </c>
      <c r="Q11" s="4" t="b">
        <v>0</v>
      </c>
      <c r="R11" s="4" t="s">
        <v>50</v>
      </c>
      <c r="S11" s="4" t="s">
        <v>2035</v>
      </c>
      <c r="T11" s="4" t="s">
        <v>2043</v>
      </c>
      <c r="U11" s="4"/>
      <c r="V11" s="4"/>
      <c r="W11" s="4"/>
      <c r="X11" s="4"/>
    </row>
    <row r="12" spans="1:24" ht="17" x14ac:dyDescent="0.2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4" t="s">
        <v>20</v>
      </c>
      <c r="G12" s="15">
        <f>(E12/D12)*100</f>
        <v>266.11538461538464</v>
      </c>
      <c r="H12" s="4">
        <v>220</v>
      </c>
      <c r="I12" s="16">
        <f>E12/H12</f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17">
        <f>(((L12/60)/60)/24)+DATE(1970,1,1)</f>
        <v>40404.208333333336</v>
      </c>
      <c r="O12" s="17">
        <f>(((M12/60)/60)/24)+DATE(1970,1,1)</f>
        <v>40452.208333333336</v>
      </c>
      <c r="P12" s="4" t="b">
        <v>0</v>
      </c>
      <c r="Q12" s="4" t="b">
        <v>0</v>
      </c>
      <c r="R12" s="4" t="s">
        <v>53</v>
      </c>
      <c r="S12" s="4" t="s">
        <v>2041</v>
      </c>
      <c r="T12" s="4" t="s">
        <v>2044</v>
      </c>
      <c r="U12" s="4"/>
      <c r="V12" s="4"/>
      <c r="W12" s="4"/>
      <c r="X12" s="4"/>
    </row>
    <row r="13" spans="1:24" ht="34" x14ac:dyDescent="0.2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4" t="s">
        <v>14</v>
      </c>
      <c r="G13" s="15">
        <f>(E13/D13)*100</f>
        <v>48.095238095238095</v>
      </c>
      <c r="H13" s="4">
        <v>27</v>
      </c>
      <c r="I13" s="16">
        <f>E13/H13</f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17">
        <f>(((L13/60)/60)/24)+DATE(1970,1,1)</f>
        <v>40442.208333333336</v>
      </c>
      <c r="O13" s="17">
        <f>(((M13/60)/60)/24)+DATE(1970,1,1)</f>
        <v>40448.208333333336</v>
      </c>
      <c r="P13" s="4" t="b">
        <v>0</v>
      </c>
      <c r="Q13" s="4" t="b">
        <v>1</v>
      </c>
      <c r="R13" s="4" t="s">
        <v>33</v>
      </c>
      <c r="S13" s="4" t="s">
        <v>2039</v>
      </c>
      <c r="T13" s="4" t="s">
        <v>2040</v>
      </c>
      <c r="U13" s="4"/>
      <c r="V13" s="4"/>
      <c r="W13" s="4"/>
      <c r="X13" s="4"/>
    </row>
    <row r="14" spans="1:24" ht="17" x14ac:dyDescent="0.2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4" t="s">
        <v>14</v>
      </c>
      <c r="G14" s="15">
        <f>(E14/D14)*100</f>
        <v>89.349206349206341</v>
      </c>
      <c r="H14" s="4">
        <v>55</v>
      </c>
      <c r="I14" s="16">
        <f>E14/H14</f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17">
        <f>(((L14/60)/60)/24)+DATE(1970,1,1)</f>
        <v>43760.208333333328</v>
      </c>
      <c r="O14" s="17">
        <f>(((M14/60)/60)/24)+DATE(1970,1,1)</f>
        <v>43768.208333333328</v>
      </c>
      <c r="P14" s="4" t="b">
        <v>0</v>
      </c>
      <c r="Q14" s="4" t="b">
        <v>0</v>
      </c>
      <c r="R14" s="4" t="s">
        <v>53</v>
      </c>
      <c r="S14" s="4" t="s">
        <v>2041</v>
      </c>
      <c r="T14" s="4" t="s">
        <v>2044</v>
      </c>
      <c r="U14" s="4"/>
      <c r="V14" s="4"/>
      <c r="W14" s="4"/>
      <c r="X14" s="4"/>
    </row>
    <row r="15" spans="1:24" ht="34" x14ac:dyDescent="0.2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4" t="s">
        <v>20</v>
      </c>
      <c r="G15" s="15">
        <f>(E15/D15)*100</f>
        <v>245.11904761904765</v>
      </c>
      <c r="H15" s="4">
        <v>98</v>
      </c>
      <c r="I15" s="16">
        <f>E15/H15</f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17">
        <f>(((L15/60)/60)/24)+DATE(1970,1,1)</f>
        <v>42532.208333333328</v>
      </c>
      <c r="O15" s="17">
        <f>(((M15/60)/60)/24)+DATE(1970,1,1)</f>
        <v>42544.208333333328</v>
      </c>
      <c r="P15" s="4" t="b">
        <v>0</v>
      </c>
      <c r="Q15" s="4" t="b">
        <v>0</v>
      </c>
      <c r="R15" s="4" t="s">
        <v>60</v>
      </c>
      <c r="S15" s="4" t="s">
        <v>2035</v>
      </c>
      <c r="T15" s="4" t="s">
        <v>2045</v>
      </c>
      <c r="U15" s="4"/>
      <c r="V15" s="4"/>
      <c r="W15" s="4"/>
      <c r="X15" s="4"/>
    </row>
    <row r="16" spans="1:24" ht="17" x14ac:dyDescent="0.2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4" t="s">
        <v>14</v>
      </c>
      <c r="G16" s="15">
        <f>(E16/D16)*100</f>
        <v>66.769503546099301</v>
      </c>
      <c r="H16" s="4">
        <v>200</v>
      </c>
      <c r="I16" s="16">
        <f>E16/H16</f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17">
        <f>(((L16/60)/60)/24)+DATE(1970,1,1)</f>
        <v>40974.25</v>
      </c>
      <c r="O16" s="17">
        <f>(((M16/60)/60)/24)+DATE(1970,1,1)</f>
        <v>41001.208333333336</v>
      </c>
      <c r="P16" s="4" t="b">
        <v>0</v>
      </c>
      <c r="Q16" s="4" t="b">
        <v>0</v>
      </c>
      <c r="R16" s="4" t="s">
        <v>60</v>
      </c>
      <c r="S16" s="4" t="s">
        <v>2035</v>
      </c>
      <c r="T16" s="4" t="s">
        <v>2045</v>
      </c>
      <c r="U16" s="4"/>
      <c r="V16" s="4"/>
      <c r="W16" s="4"/>
      <c r="X16" s="4"/>
    </row>
    <row r="17" spans="1:24" ht="17" x14ac:dyDescent="0.2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4" t="s">
        <v>14</v>
      </c>
      <c r="G17" s="15">
        <f>(E17/D17)*100</f>
        <v>47.307881773399011</v>
      </c>
      <c r="H17" s="4">
        <v>452</v>
      </c>
      <c r="I17" s="16">
        <f>E17/H17</f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17">
        <f>(((L17/60)/60)/24)+DATE(1970,1,1)</f>
        <v>43809.25</v>
      </c>
      <c r="O17" s="17">
        <f>(((M17/60)/60)/24)+DATE(1970,1,1)</f>
        <v>43813.25</v>
      </c>
      <c r="P17" s="4" t="b">
        <v>0</v>
      </c>
      <c r="Q17" s="4" t="b">
        <v>0</v>
      </c>
      <c r="R17" s="4" t="s">
        <v>65</v>
      </c>
      <c r="S17" s="4" t="s">
        <v>2037</v>
      </c>
      <c r="T17" s="4" t="s">
        <v>2046</v>
      </c>
      <c r="U17" s="4"/>
      <c r="V17" s="4"/>
      <c r="W17" s="4"/>
      <c r="X17" s="4"/>
    </row>
    <row r="18" spans="1:24" ht="17" x14ac:dyDescent="0.2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4" t="s">
        <v>20</v>
      </c>
      <c r="G18" s="15">
        <f>(E18/D18)*100</f>
        <v>649.47058823529414</v>
      </c>
      <c r="H18" s="4">
        <v>100</v>
      </c>
      <c r="I18" s="16">
        <f>E18/H18</f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17">
        <f>(((L18/60)/60)/24)+DATE(1970,1,1)</f>
        <v>41661.25</v>
      </c>
      <c r="O18" s="17">
        <f>(((M18/60)/60)/24)+DATE(1970,1,1)</f>
        <v>41683.25</v>
      </c>
      <c r="P18" s="4" t="b">
        <v>0</v>
      </c>
      <c r="Q18" s="4" t="b">
        <v>0</v>
      </c>
      <c r="R18" s="4" t="s">
        <v>68</v>
      </c>
      <c r="S18" s="4" t="s">
        <v>2047</v>
      </c>
      <c r="T18" s="4" t="s">
        <v>2048</v>
      </c>
      <c r="U18" s="4"/>
      <c r="V18" s="4"/>
      <c r="W18" s="4"/>
      <c r="X18" s="4"/>
    </row>
    <row r="19" spans="1:24" ht="17" x14ac:dyDescent="0.2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4" t="s">
        <v>20</v>
      </c>
      <c r="G19" s="15">
        <f>(E19/D19)*100</f>
        <v>159.39125295508273</v>
      </c>
      <c r="H19" s="4">
        <v>1249</v>
      </c>
      <c r="I19" s="16">
        <f>E19/H19</f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17">
        <f>(((L19/60)/60)/24)+DATE(1970,1,1)</f>
        <v>40555.25</v>
      </c>
      <c r="O19" s="17">
        <f>(((M19/60)/60)/24)+DATE(1970,1,1)</f>
        <v>40556.25</v>
      </c>
      <c r="P19" s="4" t="b">
        <v>0</v>
      </c>
      <c r="Q19" s="4" t="b">
        <v>0</v>
      </c>
      <c r="R19" s="4" t="s">
        <v>71</v>
      </c>
      <c r="S19" s="4" t="s">
        <v>2041</v>
      </c>
      <c r="T19" s="4" t="s">
        <v>2049</v>
      </c>
      <c r="U19" s="4"/>
      <c r="V19" s="4"/>
      <c r="W19" s="4"/>
      <c r="X19" s="4"/>
    </row>
    <row r="20" spans="1:24" ht="17" x14ac:dyDescent="0.2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4" t="s">
        <v>74</v>
      </c>
      <c r="G20" s="15">
        <f>(E20/D20)*100</f>
        <v>66.912087912087912</v>
      </c>
      <c r="H20" s="4">
        <v>135</v>
      </c>
      <c r="I20" s="16">
        <f>E20/H20</f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17">
        <f>(((L20/60)/60)/24)+DATE(1970,1,1)</f>
        <v>43351.208333333328</v>
      </c>
      <c r="O20" s="17">
        <f>(((M20/60)/60)/24)+DATE(1970,1,1)</f>
        <v>43359.208333333328</v>
      </c>
      <c r="P20" s="4" t="b">
        <v>0</v>
      </c>
      <c r="Q20" s="4" t="b">
        <v>0</v>
      </c>
      <c r="R20" s="4" t="s">
        <v>33</v>
      </c>
      <c r="S20" s="4" t="s">
        <v>2039</v>
      </c>
      <c r="T20" s="4" t="s">
        <v>2040</v>
      </c>
      <c r="U20" s="4"/>
      <c r="V20" s="4"/>
      <c r="W20" s="4"/>
      <c r="X20" s="4"/>
    </row>
    <row r="21" spans="1:24" ht="17" x14ac:dyDescent="0.2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4" t="s">
        <v>14</v>
      </c>
      <c r="G21" s="15">
        <f>(E21/D21)*100</f>
        <v>48.529600000000002</v>
      </c>
      <c r="H21" s="4">
        <v>674</v>
      </c>
      <c r="I21" s="16">
        <f>E21/H21</f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17">
        <f>(((L21/60)/60)/24)+DATE(1970,1,1)</f>
        <v>43528.25</v>
      </c>
      <c r="O21" s="17">
        <f>(((M21/60)/60)/24)+DATE(1970,1,1)</f>
        <v>43549.208333333328</v>
      </c>
      <c r="P21" s="4" t="b">
        <v>0</v>
      </c>
      <c r="Q21" s="4" t="b">
        <v>1</v>
      </c>
      <c r="R21" s="4" t="s">
        <v>33</v>
      </c>
      <c r="S21" s="4" t="s">
        <v>2039</v>
      </c>
      <c r="T21" s="4" t="s">
        <v>2040</v>
      </c>
      <c r="U21" s="4"/>
      <c r="V21" s="4"/>
      <c r="W21" s="4"/>
      <c r="X21" s="4"/>
    </row>
    <row r="22" spans="1:24" ht="17" x14ac:dyDescent="0.2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4" t="s">
        <v>20</v>
      </c>
      <c r="G22" s="15">
        <f>(E22/D22)*100</f>
        <v>112.24279210925646</v>
      </c>
      <c r="H22" s="4">
        <v>1396</v>
      </c>
      <c r="I22" s="16">
        <f>E22/H22</f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17">
        <f>(((L22/60)/60)/24)+DATE(1970,1,1)</f>
        <v>41848.208333333336</v>
      </c>
      <c r="O22" s="17">
        <f>(((M22/60)/60)/24)+DATE(1970,1,1)</f>
        <v>41848.208333333336</v>
      </c>
      <c r="P22" s="4" t="b">
        <v>0</v>
      </c>
      <c r="Q22" s="4" t="b">
        <v>0</v>
      </c>
      <c r="R22" s="4" t="s">
        <v>53</v>
      </c>
      <c r="S22" s="4" t="s">
        <v>2041</v>
      </c>
      <c r="T22" s="4" t="s">
        <v>2044</v>
      </c>
      <c r="U22" s="4"/>
      <c r="V22" s="4"/>
      <c r="W22" s="4"/>
      <c r="X22" s="4"/>
    </row>
    <row r="23" spans="1:24" ht="17" x14ac:dyDescent="0.2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4" t="s">
        <v>14</v>
      </c>
      <c r="G23" s="15">
        <f>(E23/D23)*100</f>
        <v>40.992553191489364</v>
      </c>
      <c r="H23" s="4">
        <v>558</v>
      </c>
      <c r="I23" s="16">
        <f>E23/H23</f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17">
        <f>(((L23/60)/60)/24)+DATE(1970,1,1)</f>
        <v>40770.208333333336</v>
      </c>
      <c r="O23" s="17">
        <f>(((M23/60)/60)/24)+DATE(1970,1,1)</f>
        <v>40804.208333333336</v>
      </c>
      <c r="P23" s="4" t="b">
        <v>0</v>
      </c>
      <c r="Q23" s="4" t="b">
        <v>0</v>
      </c>
      <c r="R23" s="4" t="s">
        <v>33</v>
      </c>
      <c r="S23" s="4" t="s">
        <v>2039</v>
      </c>
      <c r="T23" s="4" t="s">
        <v>2040</v>
      </c>
      <c r="U23" s="4"/>
      <c r="V23" s="4"/>
      <c r="W23" s="4"/>
      <c r="X23" s="4"/>
    </row>
    <row r="24" spans="1:24" ht="17" x14ac:dyDescent="0.2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4" t="s">
        <v>20</v>
      </c>
      <c r="G24" s="15">
        <f>(E24/D24)*100</f>
        <v>128.07106598984771</v>
      </c>
      <c r="H24" s="4">
        <v>890</v>
      </c>
      <c r="I24" s="16">
        <f>E24/H24</f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17">
        <f>(((L24/60)/60)/24)+DATE(1970,1,1)</f>
        <v>43193.208333333328</v>
      </c>
      <c r="O24" s="17">
        <f>(((M24/60)/60)/24)+DATE(1970,1,1)</f>
        <v>43208.208333333328</v>
      </c>
      <c r="P24" s="4" t="b">
        <v>0</v>
      </c>
      <c r="Q24" s="4" t="b">
        <v>0</v>
      </c>
      <c r="R24" s="4" t="s">
        <v>33</v>
      </c>
      <c r="S24" s="4" t="s">
        <v>2039</v>
      </c>
      <c r="T24" s="4" t="s">
        <v>2040</v>
      </c>
      <c r="U24" s="4"/>
      <c r="V24" s="4"/>
      <c r="W24" s="4"/>
      <c r="X24" s="4"/>
    </row>
    <row r="25" spans="1:24" ht="17" x14ac:dyDescent="0.2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4" t="s">
        <v>20</v>
      </c>
      <c r="G25" s="15">
        <f>(E25/D25)*100</f>
        <v>332.04444444444448</v>
      </c>
      <c r="H25" s="4">
        <v>142</v>
      </c>
      <c r="I25" s="16">
        <f>E25/H25</f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17">
        <f>(((L25/60)/60)/24)+DATE(1970,1,1)</f>
        <v>43510.25</v>
      </c>
      <c r="O25" s="17">
        <f>(((M25/60)/60)/24)+DATE(1970,1,1)</f>
        <v>43563.208333333328</v>
      </c>
      <c r="P25" s="4" t="b">
        <v>0</v>
      </c>
      <c r="Q25" s="4" t="b">
        <v>0</v>
      </c>
      <c r="R25" s="4" t="s">
        <v>42</v>
      </c>
      <c r="S25" s="4" t="s">
        <v>2041</v>
      </c>
      <c r="T25" s="4" t="s">
        <v>2042</v>
      </c>
      <c r="U25" s="4"/>
      <c r="V25" s="4"/>
      <c r="W25" s="4"/>
      <c r="X25" s="4"/>
    </row>
    <row r="26" spans="1:24" ht="17" x14ac:dyDescent="0.2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4" t="s">
        <v>20</v>
      </c>
      <c r="G26" s="15">
        <f>(E26/D26)*100</f>
        <v>112.83225108225108</v>
      </c>
      <c r="H26" s="4">
        <v>2673</v>
      </c>
      <c r="I26" s="16">
        <f>E26/H26</f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17">
        <f>(((L26/60)/60)/24)+DATE(1970,1,1)</f>
        <v>41811.208333333336</v>
      </c>
      <c r="O26" s="17">
        <f>(((M26/60)/60)/24)+DATE(1970,1,1)</f>
        <v>41813.208333333336</v>
      </c>
      <c r="P26" s="4" t="b">
        <v>0</v>
      </c>
      <c r="Q26" s="4" t="b">
        <v>0</v>
      </c>
      <c r="R26" s="4" t="s">
        <v>65</v>
      </c>
      <c r="S26" s="4" t="s">
        <v>2037</v>
      </c>
      <c r="T26" s="4" t="s">
        <v>2046</v>
      </c>
      <c r="U26" s="4"/>
      <c r="V26" s="4"/>
      <c r="W26" s="4"/>
      <c r="X26" s="4"/>
    </row>
    <row r="27" spans="1:24" ht="17" x14ac:dyDescent="0.2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4" t="s">
        <v>20</v>
      </c>
      <c r="G27" s="15">
        <f>(E27/D27)*100</f>
        <v>216.43636363636364</v>
      </c>
      <c r="H27" s="4">
        <v>163</v>
      </c>
      <c r="I27" s="16">
        <f>E27/H27</f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17">
        <f>(((L27/60)/60)/24)+DATE(1970,1,1)</f>
        <v>40681.208333333336</v>
      </c>
      <c r="O27" s="17">
        <f>(((M27/60)/60)/24)+DATE(1970,1,1)</f>
        <v>40701.208333333336</v>
      </c>
      <c r="P27" s="4" t="b">
        <v>0</v>
      </c>
      <c r="Q27" s="4" t="b">
        <v>1</v>
      </c>
      <c r="R27" s="4" t="s">
        <v>89</v>
      </c>
      <c r="S27" s="4" t="s">
        <v>2050</v>
      </c>
      <c r="T27" s="4" t="s">
        <v>2051</v>
      </c>
      <c r="U27" s="4"/>
      <c r="V27" s="4"/>
      <c r="W27" s="4"/>
      <c r="X27" s="4"/>
    </row>
    <row r="28" spans="1:24" ht="17" x14ac:dyDescent="0.2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4" t="s">
        <v>74</v>
      </c>
      <c r="G28" s="15">
        <f>(E28/D28)*100</f>
        <v>48.199069767441863</v>
      </c>
      <c r="H28" s="4">
        <v>1480</v>
      </c>
      <c r="I28" s="16">
        <f>E28/H28</f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17">
        <f>(((L28/60)/60)/24)+DATE(1970,1,1)</f>
        <v>43312.208333333328</v>
      </c>
      <c r="O28" s="17">
        <f>(((M28/60)/60)/24)+DATE(1970,1,1)</f>
        <v>43339.208333333328</v>
      </c>
      <c r="P28" s="4" t="b">
        <v>0</v>
      </c>
      <c r="Q28" s="4" t="b">
        <v>0</v>
      </c>
      <c r="R28" s="4" t="s">
        <v>33</v>
      </c>
      <c r="S28" s="4" t="s">
        <v>2039</v>
      </c>
      <c r="T28" s="4" t="s">
        <v>2040</v>
      </c>
      <c r="U28" s="4"/>
      <c r="V28" s="4"/>
      <c r="W28" s="4"/>
      <c r="X28" s="4"/>
    </row>
    <row r="29" spans="1:24" ht="17" x14ac:dyDescent="0.2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4" t="s">
        <v>14</v>
      </c>
      <c r="G29" s="15">
        <f>(E29/D29)*100</f>
        <v>79.95</v>
      </c>
      <c r="H29" s="4">
        <v>15</v>
      </c>
      <c r="I29" s="16">
        <f>E29/H29</f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17">
        <f>(((L29/60)/60)/24)+DATE(1970,1,1)</f>
        <v>42280.208333333328</v>
      </c>
      <c r="O29" s="17">
        <f>(((M29/60)/60)/24)+DATE(1970,1,1)</f>
        <v>42288.208333333328</v>
      </c>
      <c r="P29" s="4" t="b">
        <v>0</v>
      </c>
      <c r="Q29" s="4" t="b">
        <v>0</v>
      </c>
      <c r="R29" s="4" t="s">
        <v>23</v>
      </c>
      <c r="S29" s="4" t="s">
        <v>2035</v>
      </c>
      <c r="T29" s="4" t="s">
        <v>2036</v>
      </c>
      <c r="U29" s="4"/>
      <c r="V29" s="4"/>
      <c r="W29" s="4"/>
      <c r="X29" s="4"/>
    </row>
    <row r="30" spans="1:24" ht="17" x14ac:dyDescent="0.2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4" t="s">
        <v>20</v>
      </c>
      <c r="G30" s="15">
        <f>(E30/D30)*100</f>
        <v>105.22553516819573</v>
      </c>
      <c r="H30" s="4">
        <v>2220</v>
      </c>
      <c r="I30" s="16">
        <f>E30/H30</f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17">
        <f>(((L30/60)/60)/24)+DATE(1970,1,1)</f>
        <v>40218.25</v>
      </c>
      <c r="O30" s="17">
        <f>(((M30/60)/60)/24)+DATE(1970,1,1)</f>
        <v>40241.25</v>
      </c>
      <c r="P30" s="4" t="b">
        <v>0</v>
      </c>
      <c r="Q30" s="4" t="b">
        <v>1</v>
      </c>
      <c r="R30" s="4" t="s">
        <v>33</v>
      </c>
      <c r="S30" s="4" t="s">
        <v>2039</v>
      </c>
      <c r="T30" s="4" t="s">
        <v>2040</v>
      </c>
      <c r="U30" s="4"/>
      <c r="V30" s="4"/>
      <c r="W30" s="4"/>
      <c r="X30" s="4"/>
    </row>
    <row r="31" spans="1:24" ht="17" x14ac:dyDescent="0.2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4" t="s">
        <v>20</v>
      </c>
      <c r="G31" s="15">
        <f>(E31/D31)*100</f>
        <v>328.89978213507629</v>
      </c>
      <c r="H31" s="4">
        <v>1606</v>
      </c>
      <c r="I31" s="16">
        <f>E31/H31</f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17">
        <f>(((L31/60)/60)/24)+DATE(1970,1,1)</f>
        <v>43301.208333333328</v>
      </c>
      <c r="O31" s="17">
        <f>(((M31/60)/60)/24)+DATE(1970,1,1)</f>
        <v>43341.208333333328</v>
      </c>
      <c r="P31" s="4" t="b">
        <v>0</v>
      </c>
      <c r="Q31" s="4" t="b">
        <v>0</v>
      </c>
      <c r="R31" s="4" t="s">
        <v>100</v>
      </c>
      <c r="S31" s="4" t="s">
        <v>2041</v>
      </c>
      <c r="T31" s="4" t="s">
        <v>2052</v>
      </c>
      <c r="U31" s="4"/>
      <c r="V31" s="4"/>
      <c r="W31" s="4"/>
      <c r="X31" s="4"/>
    </row>
    <row r="32" spans="1:24" ht="17" x14ac:dyDescent="0.2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4" t="s">
        <v>20</v>
      </c>
      <c r="G32" s="15">
        <f>(E32/D32)*100</f>
        <v>160.61111111111111</v>
      </c>
      <c r="H32" s="4">
        <v>129</v>
      </c>
      <c r="I32" s="16">
        <f>E32/H32</f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17">
        <f>(((L32/60)/60)/24)+DATE(1970,1,1)</f>
        <v>43609.208333333328</v>
      </c>
      <c r="O32" s="17">
        <f>(((M32/60)/60)/24)+DATE(1970,1,1)</f>
        <v>43614.208333333328</v>
      </c>
      <c r="P32" s="4" t="b">
        <v>0</v>
      </c>
      <c r="Q32" s="4" t="b">
        <v>0</v>
      </c>
      <c r="R32" s="4" t="s">
        <v>71</v>
      </c>
      <c r="S32" s="4" t="s">
        <v>2041</v>
      </c>
      <c r="T32" s="4" t="s">
        <v>2049</v>
      </c>
      <c r="U32" s="4"/>
      <c r="V32" s="4"/>
      <c r="W32" s="4"/>
      <c r="X32" s="4"/>
    </row>
    <row r="33" spans="1:24" ht="17" x14ac:dyDescent="0.2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4" t="s">
        <v>20</v>
      </c>
      <c r="G33" s="15">
        <f>(E33/D33)*100</f>
        <v>310</v>
      </c>
      <c r="H33" s="4">
        <v>226</v>
      </c>
      <c r="I33" s="16">
        <f>E33/H33</f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17">
        <f>(((L33/60)/60)/24)+DATE(1970,1,1)</f>
        <v>42374.25</v>
      </c>
      <c r="O33" s="17">
        <f>(((M33/60)/60)/24)+DATE(1970,1,1)</f>
        <v>42402.25</v>
      </c>
      <c r="P33" s="4" t="b">
        <v>0</v>
      </c>
      <c r="Q33" s="4" t="b">
        <v>0</v>
      </c>
      <c r="R33" s="4" t="s">
        <v>89</v>
      </c>
      <c r="S33" s="4" t="s">
        <v>2050</v>
      </c>
      <c r="T33" s="4" t="s">
        <v>2051</v>
      </c>
      <c r="U33" s="4"/>
      <c r="V33" s="4"/>
      <c r="W33" s="4"/>
      <c r="X33" s="4"/>
    </row>
    <row r="34" spans="1:24" ht="17" x14ac:dyDescent="0.2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4" t="s">
        <v>14</v>
      </c>
      <c r="G34" s="15">
        <f>(E34/D34)*100</f>
        <v>86.807920792079202</v>
      </c>
      <c r="H34" s="4">
        <v>2307</v>
      </c>
      <c r="I34" s="16">
        <f>E34/H34</f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17">
        <f>(((L34/60)/60)/24)+DATE(1970,1,1)</f>
        <v>43110.25</v>
      </c>
      <c r="O34" s="17">
        <f>(((M34/60)/60)/24)+DATE(1970,1,1)</f>
        <v>43137.25</v>
      </c>
      <c r="P34" s="4" t="b">
        <v>0</v>
      </c>
      <c r="Q34" s="4" t="b">
        <v>0</v>
      </c>
      <c r="R34" s="4" t="s">
        <v>42</v>
      </c>
      <c r="S34" s="4" t="s">
        <v>2041</v>
      </c>
      <c r="T34" s="4" t="s">
        <v>2042</v>
      </c>
      <c r="U34" s="4"/>
      <c r="V34" s="4"/>
      <c r="W34" s="4"/>
      <c r="X34" s="4"/>
    </row>
    <row r="35" spans="1:24" ht="17" x14ac:dyDescent="0.2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4" t="s">
        <v>20</v>
      </c>
      <c r="G35" s="15">
        <f>(E35/D35)*100</f>
        <v>377.82071713147411</v>
      </c>
      <c r="H35" s="4">
        <v>5419</v>
      </c>
      <c r="I35" s="16">
        <f>E35/H35</f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17">
        <f>(((L35/60)/60)/24)+DATE(1970,1,1)</f>
        <v>41917.208333333336</v>
      </c>
      <c r="O35" s="17">
        <f>(((M35/60)/60)/24)+DATE(1970,1,1)</f>
        <v>41954.25</v>
      </c>
      <c r="P35" s="4" t="b">
        <v>0</v>
      </c>
      <c r="Q35" s="4" t="b">
        <v>0</v>
      </c>
      <c r="R35" s="4" t="s">
        <v>33</v>
      </c>
      <c r="S35" s="4" t="s">
        <v>2039</v>
      </c>
      <c r="T35" s="4" t="s">
        <v>2040</v>
      </c>
      <c r="U35" s="4"/>
      <c r="V35" s="4"/>
      <c r="W35" s="4"/>
      <c r="X35" s="4"/>
    </row>
    <row r="36" spans="1:24" ht="34" x14ac:dyDescent="0.2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4" t="s">
        <v>20</v>
      </c>
      <c r="G36" s="15">
        <f>(E36/D36)*100</f>
        <v>150.80645161290323</v>
      </c>
      <c r="H36" s="4">
        <v>165</v>
      </c>
      <c r="I36" s="16">
        <f>E36/H36</f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17">
        <f>(((L36/60)/60)/24)+DATE(1970,1,1)</f>
        <v>42817.208333333328</v>
      </c>
      <c r="O36" s="17">
        <f>(((M36/60)/60)/24)+DATE(1970,1,1)</f>
        <v>42822.208333333328</v>
      </c>
      <c r="P36" s="4" t="b">
        <v>0</v>
      </c>
      <c r="Q36" s="4" t="b">
        <v>0</v>
      </c>
      <c r="R36" s="4" t="s">
        <v>42</v>
      </c>
      <c r="S36" s="4" t="s">
        <v>2041</v>
      </c>
      <c r="T36" s="4" t="s">
        <v>2042</v>
      </c>
      <c r="U36" s="4"/>
      <c r="V36" s="4"/>
      <c r="W36" s="4"/>
      <c r="X36" s="4"/>
    </row>
    <row r="37" spans="1:24" ht="17" x14ac:dyDescent="0.2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4" t="s">
        <v>20</v>
      </c>
      <c r="G37" s="15">
        <f>(E37/D37)*100</f>
        <v>150.30119521912351</v>
      </c>
      <c r="H37" s="4">
        <v>1965</v>
      </c>
      <c r="I37" s="16">
        <f>E37/H37</f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17">
        <f>(((L37/60)/60)/24)+DATE(1970,1,1)</f>
        <v>43484.25</v>
      </c>
      <c r="O37" s="17">
        <f>(((M37/60)/60)/24)+DATE(1970,1,1)</f>
        <v>43526.25</v>
      </c>
      <c r="P37" s="4" t="b">
        <v>0</v>
      </c>
      <c r="Q37" s="4" t="b">
        <v>1</v>
      </c>
      <c r="R37" s="4" t="s">
        <v>53</v>
      </c>
      <c r="S37" s="4" t="s">
        <v>2041</v>
      </c>
      <c r="T37" s="4" t="s">
        <v>2044</v>
      </c>
      <c r="U37" s="4"/>
      <c r="V37" s="4"/>
      <c r="W37" s="4"/>
      <c r="X37" s="4"/>
    </row>
    <row r="38" spans="1:24" ht="17" x14ac:dyDescent="0.2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4" t="s">
        <v>20</v>
      </c>
      <c r="G38" s="15">
        <f>(E38/D38)*100</f>
        <v>157.28571428571431</v>
      </c>
      <c r="H38" s="4">
        <v>16</v>
      </c>
      <c r="I38" s="16">
        <f>E38/H38</f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17">
        <f>(((L38/60)/60)/24)+DATE(1970,1,1)</f>
        <v>40600.25</v>
      </c>
      <c r="O38" s="17">
        <f>(((M38/60)/60)/24)+DATE(1970,1,1)</f>
        <v>40625.208333333336</v>
      </c>
      <c r="P38" s="4" t="b">
        <v>0</v>
      </c>
      <c r="Q38" s="4" t="b">
        <v>0</v>
      </c>
      <c r="R38" s="4" t="s">
        <v>33</v>
      </c>
      <c r="S38" s="4" t="s">
        <v>2039</v>
      </c>
      <c r="T38" s="4" t="s">
        <v>2040</v>
      </c>
      <c r="U38" s="4"/>
      <c r="V38" s="4"/>
      <c r="W38" s="4"/>
      <c r="X38" s="4"/>
    </row>
    <row r="39" spans="1:24" ht="34" x14ac:dyDescent="0.2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4" t="s">
        <v>20</v>
      </c>
      <c r="G39" s="15">
        <f>(E39/D39)*100</f>
        <v>139.98765432098764</v>
      </c>
      <c r="H39" s="4">
        <v>107</v>
      </c>
      <c r="I39" s="16">
        <f>E39/H39</f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17">
        <f>(((L39/60)/60)/24)+DATE(1970,1,1)</f>
        <v>43744.208333333328</v>
      </c>
      <c r="O39" s="17">
        <f>(((M39/60)/60)/24)+DATE(1970,1,1)</f>
        <v>43777.25</v>
      </c>
      <c r="P39" s="4" t="b">
        <v>0</v>
      </c>
      <c r="Q39" s="4" t="b">
        <v>1</v>
      </c>
      <c r="R39" s="4" t="s">
        <v>119</v>
      </c>
      <c r="S39" s="4" t="s">
        <v>2047</v>
      </c>
      <c r="T39" s="4" t="s">
        <v>2053</v>
      </c>
      <c r="U39" s="4"/>
      <c r="V39" s="4"/>
      <c r="W39" s="4"/>
      <c r="X39" s="4"/>
    </row>
    <row r="40" spans="1:24" ht="17" x14ac:dyDescent="0.2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4" t="s">
        <v>20</v>
      </c>
      <c r="G40" s="15">
        <f>(E40/D40)*100</f>
        <v>325.32258064516128</v>
      </c>
      <c r="H40" s="4">
        <v>134</v>
      </c>
      <c r="I40" s="16">
        <f>E40/H40</f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17">
        <f>(((L40/60)/60)/24)+DATE(1970,1,1)</f>
        <v>40469.208333333336</v>
      </c>
      <c r="O40" s="17">
        <f>(((M40/60)/60)/24)+DATE(1970,1,1)</f>
        <v>40474.208333333336</v>
      </c>
      <c r="P40" s="4" t="b">
        <v>0</v>
      </c>
      <c r="Q40" s="4" t="b">
        <v>0</v>
      </c>
      <c r="R40" s="4" t="s">
        <v>122</v>
      </c>
      <c r="S40" s="4" t="s">
        <v>2054</v>
      </c>
      <c r="T40" s="4" t="s">
        <v>2055</v>
      </c>
      <c r="U40" s="4"/>
      <c r="V40" s="4"/>
      <c r="W40" s="4"/>
      <c r="X40" s="4"/>
    </row>
    <row r="41" spans="1:24" ht="17" x14ac:dyDescent="0.2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4" t="s">
        <v>14</v>
      </c>
      <c r="G41" s="15">
        <f>(E41/D41)*100</f>
        <v>50.777777777777779</v>
      </c>
      <c r="H41" s="4">
        <v>88</v>
      </c>
      <c r="I41" s="16">
        <f>E41/H41</f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17">
        <f>(((L41/60)/60)/24)+DATE(1970,1,1)</f>
        <v>41330.25</v>
      </c>
      <c r="O41" s="17">
        <f>(((M41/60)/60)/24)+DATE(1970,1,1)</f>
        <v>41344.208333333336</v>
      </c>
      <c r="P41" s="4" t="b">
        <v>0</v>
      </c>
      <c r="Q41" s="4" t="b">
        <v>0</v>
      </c>
      <c r="R41" s="4" t="s">
        <v>33</v>
      </c>
      <c r="S41" s="4" t="s">
        <v>2039</v>
      </c>
      <c r="T41" s="4" t="s">
        <v>2040</v>
      </c>
      <c r="U41" s="4"/>
      <c r="V41" s="4"/>
      <c r="W41" s="4"/>
      <c r="X41" s="4"/>
    </row>
    <row r="42" spans="1:24" ht="17" x14ac:dyDescent="0.2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4" t="s">
        <v>20</v>
      </c>
      <c r="G42" s="15">
        <f>(E42/D42)*100</f>
        <v>169.06818181818181</v>
      </c>
      <c r="H42" s="4">
        <v>198</v>
      </c>
      <c r="I42" s="16">
        <f>E42/H42</f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17">
        <f>(((L42/60)/60)/24)+DATE(1970,1,1)</f>
        <v>40334.208333333336</v>
      </c>
      <c r="O42" s="17">
        <f>(((M42/60)/60)/24)+DATE(1970,1,1)</f>
        <v>40353.208333333336</v>
      </c>
      <c r="P42" s="4" t="b">
        <v>0</v>
      </c>
      <c r="Q42" s="4" t="b">
        <v>1</v>
      </c>
      <c r="R42" s="4" t="s">
        <v>65</v>
      </c>
      <c r="S42" s="4" t="s">
        <v>2037</v>
      </c>
      <c r="T42" s="4" t="s">
        <v>2046</v>
      </c>
      <c r="U42" s="4"/>
      <c r="V42" s="4"/>
      <c r="W42" s="4"/>
      <c r="X42" s="4"/>
    </row>
    <row r="43" spans="1:24" ht="17" x14ac:dyDescent="0.2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4" t="s">
        <v>20</v>
      </c>
      <c r="G43" s="15">
        <f>(E43/D43)*100</f>
        <v>212.92857142857144</v>
      </c>
      <c r="H43" s="4">
        <v>111</v>
      </c>
      <c r="I43" s="16">
        <f>E43/H43</f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17">
        <f>(((L43/60)/60)/24)+DATE(1970,1,1)</f>
        <v>41156.208333333336</v>
      </c>
      <c r="O43" s="17">
        <f>(((M43/60)/60)/24)+DATE(1970,1,1)</f>
        <v>41182.208333333336</v>
      </c>
      <c r="P43" s="4" t="b">
        <v>0</v>
      </c>
      <c r="Q43" s="4" t="b">
        <v>1</v>
      </c>
      <c r="R43" s="4" t="s">
        <v>23</v>
      </c>
      <c r="S43" s="4" t="s">
        <v>2035</v>
      </c>
      <c r="T43" s="4" t="s">
        <v>2036</v>
      </c>
      <c r="U43" s="4"/>
      <c r="V43" s="4"/>
      <c r="W43" s="4"/>
      <c r="X43" s="4"/>
    </row>
    <row r="44" spans="1:24" ht="17" x14ac:dyDescent="0.2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4" t="s">
        <v>20</v>
      </c>
      <c r="G44" s="15">
        <f>(E44/D44)*100</f>
        <v>443.94444444444446</v>
      </c>
      <c r="H44" s="4">
        <v>222</v>
      </c>
      <c r="I44" s="16">
        <f>E44/H44</f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17">
        <f>(((L44/60)/60)/24)+DATE(1970,1,1)</f>
        <v>40728.208333333336</v>
      </c>
      <c r="O44" s="17">
        <f>(((M44/60)/60)/24)+DATE(1970,1,1)</f>
        <v>40737.208333333336</v>
      </c>
      <c r="P44" s="4" t="b">
        <v>0</v>
      </c>
      <c r="Q44" s="4" t="b">
        <v>0</v>
      </c>
      <c r="R44" s="4" t="s">
        <v>17</v>
      </c>
      <c r="S44" s="4" t="s">
        <v>2033</v>
      </c>
      <c r="T44" s="4" t="s">
        <v>2034</v>
      </c>
      <c r="U44" s="4"/>
      <c r="V44" s="4"/>
      <c r="W44" s="4"/>
      <c r="X44" s="4"/>
    </row>
    <row r="45" spans="1:24" ht="17" x14ac:dyDescent="0.2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4" t="s">
        <v>20</v>
      </c>
      <c r="G45" s="15">
        <f>(E45/D45)*100</f>
        <v>185.9390243902439</v>
      </c>
      <c r="H45" s="4">
        <v>6212</v>
      </c>
      <c r="I45" s="16">
        <f>E45/H45</f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17">
        <f>(((L45/60)/60)/24)+DATE(1970,1,1)</f>
        <v>41844.208333333336</v>
      </c>
      <c r="O45" s="17">
        <f>(((M45/60)/60)/24)+DATE(1970,1,1)</f>
        <v>41860.208333333336</v>
      </c>
      <c r="P45" s="4" t="b">
        <v>0</v>
      </c>
      <c r="Q45" s="4" t="b">
        <v>0</v>
      </c>
      <c r="R45" s="4" t="s">
        <v>133</v>
      </c>
      <c r="S45" s="4" t="s">
        <v>2047</v>
      </c>
      <c r="T45" s="4" t="s">
        <v>2056</v>
      </c>
      <c r="U45" s="4"/>
      <c r="V45" s="4"/>
      <c r="W45" s="4"/>
      <c r="X45" s="4"/>
    </row>
    <row r="46" spans="1:24" ht="17" x14ac:dyDescent="0.2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4" t="s">
        <v>20</v>
      </c>
      <c r="G46" s="15">
        <f>(E46/D46)*100</f>
        <v>658.8125</v>
      </c>
      <c r="H46" s="4">
        <v>98</v>
      </c>
      <c r="I46" s="16">
        <f>E46/H46</f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17">
        <f>(((L46/60)/60)/24)+DATE(1970,1,1)</f>
        <v>43541.208333333328</v>
      </c>
      <c r="O46" s="17">
        <f>(((M46/60)/60)/24)+DATE(1970,1,1)</f>
        <v>43542.208333333328</v>
      </c>
      <c r="P46" s="4" t="b">
        <v>0</v>
      </c>
      <c r="Q46" s="4" t="b">
        <v>0</v>
      </c>
      <c r="R46" s="4" t="s">
        <v>119</v>
      </c>
      <c r="S46" s="4" t="s">
        <v>2047</v>
      </c>
      <c r="T46" s="4" t="s">
        <v>2053</v>
      </c>
      <c r="U46" s="4"/>
      <c r="V46" s="4"/>
      <c r="W46" s="4"/>
      <c r="X46" s="4"/>
    </row>
    <row r="47" spans="1:24" ht="34" x14ac:dyDescent="0.2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4" t="s">
        <v>14</v>
      </c>
      <c r="G47" s="15">
        <f>(E47/D47)*100</f>
        <v>47.684210526315788</v>
      </c>
      <c r="H47" s="4">
        <v>48</v>
      </c>
      <c r="I47" s="16">
        <f>E47/H47</f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17">
        <f>(((L47/60)/60)/24)+DATE(1970,1,1)</f>
        <v>42676.208333333328</v>
      </c>
      <c r="O47" s="17">
        <f>(((M47/60)/60)/24)+DATE(1970,1,1)</f>
        <v>42691.25</v>
      </c>
      <c r="P47" s="4" t="b">
        <v>0</v>
      </c>
      <c r="Q47" s="4" t="b">
        <v>1</v>
      </c>
      <c r="R47" s="4" t="s">
        <v>33</v>
      </c>
      <c r="S47" s="4" t="s">
        <v>2039</v>
      </c>
      <c r="T47" s="4" t="s">
        <v>2040</v>
      </c>
      <c r="U47" s="4"/>
      <c r="V47" s="4"/>
      <c r="W47" s="4"/>
      <c r="X47" s="4"/>
    </row>
    <row r="48" spans="1:24" ht="17" x14ac:dyDescent="0.2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4" t="s">
        <v>20</v>
      </c>
      <c r="G48" s="15">
        <f>(E48/D48)*100</f>
        <v>114.78378378378378</v>
      </c>
      <c r="H48" s="4">
        <v>92</v>
      </c>
      <c r="I48" s="16">
        <f>E48/H48</f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17">
        <f>(((L48/60)/60)/24)+DATE(1970,1,1)</f>
        <v>40367.208333333336</v>
      </c>
      <c r="O48" s="17">
        <f>(((M48/60)/60)/24)+DATE(1970,1,1)</f>
        <v>40390.208333333336</v>
      </c>
      <c r="P48" s="4" t="b">
        <v>0</v>
      </c>
      <c r="Q48" s="4" t="b">
        <v>0</v>
      </c>
      <c r="R48" s="4" t="s">
        <v>23</v>
      </c>
      <c r="S48" s="4" t="s">
        <v>2035</v>
      </c>
      <c r="T48" s="4" t="s">
        <v>2036</v>
      </c>
      <c r="U48" s="4"/>
      <c r="V48" s="4"/>
      <c r="W48" s="4"/>
      <c r="X48" s="4"/>
    </row>
    <row r="49" spans="1:24" ht="17" x14ac:dyDescent="0.2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4" t="s">
        <v>20</v>
      </c>
      <c r="G49" s="15">
        <f>(E49/D49)*100</f>
        <v>475.26666666666665</v>
      </c>
      <c r="H49" s="4">
        <v>149</v>
      </c>
      <c r="I49" s="16">
        <f>E49/H49</f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17">
        <f>(((L49/60)/60)/24)+DATE(1970,1,1)</f>
        <v>41727.208333333336</v>
      </c>
      <c r="O49" s="17">
        <f>(((M49/60)/60)/24)+DATE(1970,1,1)</f>
        <v>41757.208333333336</v>
      </c>
      <c r="P49" s="4" t="b">
        <v>0</v>
      </c>
      <c r="Q49" s="4" t="b">
        <v>0</v>
      </c>
      <c r="R49" s="4" t="s">
        <v>33</v>
      </c>
      <c r="S49" s="4" t="s">
        <v>2039</v>
      </c>
      <c r="T49" s="4" t="s">
        <v>2040</v>
      </c>
      <c r="U49" s="4"/>
      <c r="V49" s="4"/>
      <c r="W49" s="4"/>
      <c r="X49" s="4"/>
    </row>
    <row r="50" spans="1:24" ht="17" x14ac:dyDescent="0.2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4" t="s">
        <v>20</v>
      </c>
      <c r="G50" s="15">
        <f>(E50/D50)*100</f>
        <v>386.97297297297297</v>
      </c>
      <c r="H50" s="4">
        <v>2431</v>
      </c>
      <c r="I50" s="16">
        <f>E50/H50</f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17">
        <f>(((L50/60)/60)/24)+DATE(1970,1,1)</f>
        <v>42180.208333333328</v>
      </c>
      <c r="O50" s="17">
        <f>(((M50/60)/60)/24)+DATE(1970,1,1)</f>
        <v>42192.208333333328</v>
      </c>
      <c r="P50" s="4" t="b">
        <v>0</v>
      </c>
      <c r="Q50" s="4" t="b">
        <v>0</v>
      </c>
      <c r="R50" s="4" t="s">
        <v>33</v>
      </c>
      <c r="S50" s="4" t="s">
        <v>2039</v>
      </c>
      <c r="T50" s="4" t="s">
        <v>2040</v>
      </c>
      <c r="U50" s="4"/>
      <c r="V50" s="4"/>
      <c r="W50" s="4"/>
      <c r="X50" s="4"/>
    </row>
    <row r="51" spans="1:24" ht="17" x14ac:dyDescent="0.2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4" t="s">
        <v>20</v>
      </c>
      <c r="G51" s="15">
        <f>(E51/D51)*100</f>
        <v>189.625</v>
      </c>
      <c r="H51" s="4">
        <v>303</v>
      </c>
      <c r="I51" s="16">
        <f>E51/H51</f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17">
        <f>(((L51/60)/60)/24)+DATE(1970,1,1)</f>
        <v>43758.208333333328</v>
      </c>
      <c r="O51" s="17">
        <f>(((M51/60)/60)/24)+DATE(1970,1,1)</f>
        <v>43803.25</v>
      </c>
      <c r="P51" s="4" t="b">
        <v>0</v>
      </c>
      <c r="Q51" s="4" t="b">
        <v>0</v>
      </c>
      <c r="R51" s="4" t="s">
        <v>23</v>
      </c>
      <c r="S51" s="4" t="s">
        <v>2035</v>
      </c>
      <c r="T51" s="4" t="s">
        <v>2036</v>
      </c>
      <c r="U51" s="4"/>
      <c r="V51" s="4"/>
      <c r="W51" s="4"/>
      <c r="X51" s="4"/>
    </row>
    <row r="52" spans="1:24" ht="34" x14ac:dyDescent="0.2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4" t="s">
        <v>14</v>
      </c>
      <c r="G52" s="15">
        <f>(E52/D52)*100</f>
        <v>2</v>
      </c>
      <c r="H52" s="4">
        <v>1</v>
      </c>
      <c r="I52" s="16">
        <f>E52/H52</f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17">
        <f>(((L52/60)/60)/24)+DATE(1970,1,1)</f>
        <v>41487.208333333336</v>
      </c>
      <c r="O52" s="17">
        <f>(((M52/60)/60)/24)+DATE(1970,1,1)</f>
        <v>41515.208333333336</v>
      </c>
      <c r="P52" s="4" t="b">
        <v>0</v>
      </c>
      <c r="Q52" s="4" t="b">
        <v>0</v>
      </c>
      <c r="R52" s="4" t="s">
        <v>148</v>
      </c>
      <c r="S52" s="4" t="s">
        <v>2035</v>
      </c>
      <c r="T52" s="4" t="s">
        <v>2057</v>
      </c>
      <c r="U52" s="4"/>
      <c r="V52" s="4"/>
      <c r="W52" s="4"/>
      <c r="X52" s="4"/>
    </row>
    <row r="53" spans="1:24" ht="17" x14ac:dyDescent="0.2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4" t="s">
        <v>14</v>
      </c>
      <c r="G53" s="15">
        <f>(E53/D53)*100</f>
        <v>91.867805186590772</v>
      </c>
      <c r="H53" s="4">
        <v>1467</v>
      </c>
      <c r="I53" s="16">
        <f>E53/H53</f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17">
        <f>(((L53/60)/60)/24)+DATE(1970,1,1)</f>
        <v>40995.208333333336</v>
      </c>
      <c r="O53" s="17">
        <f>(((M53/60)/60)/24)+DATE(1970,1,1)</f>
        <v>41011.208333333336</v>
      </c>
      <c r="P53" s="4" t="b">
        <v>0</v>
      </c>
      <c r="Q53" s="4" t="b">
        <v>1</v>
      </c>
      <c r="R53" s="4" t="s">
        <v>65</v>
      </c>
      <c r="S53" s="4" t="s">
        <v>2037</v>
      </c>
      <c r="T53" s="4" t="s">
        <v>2046</v>
      </c>
      <c r="U53" s="4"/>
      <c r="V53" s="4"/>
      <c r="W53" s="4"/>
      <c r="X53" s="4"/>
    </row>
    <row r="54" spans="1:24" ht="17" x14ac:dyDescent="0.2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4" t="s">
        <v>14</v>
      </c>
      <c r="G54" s="15">
        <f>(E54/D54)*100</f>
        <v>34.152777777777779</v>
      </c>
      <c r="H54" s="4">
        <v>75</v>
      </c>
      <c r="I54" s="16">
        <f>E54/H54</f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17">
        <f>(((L54/60)/60)/24)+DATE(1970,1,1)</f>
        <v>40436.208333333336</v>
      </c>
      <c r="O54" s="17">
        <f>(((M54/60)/60)/24)+DATE(1970,1,1)</f>
        <v>40440.208333333336</v>
      </c>
      <c r="P54" s="4" t="b">
        <v>0</v>
      </c>
      <c r="Q54" s="4" t="b">
        <v>0</v>
      </c>
      <c r="R54" s="4" t="s">
        <v>33</v>
      </c>
      <c r="S54" s="4" t="s">
        <v>2039</v>
      </c>
      <c r="T54" s="4" t="s">
        <v>2040</v>
      </c>
      <c r="U54" s="4"/>
      <c r="V54" s="4"/>
      <c r="W54" s="4"/>
      <c r="X54" s="4"/>
    </row>
    <row r="55" spans="1:24" ht="17" x14ac:dyDescent="0.2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4" t="s">
        <v>20</v>
      </c>
      <c r="G55" s="15">
        <f>(E55/D55)*100</f>
        <v>140.40909090909091</v>
      </c>
      <c r="H55" s="4">
        <v>209</v>
      </c>
      <c r="I55" s="16">
        <f>E55/H55</f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17">
        <f>(((L55/60)/60)/24)+DATE(1970,1,1)</f>
        <v>41779.208333333336</v>
      </c>
      <c r="O55" s="17">
        <f>(((M55/60)/60)/24)+DATE(1970,1,1)</f>
        <v>41818.208333333336</v>
      </c>
      <c r="P55" s="4" t="b">
        <v>0</v>
      </c>
      <c r="Q55" s="4" t="b">
        <v>0</v>
      </c>
      <c r="R55" s="4" t="s">
        <v>53</v>
      </c>
      <c r="S55" s="4" t="s">
        <v>2041</v>
      </c>
      <c r="T55" s="4" t="s">
        <v>2044</v>
      </c>
      <c r="U55" s="4"/>
      <c r="V55" s="4"/>
      <c r="W55" s="4"/>
      <c r="X55" s="4"/>
    </row>
    <row r="56" spans="1:24" ht="34" x14ac:dyDescent="0.2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4" t="s">
        <v>14</v>
      </c>
      <c r="G56" s="15">
        <f>(E56/D56)*100</f>
        <v>89.86666666666666</v>
      </c>
      <c r="H56" s="4">
        <v>120</v>
      </c>
      <c r="I56" s="16">
        <f>E56/H56</f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17">
        <f>(((L56/60)/60)/24)+DATE(1970,1,1)</f>
        <v>43170.25</v>
      </c>
      <c r="O56" s="17">
        <f>(((M56/60)/60)/24)+DATE(1970,1,1)</f>
        <v>43176.208333333328</v>
      </c>
      <c r="P56" s="4" t="b">
        <v>0</v>
      </c>
      <c r="Q56" s="4" t="b">
        <v>0</v>
      </c>
      <c r="R56" s="4" t="s">
        <v>65</v>
      </c>
      <c r="S56" s="4" t="s">
        <v>2037</v>
      </c>
      <c r="T56" s="4" t="s">
        <v>2046</v>
      </c>
      <c r="U56" s="4"/>
      <c r="V56" s="4"/>
      <c r="W56" s="4"/>
      <c r="X56" s="4"/>
    </row>
    <row r="57" spans="1:24" ht="34" x14ac:dyDescent="0.2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4" t="s">
        <v>20</v>
      </c>
      <c r="G57" s="15">
        <f>(E57/D57)*100</f>
        <v>177.96969696969697</v>
      </c>
      <c r="H57" s="4">
        <v>131</v>
      </c>
      <c r="I57" s="16">
        <f>E57/H57</f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17">
        <f>(((L57/60)/60)/24)+DATE(1970,1,1)</f>
        <v>43311.208333333328</v>
      </c>
      <c r="O57" s="17">
        <f>(((M57/60)/60)/24)+DATE(1970,1,1)</f>
        <v>43316.208333333328</v>
      </c>
      <c r="P57" s="4" t="b">
        <v>0</v>
      </c>
      <c r="Q57" s="4" t="b">
        <v>0</v>
      </c>
      <c r="R57" s="4" t="s">
        <v>159</v>
      </c>
      <c r="S57" s="4" t="s">
        <v>2035</v>
      </c>
      <c r="T57" s="4" t="s">
        <v>2058</v>
      </c>
      <c r="U57" s="4"/>
      <c r="V57" s="4"/>
      <c r="W57" s="4"/>
      <c r="X57" s="4"/>
    </row>
    <row r="58" spans="1:24" ht="34" x14ac:dyDescent="0.2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4" t="s">
        <v>20</v>
      </c>
      <c r="G58" s="15">
        <f>(E58/D58)*100</f>
        <v>143.66249999999999</v>
      </c>
      <c r="H58" s="4">
        <v>164</v>
      </c>
      <c r="I58" s="16">
        <f>E58/H58</f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17">
        <f>(((L58/60)/60)/24)+DATE(1970,1,1)</f>
        <v>42014.25</v>
      </c>
      <c r="O58" s="17">
        <f>(((M58/60)/60)/24)+DATE(1970,1,1)</f>
        <v>42021.25</v>
      </c>
      <c r="P58" s="4" t="b">
        <v>0</v>
      </c>
      <c r="Q58" s="4" t="b">
        <v>0</v>
      </c>
      <c r="R58" s="4" t="s">
        <v>65</v>
      </c>
      <c r="S58" s="4" t="s">
        <v>2037</v>
      </c>
      <c r="T58" s="4" t="s">
        <v>2046</v>
      </c>
      <c r="U58" s="4"/>
      <c r="V58" s="4"/>
      <c r="W58" s="4"/>
      <c r="X58" s="4"/>
    </row>
    <row r="59" spans="1:24" ht="17" x14ac:dyDescent="0.2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4" t="s">
        <v>20</v>
      </c>
      <c r="G59" s="15">
        <f>(E59/D59)*100</f>
        <v>215.27586206896552</v>
      </c>
      <c r="H59" s="4">
        <v>201</v>
      </c>
      <c r="I59" s="16">
        <f>E59/H59</f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17">
        <f>(((L59/60)/60)/24)+DATE(1970,1,1)</f>
        <v>42979.208333333328</v>
      </c>
      <c r="O59" s="17">
        <f>(((M59/60)/60)/24)+DATE(1970,1,1)</f>
        <v>42991.208333333328</v>
      </c>
      <c r="P59" s="4" t="b">
        <v>0</v>
      </c>
      <c r="Q59" s="4" t="b">
        <v>0</v>
      </c>
      <c r="R59" s="4" t="s">
        <v>89</v>
      </c>
      <c r="S59" s="4" t="s">
        <v>2050</v>
      </c>
      <c r="T59" s="4" t="s">
        <v>2051</v>
      </c>
      <c r="U59" s="4"/>
      <c r="V59" s="4"/>
      <c r="W59" s="4"/>
      <c r="X59" s="4"/>
    </row>
    <row r="60" spans="1:24" ht="17" x14ac:dyDescent="0.2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4" t="s">
        <v>20</v>
      </c>
      <c r="G60" s="15">
        <f>(E60/D60)*100</f>
        <v>227.11111111111114</v>
      </c>
      <c r="H60" s="4">
        <v>211</v>
      </c>
      <c r="I60" s="16">
        <f>E60/H60</f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17">
        <f>(((L60/60)/60)/24)+DATE(1970,1,1)</f>
        <v>42268.208333333328</v>
      </c>
      <c r="O60" s="17">
        <f>(((M60/60)/60)/24)+DATE(1970,1,1)</f>
        <v>42281.208333333328</v>
      </c>
      <c r="P60" s="4" t="b">
        <v>0</v>
      </c>
      <c r="Q60" s="4" t="b">
        <v>0</v>
      </c>
      <c r="R60" s="4" t="s">
        <v>33</v>
      </c>
      <c r="S60" s="4" t="s">
        <v>2039</v>
      </c>
      <c r="T60" s="4" t="s">
        <v>2040</v>
      </c>
      <c r="U60" s="4"/>
      <c r="V60" s="4"/>
      <c r="W60" s="4"/>
      <c r="X60" s="4"/>
    </row>
    <row r="61" spans="1:24" ht="17" x14ac:dyDescent="0.2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4" t="s">
        <v>20</v>
      </c>
      <c r="G61" s="15">
        <f>(E61/D61)*100</f>
        <v>275.07142857142861</v>
      </c>
      <c r="H61" s="4">
        <v>128</v>
      </c>
      <c r="I61" s="16">
        <f>E61/H61</f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17">
        <f>(((L61/60)/60)/24)+DATE(1970,1,1)</f>
        <v>42898.208333333328</v>
      </c>
      <c r="O61" s="17">
        <f>(((M61/60)/60)/24)+DATE(1970,1,1)</f>
        <v>42913.208333333328</v>
      </c>
      <c r="P61" s="4" t="b">
        <v>0</v>
      </c>
      <c r="Q61" s="4" t="b">
        <v>1</v>
      </c>
      <c r="R61" s="4" t="s">
        <v>33</v>
      </c>
      <c r="S61" s="4" t="s">
        <v>2039</v>
      </c>
      <c r="T61" s="4" t="s">
        <v>2040</v>
      </c>
      <c r="U61" s="4"/>
      <c r="V61" s="4"/>
      <c r="W61" s="4"/>
      <c r="X61" s="4"/>
    </row>
    <row r="62" spans="1:24" ht="17" x14ac:dyDescent="0.2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4" t="s">
        <v>20</v>
      </c>
      <c r="G62" s="15">
        <f>(E62/D62)*100</f>
        <v>144.37048832271762</v>
      </c>
      <c r="H62" s="4">
        <v>1600</v>
      </c>
      <c r="I62" s="16">
        <f>E62/H62</f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17">
        <f>(((L62/60)/60)/24)+DATE(1970,1,1)</f>
        <v>41107.208333333336</v>
      </c>
      <c r="O62" s="17">
        <f>(((M62/60)/60)/24)+DATE(1970,1,1)</f>
        <v>41110.208333333336</v>
      </c>
      <c r="P62" s="4" t="b">
        <v>0</v>
      </c>
      <c r="Q62" s="4" t="b">
        <v>0</v>
      </c>
      <c r="R62" s="4" t="s">
        <v>33</v>
      </c>
      <c r="S62" s="4" t="s">
        <v>2039</v>
      </c>
      <c r="T62" s="4" t="s">
        <v>2040</v>
      </c>
      <c r="U62" s="4"/>
      <c r="V62" s="4"/>
      <c r="W62" s="4"/>
      <c r="X62" s="4"/>
    </row>
    <row r="63" spans="1:24" ht="34" x14ac:dyDescent="0.2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4" t="s">
        <v>14</v>
      </c>
      <c r="G63" s="15">
        <f>(E63/D63)*100</f>
        <v>92.74598393574297</v>
      </c>
      <c r="H63" s="4">
        <v>2253</v>
      </c>
      <c r="I63" s="16">
        <f>E63/H63</f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17">
        <f>(((L63/60)/60)/24)+DATE(1970,1,1)</f>
        <v>40595.25</v>
      </c>
      <c r="O63" s="17">
        <f>(((M63/60)/60)/24)+DATE(1970,1,1)</f>
        <v>40635.208333333336</v>
      </c>
      <c r="P63" s="4" t="b">
        <v>0</v>
      </c>
      <c r="Q63" s="4" t="b">
        <v>0</v>
      </c>
      <c r="R63" s="4" t="s">
        <v>33</v>
      </c>
      <c r="S63" s="4" t="s">
        <v>2039</v>
      </c>
      <c r="T63" s="4" t="s">
        <v>2040</v>
      </c>
      <c r="U63" s="4"/>
      <c r="V63" s="4"/>
      <c r="W63" s="4"/>
      <c r="X63" s="4"/>
    </row>
    <row r="64" spans="1:24" ht="34" x14ac:dyDescent="0.2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4" t="s">
        <v>20</v>
      </c>
      <c r="G64" s="15">
        <f>(E64/D64)*100</f>
        <v>722.6</v>
      </c>
      <c r="H64" s="4">
        <v>249</v>
      </c>
      <c r="I64" s="16">
        <f>E64/H64</f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17">
        <f>(((L64/60)/60)/24)+DATE(1970,1,1)</f>
        <v>42160.208333333328</v>
      </c>
      <c r="O64" s="17">
        <f>(((M64/60)/60)/24)+DATE(1970,1,1)</f>
        <v>42161.208333333328</v>
      </c>
      <c r="P64" s="4" t="b">
        <v>0</v>
      </c>
      <c r="Q64" s="4" t="b">
        <v>0</v>
      </c>
      <c r="R64" s="4" t="s">
        <v>28</v>
      </c>
      <c r="S64" s="4" t="s">
        <v>2037</v>
      </c>
      <c r="T64" s="4" t="s">
        <v>2038</v>
      </c>
      <c r="U64" s="4"/>
      <c r="V64" s="4"/>
      <c r="W64" s="4"/>
      <c r="X64" s="4"/>
    </row>
    <row r="65" spans="1:24" ht="17" x14ac:dyDescent="0.2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4" t="s">
        <v>14</v>
      </c>
      <c r="G65" s="15">
        <f>(E65/D65)*100</f>
        <v>11.851063829787234</v>
      </c>
      <c r="H65" s="4">
        <v>5</v>
      </c>
      <c r="I65" s="16">
        <f>E65/H65</f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17">
        <f>(((L65/60)/60)/24)+DATE(1970,1,1)</f>
        <v>42853.208333333328</v>
      </c>
      <c r="O65" s="17">
        <f>(((M65/60)/60)/24)+DATE(1970,1,1)</f>
        <v>42859.208333333328</v>
      </c>
      <c r="P65" s="4" t="b">
        <v>0</v>
      </c>
      <c r="Q65" s="4" t="b">
        <v>0</v>
      </c>
      <c r="R65" s="4" t="s">
        <v>33</v>
      </c>
      <c r="S65" s="4" t="s">
        <v>2039</v>
      </c>
      <c r="T65" s="4" t="s">
        <v>2040</v>
      </c>
      <c r="U65" s="4"/>
      <c r="V65" s="4"/>
      <c r="W65" s="4"/>
      <c r="X65" s="4"/>
    </row>
    <row r="66" spans="1:24" ht="17" x14ac:dyDescent="0.2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4" t="s">
        <v>14</v>
      </c>
      <c r="G66" s="15">
        <f>(E66/D66)*100</f>
        <v>97.642857142857139</v>
      </c>
      <c r="H66" s="4">
        <v>38</v>
      </c>
      <c r="I66" s="16">
        <f>E66/H66</f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17">
        <f>(((L66/60)/60)/24)+DATE(1970,1,1)</f>
        <v>43283.208333333328</v>
      </c>
      <c r="O66" s="17">
        <f>(((M66/60)/60)/24)+DATE(1970,1,1)</f>
        <v>43298.208333333328</v>
      </c>
      <c r="P66" s="4" t="b">
        <v>0</v>
      </c>
      <c r="Q66" s="4" t="b">
        <v>1</v>
      </c>
      <c r="R66" s="4" t="s">
        <v>28</v>
      </c>
      <c r="S66" s="4" t="s">
        <v>2037</v>
      </c>
      <c r="T66" s="4" t="s">
        <v>2038</v>
      </c>
      <c r="U66" s="4"/>
      <c r="V66" s="4"/>
      <c r="W66" s="4"/>
      <c r="X66" s="4"/>
    </row>
    <row r="67" spans="1:24" ht="17" x14ac:dyDescent="0.2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4" t="s">
        <v>20</v>
      </c>
      <c r="G67" s="15">
        <f>(E67/D67)*100</f>
        <v>236.14754098360655</v>
      </c>
      <c r="H67" s="4">
        <v>236</v>
      </c>
      <c r="I67" s="16">
        <f>E67/H67</f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17">
        <f>(((L67/60)/60)/24)+DATE(1970,1,1)</f>
        <v>40570.25</v>
      </c>
      <c r="O67" s="17">
        <f>(((M67/60)/60)/24)+DATE(1970,1,1)</f>
        <v>40577.25</v>
      </c>
      <c r="P67" s="4" t="b">
        <v>0</v>
      </c>
      <c r="Q67" s="4" t="b">
        <v>0</v>
      </c>
      <c r="R67" s="4" t="s">
        <v>33</v>
      </c>
      <c r="S67" s="4" t="s">
        <v>2039</v>
      </c>
      <c r="T67" s="4" t="s">
        <v>2040</v>
      </c>
      <c r="U67" s="4"/>
      <c r="V67" s="4"/>
      <c r="W67" s="4"/>
      <c r="X67" s="4"/>
    </row>
    <row r="68" spans="1:24" ht="17" x14ac:dyDescent="0.2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4" t="s">
        <v>14</v>
      </c>
      <c r="G68" s="15">
        <f>(E68/D68)*100</f>
        <v>45.068965517241381</v>
      </c>
      <c r="H68" s="4">
        <v>12</v>
      </c>
      <c r="I68" s="16">
        <f>E68/H68</f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17">
        <f>(((L68/60)/60)/24)+DATE(1970,1,1)</f>
        <v>42102.208333333328</v>
      </c>
      <c r="O68" s="17">
        <f>(((M68/60)/60)/24)+DATE(1970,1,1)</f>
        <v>42107.208333333328</v>
      </c>
      <c r="P68" s="4" t="b">
        <v>0</v>
      </c>
      <c r="Q68" s="4" t="b">
        <v>1</v>
      </c>
      <c r="R68" s="4" t="s">
        <v>33</v>
      </c>
      <c r="S68" s="4" t="s">
        <v>2039</v>
      </c>
      <c r="T68" s="4" t="s">
        <v>2040</v>
      </c>
      <c r="U68" s="4"/>
      <c r="V68" s="4"/>
      <c r="W68" s="4"/>
      <c r="X68" s="4"/>
    </row>
    <row r="69" spans="1:24" ht="34" x14ac:dyDescent="0.2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4" t="s">
        <v>20</v>
      </c>
      <c r="G69" s="15">
        <f>(E69/D69)*100</f>
        <v>162.38567493112947</v>
      </c>
      <c r="H69" s="4">
        <v>4065</v>
      </c>
      <c r="I69" s="16">
        <f>E69/H69</f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17">
        <f>(((L69/60)/60)/24)+DATE(1970,1,1)</f>
        <v>40203.25</v>
      </c>
      <c r="O69" s="17">
        <f>(((M69/60)/60)/24)+DATE(1970,1,1)</f>
        <v>40208.25</v>
      </c>
      <c r="P69" s="4" t="b">
        <v>0</v>
      </c>
      <c r="Q69" s="4" t="b">
        <v>1</v>
      </c>
      <c r="R69" s="4" t="s">
        <v>65</v>
      </c>
      <c r="S69" s="4" t="s">
        <v>2037</v>
      </c>
      <c r="T69" s="4" t="s">
        <v>2046</v>
      </c>
      <c r="U69" s="4"/>
      <c r="V69" s="4"/>
      <c r="W69" s="4"/>
      <c r="X69" s="4"/>
    </row>
    <row r="70" spans="1:24" ht="17" x14ac:dyDescent="0.2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4" t="s">
        <v>20</v>
      </c>
      <c r="G70" s="15">
        <f>(E70/D70)*100</f>
        <v>254.52631578947367</v>
      </c>
      <c r="H70" s="4">
        <v>246</v>
      </c>
      <c r="I70" s="16">
        <f>E70/H70</f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17">
        <f>(((L70/60)/60)/24)+DATE(1970,1,1)</f>
        <v>42943.208333333328</v>
      </c>
      <c r="O70" s="17">
        <f>(((M70/60)/60)/24)+DATE(1970,1,1)</f>
        <v>42990.208333333328</v>
      </c>
      <c r="P70" s="4" t="b">
        <v>0</v>
      </c>
      <c r="Q70" s="4" t="b">
        <v>1</v>
      </c>
      <c r="R70" s="4" t="s">
        <v>33</v>
      </c>
      <c r="S70" s="4" t="s">
        <v>2039</v>
      </c>
      <c r="T70" s="4" t="s">
        <v>2040</v>
      </c>
      <c r="U70" s="4"/>
      <c r="V70" s="4"/>
      <c r="W70" s="4"/>
      <c r="X70" s="4"/>
    </row>
    <row r="71" spans="1:24" ht="17" x14ac:dyDescent="0.2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4" t="s">
        <v>74</v>
      </c>
      <c r="G71" s="15">
        <f>(E71/D71)*100</f>
        <v>24.063291139240505</v>
      </c>
      <c r="H71" s="4">
        <v>17</v>
      </c>
      <c r="I71" s="16">
        <f>E71/H71</f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17">
        <f>(((L71/60)/60)/24)+DATE(1970,1,1)</f>
        <v>40531.25</v>
      </c>
      <c r="O71" s="17">
        <f>(((M71/60)/60)/24)+DATE(1970,1,1)</f>
        <v>40565.25</v>
      </c>
      <c r="P71" s="4" t="b">
        <v>0</v>
      </c>
      <c r="Q71" s="4" t="b">
        <v>0</v>
      </c>
      <c r="R71" s="4" t="s">
        <v>33</v>
      </c>
      <c r="S71" s="4" t="s">
        <v>2039</v>
      </c>
      <c r="T71" s="4" t="s">
        <v>2040</v>
      </c>
      <c r="U71" s="4"/>
      <c r="V71" s="4"/>
      <c r="W71" s="4"/>
      <c r="X71" s="4"/>
    </row>
    <row r="72" spans="1:24" ht="17" x14ac:dyDescent="0.2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4" t="s">
        <v>20</v>
      </c>
      <c r="G72" s="15">
        <f>(E72/D72)*100</f>
        <v>123.74140625000001</v>
      </c>
      <c r="H72" s="4">
        <v>2475</v>
      </c>
      <c r="I72" s="16">
        <f>E72/H72</f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17">
        <f>(((L72/60)/60)/24)+DATE(1970,1,1)</f>
        <v>40484.208333333336</v>
      </c>
      <c r="O72" s="17">
        <f>(((M72/60)/60)/24)+DATE(1970,1,1)</f>
        <v>40533.25</v>
      </c>
      <c r="P72" s="4" t="b">
        <v>0</v>
      </c>
      <c r="Q72" s="4" t="b">
        <v>1</v>
      </c>
      <c r="R72" s="4" t="s">
        <v>33</v>
      </c>
      <c r="S72" s="4" t="s">
        <v>2039</v>
      </c>
      <c r="T72" s="4" t="s">
        <v>2040</v>
      </c>
      <c r="U72" s="4"/>
      <c r="V72" s="4"/>
      <c r="W72" s="4"/>
      <c r="X72" s="4"/>
    </row>
    <row r="73" spans="1:24" ht="34" x14ac:dyDescent="0.2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4" t="s">
        <v>20</v>
      </c>
      <c r="G73" s="15">
        <f>(E73/D73)*100</f>
        <v>108.06666666666666</v>
      </c>
      <c r="H73" s="4">
        <v>76</v>
      </c>
      <c r="I73" s="16">
        <f>E73/H73</f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17">
        <f>(((L73/60)/60)/24)+DATE(1970,1,1)</f>
        <v>43799.25</v>
      </c>
      <c r="O73" s="17">
        <f>(((M73/60)/60)/24)+DATE(1970,1,1)</f>
        <v>43803.25</v>
      </c>
      <c r="P73" s="4" t="b">
        <v>0</v>
      </c>
      <c r="Q73" s="4" t="b">
        <v>0</v>
      </c>
      <c r="R73" s="4" t="s">
        <v>33</v>
      </c>
      <c r="S73" s="4" t="s">
        <v>2039</v>
      </c>
      <c r="T73" s="4" t="s">
        <v>2040</v>
      </c>
      <c r="U73" s="4"/>
      <c r="V73" s="4"/>
      <c r="W73" s="4"/>
      <c r="X73" s="4"/>
    </row>
    <row r="74" spans="1:24" ht="17" x14ac:dyDescent="0.2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4" t="s">
        <v>20</v>
      </c>
      <c r="G74" s="15">
        <f>(E74/D74)*100</f>
        <v>670.33333333333326</v>
      </c>
      <c r="H74" s="4">
        <v>54</v>
      </c>
      <c r="I74" s="16">
        <f>E74/H74</f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17">
        <f>(((L74/60)/60)/24)+DATE(1970,1,1)</f>
        <v>42186.208333333328</v>
      </c>
      <c r="O74" s="17">
        <f>(((M74/60)/60)/24)+DATE(1970,1,1)</f>
        <v>42222.208333333328</v>
      </c>
      <c r="P74" s="4" t="b">
        <v>0</v>
      </c>
      <c r="Q74" s="4" t="b">
        <v>0</v>
      </c>
      <c r="R74" s="4" t="s">
        <v>71</v>
      </c>
      <c r="S74" s="4" t="s">
        <v>2041</v>
      </c>
      <c r="T74" s="4" t="s">
        <v>2049</v>
      </c>
      <c r="U74" s="4"/>
      <c r="V74" s="4"/>
      <c r="W74" s="4"/>
      <c r="X74" s="4"/>
    </row>
    <row r="75" spans="1:24" ht="17" x14ac:dyDescent="0.2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4" t="s">
        <v>20</v>
      </c>
      <c r="G75" s="15">
        <f>(E75/D75)*100</f>
        <v>660.92857142857144</v>
      </c>
      <c r="H75" s="4">
        <v>88</v>
      </c>
      <c r="I75" s="16">
        <f>E75/H75</f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17">
        <f>(((L75/60)/60)/24)+DATE(1970,1,1)</f>
        <v>42701.25</v>
      </c>
      <c r="O75" s="17">
        <f>(((M75/60)/60)/24)+DATE(1970,1,1)</f>
        <v>42704.25</v>
      </c>
      <c r="P75" s="4" t="b">
        <v>0</v>
      </c>
      <c r="Q75" s="4" t="b">
        <v>0</v>
      </c>
      <c r="R75" s="4" t="s">
        <v>159</v>
      </c>
      <c r="S75" s="4" t="s">
        <v>2035</v>
      </c>
      <c r="T75" s="4" t="s">
        <v>2058</v>
      </c>
      <c r="U75" s="4"/>
      <c r="V75" s="4"/>
      <c r="W75" s="4"/>
      <c r="X75" s="4"/>
    </row>
    <row r="76" spans="1:24" ht="17" x14ac:dyDescent="0.2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4" t="s">
        <v>20</v>
      </c>
      <c r="G76" s="15">
        <f>(E76/D76)*100</f>
        <v>122.46153846153847</v>
      </c>
      <c r="H76" s="4">
        <v>85</v>
      </c>
      <c r="I76" s="16">
        <f>E76/H76</f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17">
        <f>(((L76/60)/60)/24)+DATE(1970,1,1)</f>
        <v>42456.208333333328</v>
      </c>
      <c r="O76" s="17">
        <f>(((M76/60)/60)/24)+DATE(1970,1,1)</f>
        <v>42457.208333333328</v>
      </c>
      <c r="P76" s="4" t="b">
        <v>0</v>
      </c>
      <c r="Q76" s="4" t="b">
        <v>0</v>
      </c>
      <c r="R76" s="4" t="s">
        <v>148</v>
      </c>
      <c r="S76" s="4" t="s">
        <v>2035</v>
      </c>
      <c r="T76" s="4" t="s">
        <v>2057</v>
      </c>
      <c r="U76" s="4"/>
      <c r="V76" s="4"/>
      <c r="W76" s="4"/>
      <c r="X76" s="4"/>
    </row>
    <row r="77" spans="1:24" ht="17" x14ac:dyDescent="0.2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4" t="s">
        <v>20</v>
      </c>
      <c r="G77" s="15">
        <f>(E77/D77)*100</f>
        <v>150.57731958762886</v>
      </c>
      <c r="H77" s="4">
        <v>170</v>
      </c>
      <c r="I77" s="16">
        <f>E77/H77</f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17">
        <f>(((L77/60)/60)/24)+DATE(1970,1,1)</f>
        <v>43296.208333333328</v>
      </c>
      <c r="O77" s="17">
        <f>(((M77/60)/60)/24)+DATE(1970,1,1)</f>
        <v>43304.208333333328</v>
      </c>
      <c r="P77" s="4" t="b">
        <v>0</v>
      </c>
      <c r="Q77" s="4" t="b">
        <v>0</v>
      </c>
      <c r="R77" s="4" t="s">
        <v>122</v>
      </c>
      <c r="S77" s="4" t="s">
        <v>2054</v>
      </c>
      <c r="T77" s="4" t="s">
        <v>2055</v>
      </c>
      <c r="U77" s="4"/>
      <c r="V77" s="4"/>
      <c r="W77" s="4"/>
      <c r="X77" s="4"/>
    </row>
    <row r="78" spans="1:24" ht="17" x14ac:dyDescent="0.2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4" t="s">
        <v>14</v>
      </c>
      <c r="G78" s="15">
        <f>(E78/D78)*100</f>
        <v>78.106590724165997</v>
      </c>
      <c r="H78" s="4">
        <v>1684</v>
      </c>
      <c r="I78" s="16">
        <f>E78/H78</f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17">
        <f>(((L78/60)/60)/24)+DATE(1970,1,1)</f>
        <v>42027.25</v>
      </c>
      <c r="O78" s="17">
        <f>(((M78/60)/60)/24)+DATE(1970,1,1)</f>
        <v>42076.208333333328</v>
      </c>
      <c r="P78" s="4" t="b">
        <v>1</v>
      </c>
      <c r="Q78" s="4" t="b">
        <v>1</v>
      </c>
      <c r="R78" s="4" t="s">
        <v>33</v>
      </c>
      <c r="S78" s="4" t="s">
        <v>2039</v>
      </c>
      <c r="T78" s="4" t="s">
        <v>2040</v>
      </c>
      <c r="U78" s="4"/>
      <c r="V78" s="4"/>
      <c r="W78" s="4"/>
      <c r="X78" s="4"/>
    </row>
    <row r="79" spans="1:24" ht="17" x14ac:dyDescent="0.2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4" t="s">
        <v>14</v>
      </c>
      <c r="G79" s="15">
        <f>(E79/D79)*100</f>
        <v>46.94736842105263</v>
      </c>
      <c r="H79" s="4">
        <v>56</v>
      </c>
      <c r="I79" s="16">
        <f>E79/H79</f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17">
        <f>(((L79/60)/60)/24)+DATE(1970,1,1)</f>
        <v>40448.208333333336</v>
      </c>
      <c r="O79" s="17">
        <f>(((M79/60)/60)/24)+DATE(1970,1,1)</f>
        <v>40462.208333333336</v>
      </c>
      <c r="P79" s="4" t="b">
        <v>0</v>
      </c>
      <c r="Q79" s="4" t="b">
        <v>1</v>
      </c>
      <c r="R79" s="4" t="s">
        <v>71</v>
      </c>
      <c r="S79" s="4" t="s">
        <v>2041</v>
      </c>
      <c r="T79" s="4" t="s">
        <v>2049</v>
      </c>
      <c r="U79" s="4"/>
      <c r="V79" s="4"/>
      <c r="W79" s="4"/>
      <c r="X79" s="4"/>
    </row>
    <row r="80" spans="1:24" ht="34" x14ac:dyDescent="0.2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4" t="s">
        <v>20</v>
      </c>
      <c r="G80" s="15">
        <f>(E80/D80)*100</f>
        <v>300.8</v>
      </c>
      <c r="H80" s="4">
        <v>330</v>
      </c>
      <c r="I80" s="16">
        <f>E80/H80</f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17">
        <f>(((L80/60)/60)/24)+DATE(1970,1,1)</f>
        <v>43206.208333333328</v>
      </c>
      <c r="O80" s="17">
        <f>(((M80/60)/60)/24)+DATE(1970,1,1)</f>
        <v>43207.208333333328</v>
      </c>
      <c r="P80" s="4" t="b">
        <v>0</v>
      </c>
      <c r="Q80" s="4" t="b">
        <v>0</v>
      </c>
      <c r="R80" s="4" t="s">
        <v>206</v>
      </c>
      <c r="S80" s="4" t="s">
        <v>2047</v>
      </c>
      <c r="T80" s="4" t="s">
        <v>2059</v>
      </c>
      <c r="U80" s="4"/>
      <c r="V80" s="4"/>
      <c r="W80" s="4"/>
      <c r="X80" s="4"/>
    </row>
    <row r="81" spans="1:24" ht="17" x14ac:dyDescent="0.2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4" t="s">
        <v>14</v>
      </c>
      <c r="G81" s="15">
        <f>(E81/D81)*100</f>
        <v>69.598615916955026</v>
      </c>
      <c r="H81" s="4">
        <v>838</v>
      </c>
      <c r="I81" s="16">
        <f>E81/H81</f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17">
        <f>(((L81/60)/60)/24)+DATE(1970,1,1)</f>
        <v>43267.208333333328</v>
      </c>
      <c r="O81" s="17">
        <f>(((M81/60)/60)/24)+DATE(1970,1,1)</f>
        <v>43272.208333333328</v>
      </c>
      <c r="P81" s="4" t="b">
        <v>0</v>
      </c>
      <c r="Q81" s="4" t="b">
        <v>0</v>
      </c>
      <c r="R81" s="4" t="s">
        <v>33</v>
      </c>
      <c r="S81" s="4" t="s">
        <v>2039</v>
      </c>
      <c r="T81" s="4" t="s">
        <v>2040</v>
      </c>
      <c r="U81" s="4"/>
      <c r="V81" s="4"/>
      <c r="W81" s="4"/>
      <c r="X81" s="4"/>
    </row>
    <row r="82" spans="1:24" ht="17" x14ac:dyDescent="0.2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4" t="s">
        <v>20</v>
      </c>
      <c r="G82" s="15">
        <f>(E82/D82)*100</f>
        <v>637.4545454545455</v>
      </c>
      <c r="H82" s="4">
        <v>127</v>
      </c>
      <c r="I82" s="16">
        <f>E82/H82</f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17">
        <f>(((L82/60)/60)/24)+DATE(1970,1,1)</f>
        <v>42976.208333333328</v>
      </c>
      <c r="O82" s="17">
        <f>(((M82/60)/60)/24)+DATE(1970,1,1)</f>
        <v>43006.208333333328</v>
      </c>
      <c r="P82" s="4" t="b">
        <v>0</v>
      </c>
      <c r="Q82" s="4" t="b">
        <v>0</v>
      </c>
      <c r="R82" s="4" t="s">
        <v>89</v>
      </c>
      <c r="S82" s="4" t="s">
        <v>2050</v>
      </c>
      <c r="T82" s="4" t="s">
        <v>2051</v>
      </c>
      <c r="U82" s="4"/>
      <c r="V82" s="4"/>
      <c r="W82" s="4"/>
      <c r="X82" s="4"/>
    </row>
    <row r="83" spans="1:24" ht="17" x14ac:dyDescent="0.2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4" t="s">
        <v>20</v>
      </c>
      <c r="G83" s="15">
        <f>(E83/D83)*100</f>
        <v>225.33928571428569</v>
      </c>
      <c r="H83" s="4">
        <v>411</v>
      </c>
      <c r="I83" s="16">
        <f>E83/H83</f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17">
        <f>(((L83/60)/60)/24)+DATE(1970,1,1)</f>
        <v>43062.25</v>
      </c>
      <c r="O83" s="17">
        <f>(((M83/60)/60)/24)+DATE(1970,1,1)</f>
        <v>43087.25</v>
      </c>
      <c r="P83" s="4" t="b">
        <v>0</v>
      </c>
      <c r="Q83" s="4" t="b">
        <v>0</v>
      </c>
      <c r="R83" s="4" t="s">
        <v>23</v>
      </c>
      <c r="S83" s="4" t="s">
        <v>2035</v>
      </c>
      <c r="T83" s="4" t="s">
        <v>2036</v>
      </c>
      <c r="U83" s="4"/>
      <c r="V83" s="4"/>
      <c r="W83" s="4"/>
      <c r="X83" s="4"/>
    </row>
    <row r="84" spans="1:24" ht="17" x14ac:dyDescent="0.2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4" t="s">
        <v>20</v>
      </c>
      <c r="G84" s="15">
        <f>(E84/D84)*100</f>
        <v>1497.3000000000002</v>
      </c>
      <c r="H84" s="4">
        <v>180</v>
      </c>
      <c r="I84" s="16">
        <f>E84/H84</f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17">
        <f>(((L84/60)/60)/24)+DATE(1970,1,1)</f>
        <v>43482.25</v>
      </c>
      <c r="O84" s="17">
        <f>(((M84/60)/60)/24)+DATE(1970,1,1)</f>
        <v>43489.25</v>
      </c>
      <c r="P84" s="4" t="b">
        <v>0</v>
      </c>
      <c r="Q84" s="4" t="b">
        <v>1</v>
      </c>
      <c r="R84" s="4" t="s">
        <v>89</v>
      </c>
      <c r="S84" s="4" t="s">
        <v>2050</v>
      </c>
      <c r="T84" s="4" t="s">
        <v>2051</v>
      </c>
      <c r="U84" s="4"/>
      <c r="V84" s="4"/>
      <c r="W84" s="4"/>
      <c r="X84" s="4"/>
    </row>
    <row r="85" spans="1:24" ht="17" x14ac:dyDescent="0.2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4" t="s">
        <v>14</v>
      </c>
      <c r="G85" s="15">
        <f>(E85/D85)*100</f>
        <v>37.590225563909776</v>
      </c>
      <c r="H85" s="4">
        <v>1000</v>
      </c>
      <c r="I85" s="16">
        <f>E85/H85</f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17">
        <f>(((L85/60)/60)/24)+DATE(1970,1,1)</f>
        <v>42579.208333333328</v>
      </c>
      <c r="O85" s="17">
        <f>(((M85/60)/60)/24)+DATE(1970,1,1)</f>
        <v>42601.208333333328</v>
      </c>
      <c r="P85" s="4" t="b">
        <v>0</v>
      </c>
      <c r="Q85" s="4" t="b">
        <v>0</v>
      </c>
      <c r="R85" s="4" t="s">
        <v>50</v>
      </c>
      <c r="S85" s="4" t="s">
        <v>2035</v>
      </c>
      <c r="T85" s="4" t="s">
        <v>2043</v>
      </c>
      <c r="U85" s="4"/>
      <c r="V85" s="4"/>
      <c r="W85" s="4"/>
      <c r="X85" s="4"/>
    </row>
    <row r="86" spans="1:24" ht="17" x14ac:dyDescent="0.2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4" t="s">
        <v>20</v>
      </c>
      <c r="G86" s="15">
        <f>(E86/D86)*100</f>
        <v>132.36942675159236</v>
      </c>
      <c r="H86" s="4">
        <v>374</v>
      </c>
      <c r="I86" s="16">
        <f>E86/H86</f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17">
        <f>(((L86/60)/60)/24)+DATE(1970,1,1)</f>
        <v>41118.208333333336</v>
      </c>
      <c r="O86" s="17">
        <f>(((M86/60)/60)/24)+DATE(1970,1,1)</f>
        <v>41128.208333333336</v>
      </c>
      <c r="P86" s="4" t="b">
        <v>0</v>
      </c>
      <c r="Q86" s="4" t="b">
        <v>0</v>
      </c>
      <c r="R86" s="4" t="s">
        <v>65</v>
      </c>
      <c r="S86" s="4" t="s">
        <v>2037</v>
      </c>
      <c r="T86" s="4" t="s">
        <v>2046</v>
      </c>
      <c r="U86" s="4"/>
      <c r="V86" s="4"/>
      <c r="W86" s="4"/>
      <c r="X86" s="4"/>
    </row>
    <row r="87" spans="1:24" ht="17" x14ac:dyDescent="0.2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4" t="s">
        <v>20</v>
      </c>
      <c r="G87" s="15">
        <f>(E87/D87)*100</f>
        <v>131.22448979591837</v>
      </c>
      <c r="H87" s="4">
        <v>71</v>
      </c>
      <c r="I87" s="16">
        <f>E87/H87</f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17">
        <f>(((L87/60)/60)/24)+DATE(1970,1,1)</f>
        <v>40797.208333333336</v>
      </c>
      <c r="O87" s="17">
        <f>(((M87/60)/60)/24)+DATE(1970,1,1)</f>
        <v>40805.208333333336</v>
      </c>
      <c r="P87" s="4" t="b">
        <v>0</v>
      </c>
      <c r="Q87" s="4" t="b">
        <v>0</v>
      </c>
      <c r="R87" s="4" t="s">
        <v>60</v>
      </c>
      <c r="S87" s="4" t="s">
        <v>2035</v>
      </c>
      <c r="T87" s="4" t="s">
        <v>2045</v>
      </c>
      <c r="U87" s="4"/>
      <c r="V87" s="4"/>
      <c r="W87" s="4"/>
      <c r="X87" s="4"/>
    </row>
    <row r="88" spans="1:24" ht="17" x14ac:dyDescent="0.2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4" t="s">
        <v>20</v>
      </c>
      <c r="G88" s="15">
        <f>(E88/D88)*100</f>
        <v>167.63513513513513</v>
      </c>
      <c r="H88" s="4">
        <v>203</v>
      </c>
      <c r="I88" s="16">
        <f>E88/H88</f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17">
        <f>(((L88/60)/60)/24)+DATE(1970,1,1)</f>
        <v>42128.208333333328</v>
      </c>
      <c r="O88" s="17">
        <f>(((M88/60)/60)/24)+DATE(1970,1,1)</f>
        <v>42141.208333333328</v>
      </c>
      <c r="P88" s="4" t="b">
        <v>1</v>
      </c>
      <c r="Q88" s="4" t="b">
        <v>0</v>
      </c>
      <c r="R88" s="4" t="s">
        <v>33</v>
      </c>
      <c r="S88" s="4" t="s">
        <v>2039</v>
      </c>
      <c r="T88" s="4" t="s">
        <v>2040</v>
      </c>
      <c r="U88" s="4"/>
      <c r="V88" s="4"/>
      <c r="W88" s="4"/>
      <c r="X88" s="4"/>
    </row>
    <row r="89" spans="1:24" ht="34" x14ac:dyDescent="0.2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4" t="s">
        <v>14</v>
      </c>
      <c r="G89" s="15">
        <f>(E89/D89)*100</f>
        <v>61.984886649874063</v>
      </c>
      <c r="H89" s="4">
        <v>1482</v>
      </c>
      <c r="I89" s="16">
        <f>E89/H89</f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17">
        <f>(((L89/60)/60)/24)+DATE(1970,1,1)</f>
        <v>40610.25</v>
      </c>
      <c r="O89" s="17">
        <f>(((M89/60)/60)/24)+DATE(1970,1,1)</f>
        <v>40621.208333333336</v>
      </c>
      <c r="P89" s="4" t="b">
        <v>0</v>
      </c>
      <c r="Q89" s="4" t="b">
        <v>1</v>
      </c>
      <c r="R89" s="4" t="s">
        <v>23</v>
      </c>
      <c r="S89" s="4" t="s">
        <v>2035</v>
      </c>
      <c r="T89" s="4" t="s">
        <v>2036</v>
      </c>
      <c r="U89" s="4"/>
      <c r="V89" s="4"/>
      <c r="W89" s="4"/>
      <c r="X89" s="4"/>
    </row>
    <row r="90" spans="1:24" ht="17" x14ac:dyDescent="0.2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4" t="s">
        <v>20</v>
      </c>
      <c r="G90" s="15">
        <f>(E90/D90)*100</f>
        <v>260.75</v>
      </c>
      <c r="H90" s="4">
        <v>113</v>
      </c>
      <c r="I90" s="16">
        <f>E90/H90</f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17">
        <f>(((L90/60)/60)/24)+DATE(1970,1,1)</f>
        <v>42110.208333333328</v>
      </c>
      <c r="O90" s="17">
        <f>(((M90/60)/60)/24)+DATE(1970,1,1)</f>
        <v>42132.208333333328</v>
      </c>
      <c r="P90" s="4" t="b">
        <v>0</v>
      </c>
      <c r="Q90" s="4" t="b">
        <v>0</v>
      </c>
      <c r="R90" s="4" t="s">
        <v>206</v>
      </c>
      <c r="S90" s="4" t="s">
        <v>2047</v>
      </c>
      <c r="T90" s="4" t="s">
        <v>2059</v>
      </c>
      <c r="U90" s="4"/>
      <c r="V90" s="4"/>
      <c r="W90" s="4"/>
      <c r="X90" s="4"/>
    </row>
    <row r="91" spans="1:24" ht="17" x14ac:dyDescent="0.2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4" t="s">
        <v>20</v>
      </c>
      <c r="G91" s="15">
        <f>(E91/D91)*100</f>
        <v>252.58823529411765</v>
      </c>
      <c r="H91" s="4">
        <v>96</v>
      </c>
      <c r="I91" s="16">
        <f>E91/H91</f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17">
        <f>(((L91/60)/60)/24)+DATE(1970,1,1)</f>
        <v>40283.208333333336</v>
      </c>
      <c r="O91" s="17">
        <f>(((M91/60)/60)/24)+DATE(1970,1,1)</f>
        <v>40285.208333333336</v>
      </c>
      <c r="P91" s="4" t="b">
        <v>0</v>
      </c>
      <c r="Q91" s="4" t="b">
        <v>0</v>
      </c>
      <c r="R91" s="4" t="s">
        <v>33</v>
      </c>
      <c r="S91" s="4" t="s">
        <v>2039</v>
      </c>
      <c r="T91" s="4" t="s">
        <v>2040</v>
      </c>
      <c r="U91" s="4"/>
      <c r="V91" s="4"/>
      <c r="W91" s="4"/>
      <c r="X91" s="4"/>
    </row>
    <row r="92" spans="1:24" ht="17" x14ac:dyDescent="0.2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4" t="s">
        <v>14</v>
      </c>
      <c r="G92" s="15">
        <f>(E92/D92)*100</f>
        <v>78.615384615384613</v>
      </c>
      <c r="H92" s="4">
        <v>106</v>
      </c>
      <c r="I92" s="16">
        <f>E92/H92</f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17">
        <f>(((L92/60)/60)/24)+DATE(1970,1,1)</f>
        <v>42425.25</v>
      </c>
      <c r="O92" s="17">
        <f>(((M92/60)/60)/24)+DATE(1970,1,1)</f>
        <v>42425.25</v>
      </c>
      <c r="P92" s="4" t="b">
        <v>0</v>
      </c>
      <c r="Q92" s="4" t="b">
        <v>1</v>
      </c>
      <c r="R92" s="4" t="s">
        <v>33</v>
      </c>
      <c r="S92" s="4" t="s">
        <v>2039</v>
      </c>
      <c r="T92" s="4" t="s">
        <v>2040</v>
      </c>
      <c r="U92" s="4"/>
      <c r="V92" s="4"/>
      <c r="W92" s="4"/>
      <c r="X92" s="4"/>
    </row>
    <row r="93" spans="1:24" ht="17" x14ac:dyDescent="0.2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4" t="s">
        <v>14</v>
      </c>
      <c r="G93" s="15">
        <f>(E93/D93)*100</f>
        <v>48.404406999351913</v>
      </c>
      <c r="H93" s="4">
        <v>679</v>
      </c>
      <c r="I93" s="16">
        <f>E93/H93</f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17">
        <f>(((L93/60)/60)/24)+DATE(1970,1,1)</f>
        <v>42588.208333333328</v>
      </c>
      <c r="O93" s="17">
        <f>(((M93/60)/60)/24)+DATE(1970,1,1)</f>
        <v>42616.208333333328</v>
      </c>
      <c r="P93" s="4" t="b">
        <v>0</v>
      </c>
      <c r="Q93" s="4" t="b">
        <v>0</v>
      </c>
      <c r="R93" s="4" t="s">
        <v>206</v>
      </c>
      <c r="S93" s="4" t="s">
        <v>2047</v>
      </c>
      <c r="T93" s="4" t="s">
        <v>2059</v>
      </c>
      <c r="U93" s="4"/>
      <c r="V93" s="4"/>
      <c r="W93" s="4"/>
      <c r="X93" s="4"/>
    </row>
    <row r="94" spans="1:24" ht="34" x14ac:dyDescent="0.2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4" t="s">
        <v>20</v>
      </c>
      <c r="G94" s="15">
        <f>(E94/D94)*100</f>
        <v>258.875</v>
      </c>
      <c r="H94" s="4">
        <v>498</v>
      </c>
      <c r="I94" s="16">
        <f>E94/H94</f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17">
        <f>(((L94/60)/60)/24)+DATE(1970,1,1)</f>
        <v>40352.208333333336</v>
      </c>
      <c r="O94" s="17">
        <f>(((M94/60)/60)/24)+DATE(1970,1,1)</f>
        <v>40353.208333333336</v>
      </c>
      <c r="P94" s="4" t="b">
        <v>0</v>
      </c>
      <c r="Q94" s="4" t="b">
        <v>1</v>
      </c>
      <c r="R94" s="4" t="s">
        <v>89</v>
      </c>
      <c r="S94" s="4" t="s">
        <v>2050</v>
      </c>
      <c r="T94" s="4" t="s">
        <v>2051</v>
      </c>
      <c r="U94" s="4"/>
      <c r="V94" s="4"/>
      <c r="W94" s="4"/>
      <c r="X94" s="4"/>
    </row>
    <row r="95" spans="1:24" ht="17" x14ac:dyDescent="0.2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4" t="s">
        <v>74</v>
      </c>
      <c r="G95" s="15">
        <f>(E95/D95)*100</f>
        <v>60.548713235294116</v>
      </c>
      <c r="H95" s="4">
        <v>610</v>
      </c>
      <c r="I95" s="16">
        <f>E95/H95</f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17">
        <f>(((L95/60)/60)/24)+DATE(1970,1,1)</f>
        <v>41202.208333333336</v>
      </c>
      <c r="O95" s="17">
        <f>(((M95/60)/60)/24)+DATE(1970,1,1)</f>
        <v>41206.208333333336</v>
      </c>
      <c r="P95" s="4" t="b">
        <v>0</v>
      </c>
      <c r="Q95" s="4" t="b">
        <v>1</v>
      </c>
      <c r="R95" s="4" t="s">
        <v>33</v>
      </c>
      <c r="S95" s="4" t="s">
        <v>2039</v>
      </c>
      <c r="T95" s="4" t="s">
        <v>2040</v>
      </c>
      <c r="U95" s="4"/>
      <c r="V95" s="4"/>
      <c r="W95" s="4"/>
      <c r="X95" s="4"/>
    </row>
    <row r="96" spans="1:24" ht="17" x14ac:dyDescent="0.2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4" t="s">
        <v>20</v>
      </c>
      <c r="G96" s="15">
        <f>(E96/D96)*100</f>
        <v>303.68965517241378</v>
      </c>
      <c r="H96" s="4">
        <v>180</v>
      </c>
      <c r="I96" s="16">
        <f>E96/H96</f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17">
        <f>(((L96/60)/60)/24)+DATE(1970,1,1)</f>
        <v>43562.208333333328</v>
      </c>
      <c r="O96" s="17">
        <f>(((M96/60)/60)/24)+DATE(1970,1,1)</f>
        <v>43573.208333333328</v>
      </c>
      <c r="P96" s="4" t="b">
        <v>0</v>
      </c>
      <c r="Q96" s="4" t="b">
        <v>0</v>
      </c>
      <c r="R96" s="4" t="s">
        <v>28</v>
      </c>
      <c r="S96" s="4" t="s">
        <v>2037</v>
      </c>
      <c r="T96" s="4" t="s">
        <v>2038</v>
      </c>
      <c r="U96" s="4"/>
      <c r="V96" s="4"/>
      <c r="W96" s="4"/>
      <c r="X96" s="4"/>
    </row>
    <row r="97" spans="1:24" ht="34" x14ac:dyDescent="0.2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4" t="s">
        <v>20</v>
      </c>
      <c r="G97" s="15">
        <f>(E97/D97)*100</f>
        <v>112.99999999999999</v>
      </c>
      <c r="H97" s="4">
        <v>27</v>
      </c>
      <c r="I97" s="16">
        <f>E97/H97</f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17">
        <f>(((L97/60)/60)/24)+DATE(1970,1,1)</f>
        <v>43752.208333333328</v>
      </c>
      <c r="O97" s="17">
        <f>(((M97/60)/60)/24)+DATE(1970,1,1)</f>
        <v>43759.208333333328</v>
      </c>
      <c r="P97" s="4" t="b">
        <v>0</v>
      </c>
      <c r="Q97" s="4" t="b">
        <v>0</v>
      </c>
      <c r="R97" s="4" t="s">
        <v>42</v>
      </c>
      <c r="S97" s="4" t="s">
        <v>2041</v>
      </c>
      <c r="T97" s="4" t="s">
        <v>2042</v>
      </c>
      <c r="U97" s="4"/>
      <c r="V97" s="4"/>
      <c r="W97" s="4"/>
      <c r="X97" s="4"/>
    </row>
    <row r="98" spans="1:24" ht="17" x14ac:dyDescent="0.2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4" t="s">
        <v>20</v>
      </c>
      <c r="G98" s="15">
        <f>(E98/D98)*100</f>
        <v>217.37876614060258</v>
      </c>
      <c r="H98" s="4">
        <v>2331</v>
      </c>
      <c r="I98" s="16">
        <f>E98/H98</f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17">
        <f>(((L98/60)/60)/24)+DATE(1970,1,1)</f>
        <v>40612.25</v>
      </c>
      <c r="O98" s="17">
        <f>(((M98/60)/60)/24)+DATE(1970,1,1)</f>
        <v>40625.208333333336</v>
      </c>
      <c r="P98" s="4" t="b">
        <v>0</v>
      </c>
      <c r="Q98" s="4" t="b">
        <v>0</v>
      </c>
      <c r="R98" s="4" t="s">
        <v>33</v>
      </c>
      <c r="S98" s="4" t="s">
        <v>2039</v>
      </c>
      <c r="T98" s="4" t="s">
        <v>2040</v>
      </c>
      <c r="U98" s="4"/>
      <c r="V98" s="4"/>
      <c r="W98" s="4"/>
      <c r="X98" s="4"/>
    </row>
    <row r="99" spans="1:24" ht="17" x14ac:dyDescent="0.2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4" t="s">
        <v>20</v>
      </c>
      <c r="G99" s="15">
        <f>(E99/D99)*100</f>
        <v>926.69230769230762</v>
      </c>
      <c r="H99" s="4">
        <v>113</v>
      </c>
      <c r="I99" s="16">
        <f>E99/H99</f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17">
        <f>(((L99/60)/60)/24)+DATE(1970,1,1)</f>
        <v>42180.208333333328</v>
      </c>
      <c r="O99" s="17">
        <f>(((M99/60)/60)/24)+DATE(1970,1,1)</f>
        <v>42234.208333333328</v>
      </c>
      <c r="P99" s="4" t="b">
        <v>0</v>
      </c>
      <c r="Q99" s="4" t="b">
        <v>0</v>
      </c>
      <c r="R99" s="4" t="s">
        <v>17</v>
      </c>
      <c r="S99" s="4" t="s">
        <v>2033</v>
      </c>
      <c r="T99" s="4" t="s">
        <v>2034</v>
      </c>
      <c r="U99" s="4"/>
      <c r="V99" s="4"/>
      <c r="W99" s="4"/>
      <c r="X99" s="4"/>
    </row>
    <row r="100" spans="1:24" ht="17" x14ac:dyDescent="0.2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4" t="s">
        <v>14</v>
      </c>
      <c r="G100" s="15">
        <f>(E100/D100)*100</f>
        <v>33.692229038854805</v>
      </c>
      <c r="H100" s="4">
        <v>1220</v>
      </c>
      <c r="I100" s="16">
        <f>E100/H100</f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17">
        <f>(((L100/60)/60)/24)+DATE(1970,1,1)</f>
        <v>42212.208333333328</v>
      </c>
      <c r="O100" s="17">
        <f>(((M100/60)/60)/24)+DATE(1970,1,1)</f>
        <v>42216.208333333328</v>
      </c>
      <c r="P100" s="4" t="b">
        <v>0</v>
      </c>
      <c r="Q100" s="4" t="b">
        <v>0</v>
      </c>
      <c r="R100" s="4" t="s">
        <v>89</v>
      </c>
      <c r="S100" s="4" t="s">
        <v>2050</v>
      </c>
      <c r="T100" s="4" t="s">
        <v>2051</v>
      </c>
      <c r="U100" s="4"/>
      <c r="V100" s="4"/>
      <c r="W100" s="4"/>
      <c r="X100" s="4"/>
    </row>
    <row r="101" spans="1:24" ht="34" x14ac:dyDescent="0.2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4" t="s">
        <v>20</v>
      </c>
      <c r="G101" s="15">
        <f>(E101/D101)*100</f>
        <v>196.7236842105263</v>
      </c>
      <c r="H101" s="4">
        <v>164</v>
      </c>
      <c r="I101" s="16">
        <f>E101/H101</f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17">
        <f>(((L101/60)/60)/24)+DATE(1970,1,1)</f>
        <v>41968.25</v>
      </c>
      <c r="O101" s="17">
        <f>(((M101/60)/60)/24)+DATE(1970,1,1)</f>
        <v>41997.25</v>
      </c>
      <c r="P101" s="4" t="b">
        <v>0</v>
      </c>
      <c r="Q101" s="4" t="b">
        <v>0</v>
      </c>
      <c r="R101" s="4" t="s">
        <v>33</v>
      </c>
      <c r="S101" s="4" t="s">
        <v>2039</v>
      </c>
      <c r="T101" s="4" t="s">
        <v>2040</v>
      </c>
      <c r="U101" s="4"/>
      <c r="V101" s="4"/>
      <c r="W101" s="4"/>
      <c r="X101" s="4"/>
    </row>
    <row r="102" spans="1:24" ht="17" x14ac:dyDescent="0.2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4" t="s">
        <v>14</v>
      </c>
      <c r="G102" s="15">
        <f>(E102/D102)*100</f>
        <v>1</v>
      </c>
      <c r="H102" s="4">
        <v>1</v>
      </c>
      <c r="I102" s="16">
        <f>E102/H102</f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17">
        <f>(((L102/60)/60)/24)+DATE(1970,1,1)</f>
        <v>40835.208333333336</v>
      </c>
      <c r="O102" s="17">
        <f>(((M102/60)/60)/24)+DATE(1970,1,1)</f>
        <v>40853.208333333336</v>
      </c>
      <c r="P102" s="4" t="b">
        <v>0</v>
      </c>
      <c r="Q102" s="4" t="b">
        <v>0</v>
      </c>
      <c r="R102" s="4" t="s">
        <v>33</v>
      </c>
      <c r="S102" s="4" t="s">
        <v>2039</v>
      </c>
      <c r="T102" s="4" t="s">
        <v>2040</v>
      </c>
      <c r="U102" s="4"/>
      <c r="V102" s="4"/>
      <c r="W102" s="4"/>
      <c r="X102" s="4"/>
    </row>
    <row r="103" spans="1:24" ht="17" x14ac:dyDescent="0.2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4" t="s">
        <v>20</v>
      </c>
      <c r="G103" s="15">
        <f>(E103/D103)*100</f>
        <v>1021.4444444444445</v>
      </c>
      <c r="H103" s="4">
        <v>164</v>
      </c>
      <c r="I103" s="16">
        <f>E103/H103</f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17">
        <f>(((L103/60)/60)/24)+DATE(1970,1,1)</f>
        <v>42056.25</v>
      </c>
      <c r="O103" s="17">
        <f>(((M103/60)/60)/24)+DATE(1970,1,1)</f>
        <v>42063.25</v>
      </c>
      <c r="P103" s="4" t="b">
        <v>0</v>
      </c>
      <c r="Q103" s="4" t="b">
        <v>1</v>
      </c>
      <c r="R103" s="4" t="s">
        <v>50</v>
      </c>
      <c r="S103" s="4" t="s">
        <v>2035</v>
      </c>
      <c r="T103" s="4" t="s">
        <v>2043</v>
      </c>
      <c r="U103" s="4"/>
      <c r="V103" s="4"/>
      <c r="W103" s="4"/>
      <c r="X103" s="4"/>
    </row>
    <row r="104" spans="1:24" ht="17" x14ac:dyDescent="0.2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4" t="s">
        <v>20</v>
      </c>
      <c r="G104" s="15">
        <f>(E104/D104)*100</f>
        <v>281.67567567567568</v>
      </c>
      <c r="H104" s="4">
        <v>336</v>
      </c>
      <c r="I104" s="16">
        <f>E104/H104</f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17">
        <f>(((L104/60)/60)/24)+DATE(1970,1,1)</f>
        <v>43234.208333333328</v>
      </c>
      <c r="O104" s="17">
        <f>(((M104/60)/60)/24)+DATE(1970,1,1)</f>
        <v>43241.208333333328</v>
      </c>
      <c r="P104" s="4" t="b">
        <v>0</v>
      </c>
      <c r="Q104" s="4" t="b">
        <v>1</v>
      </c>
      <c r="R104" s="4" t="s">
        <v>65</v>
      </c>
      <c r="S104" s="4" t="s">
        <v>2037</v>
      </c>
      <c r="T104" s="4" t="s">
        <v>2046</v>
      </c>
      <c r="U104" s="4"/>
      <c r="V104" s="4"/>
      <c r="W104" s="4"/>
      <c r="X104" s="4"/>
    </row>
    <row r="105" spans="1:24" ht="17" x14ac:dyDescent="0.2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4" t="s">
        <v>14</v>
      </c>
      <c r="G105" s="15">
        <f>(E105/D105)*100</f>
        <v>24.610000000000003</v>
      </c>
      <c r="H105" s="4">
        <v>37</v>
      </c>
      <c r="I105" s="16">
        <f>E105/H105</f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17">
        <f>(((L105/60)/60)/24)+DATE(1970,1,1)</f>
        <v>40475.208333333336</v>
      </c>
      <c r="O105" s="17">
        <f>(((M105/60)/60)/24)+DATE(1970,1,1)</f>
        <v>40484.208333333336</v>
      </c>
      <c r="P105" s="4" t="b">
        <v>0</v>
      </c>
      <c r="Q105" s="4" t="b">
        <v>0</v>
      </c>
      <c r="R105" s="4" t="s">
        <v>50</v>
      </c>
      <c r="S105" s="4" t="s">
        <v>2035</v>
      </c>
      <c r="T105" s="4" t="s">
        <v>2043</v>
      </c>
      <c r="U105" s="4"/>
      <c r="V105" s="4"/>
      <c r="W105" s="4"/>
      <c r="X105" s="4"/>
    </row>
    <row r="106" spans="1:24" ht="17" x14ac:dyDescent="0.2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4" t="s">
        <v>20</v>
      </c>
      <c r="G106" s="15">
        <f>(E106/D106)*100</f>
        <v>143.14010067114094</v>
      </c>
      <c r="H106" s="4">
        <v>1917</v>
      </c>
      <c r="I106" s="16">
        <f>E106/H106</f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17">
        <f>(((L106/60)/60)/24)+DATE(1970,1,1)</f>
        <v>42878.208333333328</v>
      </c>
      <c r="O106" s="17">
        <f>(((M106/60)/60)/24)+DATE(1970,1,1)</f>
        <v>42879.208333333328</v>
      </c>
      <c r="P106" s="4" t="b">
        <v>0</v>
      </c>
      <c r="Q106" s="4" t="b">
        <v>0</v>
      </c>
      <c r="R106" s="4" t="s">
        <v>60</v>
      </c>
      <c r="S106" s="4" t="s">
        <v>2035</v>
      </c>
      <c r="T106" s="4" t="s">
        <v>2045</v>
      </c>
      <c r="U106" s="4"/>
      <c r="V106" s="4"/>
      <c r="W106" s="4"/>
      <c r="X106" s="4"/>
    </row>
    <row r="107" spans="1:24" ht="17" x14ac:dyDescent="0.2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4" t="s">
        <v>20</v>
      </c>
      <c r="G107" s="15">
        <f>(E107/D107)*100</f>
        <v>144.54411764705884</v>
      </c>
      <c r="H107" s="4">
        <v>95</v>
      </c>
      <c r="I107" s="16">
        <f>E107/H107</f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17">
        <f>(((L107/60)/60)/24)+DATE(1970,1,1)</f>
        <v>41366.208333333336</v>
      </c>
      <c r="O107" s="17">
        <f>(((M107/60)/60)/24)+DATE(1970,1,1)</f>
        <v>41384.208333333336</v>
      </c>
      <c r="P107" s="4" t="b">
        <v>0</v>
      </c>
      <c r="Q107" s="4" t="b">
        <v>0</v>
      </c>
      <c r="R107" s="4" t="s">
        <v>28</v>
      </c>
      <c r="S107" s="4" t="s">
        <v>2037</v>
      </c>
      <c r="T107" s="4" t="s">
        <v>2038</v>
      </c>
      <c r="U107" s="4"/>
      <c r="V107" s="4"/>
      <c r="W107" s="4"/>
      <c r="X107" s="4"/>
    </row>
    <row r="108" spans="1:24" ht="17" x14ac:dyDescent="0.2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4" t="s">
        <v>20</v>
      </c>
      <c r="G108" s="15">
        <f>(E108/D108)*100</f>
        <v>359.12820512820514</v>
      </c>
      <c r="H108" s="4">
        <v>147</v>
      </c>
      <c r="I108" s="16">
        <f>E108/H108</f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17">
        <f>(((L108/60)/60)/24)+DATE(1970,1,1)</f>
        <v>43716.208333333328</v>
      </c>
      <c r="O108" s="17">
        <f>(((M108/60)/60)/24)+DATE(1970,1,1)</f>
        <v>43721.208333333328</v>
      </c>
      <c r="P108" s="4" t="b">
        <v>0</v>
      </c>
      <c r="Q108" s="4" t="b">
        <v>0</v>
      </c>
      <c r="R108" s="4" t="s">
        <v>33</v>
      </c>
      <c r="S108" s="4" t="s">
        <v>2039</v>
      </c>
      <c r="T108" s="4" t="s">
        <v>2040</v>
      </c>
      <c r="U108" s="4"/>
      <c r="V108" s="4"/>
      <c r="W108" s="4"/>
      <c r="X108" s="4"/>
    </row>
    <row r="109" spans="1:24" ht="34" x14ac:dyDescent="0.2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4" t="s">
        <v>20</v>
      </c>
      <c r="G109" s="15">
        <f>(E109/D109)*100</f>
        <v>186.48571428571427</v>
      </c>
      <c r="H109" s="4">
        <v>86</v>
      </c>
      <c r="I109" s="16">
        <f>E109/H109</f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17">
        <f>(((L109/60)/60)/24)+DATE(1970,1,1)</f>
        <v>43213.208333333328</v>
      </c>
      <c r="O109" s="17">
        <f>(((M109/60)/60)/24)+DATE(1970,1,1)</f>
        <v>43230.208333333328</v>
      </c>
      <c r="P109" s="4" t="b">
        <v>0</v>
      </c>
      <c r="Q109" s="4" t="b">
        <v>1</v>
      </c>
      <c r="R109" s="4" t="s">
        <v>33</v>
      </c>
      <c r="S109" s="4" t="s">
        <v>2039</v>
      </c>
      <c r="T109" s="4" t="s">
        <v>2040</v>
      </c>
      <c r="U109" s="4"/>
      <c r="V109" s="4"/>
      <c r="W109" s="4"/>
      <c r="X109" s="4"/>
    </row>
    <row r="110" spans="1:24" ht="34" x14ac:dyDescent="0.2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4" t="s">
        <v>20</v>
      </c>
      <c r="G110" s="15">
        <f>(E110/D110)*100</f>
        <v>595.26666666666665</v>
      </c>
      <c r="H110" s="4">
        <v>83</v>
      </c>
      <c r="I110" s="16">
        <f>E110/H110</f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17">
        <f>(((L110/60)/60)/24)+DATE(1970,1,1)</f>
        <v>41005.208333333336</v>
      </c>
      <c r="O110" s="17">
        <f>(((M110/60)/60)/24)+DATE(1970,1,1)</f>
        <v>41042.208333333336</v>
      </c>
      <c r="P110" s="4" t="b">
        <v>0</v>
      </c>
      <c r="Q110" s="4" t="b">
        <v>0</v>
      </c>
      <c r="R110" s="4" t="s">
        <v>42</v>
      </c>
      <c r="S110" s="4" t="s">
        <v>2041</v>
      </c>
      <c r="T110" s="4" t="s">
        <v>2042</v>
      </c>
      <c r="U110" s="4"/>
      <c r="V110" s="4"/>
      <c r="W110" s="4"/>
      <c r="X110" s="4"/>
    </row>
    <row r="111" spans="1:24" ht="17" x14ac:dyDescent="0.2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4" t="s">
        <v>14</v>
      </c>
      <c r="G111" s="15">
        <f>(E111/D111)*100</f>
        <v>59.21153846153846</v>
      </c>
      <c r="H111" s="4">
        <v>60</v>
      </c>
      <c r="I111" s="16">
        <f>E111/H111</f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17">
        <f>(((L111/60)/60)/24)+DATE(1970,1,1)</f>
        <v>41651.25</v>
      </c>
      <c r="O111" s="17">
        <f>(((M111/60)/60)/24)+DATE(1970,1,1)</f>
        <v>41653.25</v>
      </c>
      <c r="P111" s="4" t="b">
        <v>0</v>
      </c>
      <c r="Q111" s="4" t="b">
        <v>0</v>
      </c>
      <c r="R111" s="4" t="s">
        <v>269</v>
      </c>
      <c r="S111" s="4" t="s">
        <v>2041</v>
      </c>
      <c r="T111" s="4" t="s">
        <v>2060</v>
      </c>
      <c r="U111" s="4"/>
      <c r="V111" s="4"/>
      <c r="W111" s="4"/>
      <c r="X111" s="4"/>
    </row>
    <row r="112" spans="1:24" ht="34" x14ac:dyDescent="0.2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4" t="s">
        <v>14</v>
      </c>
      <c r="G112" s="15">
        <f>(E112/D112)*100</f>
        <v>14.962780898876405</v>
      </c>
      <c r="H112" s="4">
        <v>296</v>
      </c>
      <c r="I112" s="16">
        <f>E112/H112</f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17">
        <f>(((L112/60)/60)/24)+DATE(1970,1,1)</f>
        <v>43354.208333333328</v>
      </c>
      <c r="O112" s="17">
        <f>(((M112/60)/60)/24)+DATE(1970,1,1)</f>
        <v>43373.208333333328</v>
      </c>
      <c r="P112" s="4" t="b">
        <v>0</v>
      </c>
      <c r="Q112" s="4" t="b">
        <v>0</v>
      </c>
      <c r="R112" s="4" t="s">
        <v>17</v>
      </c>
      <c r="S112" s="4" t="s">
        <v>2033</v>
      </c>
      <c r="T112" s="4" t="s">
        <v>2034</v>
      </c>
      <c r="U112" s="4"/>
      <c r="V112" s="4"/>
      <c r="W112" s="4"/>
      <c r="X112" s="4"/>
    </row>
    <row r="113" spans="1:24" ht="17" x14ac:dyDescent="0.2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4" t="s">
        <v>20</v>
      </c>
      <c r="G113" s="15">
        <f>(E113/D113)*100</f>
        <v>119.95602605863192</v>
      </c>
      <c r="H113" s="4">
        <v>676</v>
      </c>
      <c r="I113" s="16">
        <f>E113/H113</f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17">
        <f>(((L113/60)/60)/24)+DATE(1970,1,1)</f>
        <v>41174.208333333336</v>
      </c>
      <c r="O113" s="17">
        <f>(((M113/60)/60)/24)+DATE(1970,1,1)</f>
        <v>41180.208333333336</v>
      </c>
      <c r="P113" s="4" t="b">
        <v>0</v>
      </c>
      <c r="Q113" s="4" t="b">
        <v>0</v>
      </c>
      <c r="R113" s="4" t="s">
        <v>133</v>
      </c>
      <c r="S113" s="4" t="s">
        <v>2047</v>
      </c>
      <c r="T113" s="4" t="s">
        <v>2056</v>
      </c>
      <c r="U113" s="4"/>
      <c r="V113" s="4"/>
      <c r="W113" s="4"/>
      <c r="X113" s="4"/>
    </row>
    <row r="114" spans="1:24" ht="17" x14ac:dyDescent="0.2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4" t="s">
        <v>20</v>
      </c>
      <c r="G114" s="15">
        <f>(E114/D114)*100</f>
        <v>268.82978723404256</v>
      </c>
      <c r="H114" s="4">
        <v>361</v>
      </c>
      <c r="I114" s="16">
        <f>E114/H114</f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17">
        <f>(((L114/60)/60)/24)+DATE(1970,1,1)</f>
        <v>41875.208333333336</v>
      </c>
      <c r="O114" s="17">
        <f>(((M114/60)/60)/24)+DATE(1970,1,1)</f>
        <v>41890.208333333336</v>
      </c>
      <c r="P114" s="4" t="b">
        <v>0</v>
      </c>
      <c r="Q114" s="4" t="b">
        <v>0</v>
      </c>
      <c r="R114" s="4" t="s">
        <v>28</v>
      </c>
      <c r="S114" s="4" t="s">
        <v>2037</v>
      </c>
      <c r="T114" s="4" t="s">
        <v>2038</v>
      </c>
      <c r="U114" s="4"/>
      <c r="V114" s="4"/>
      <c r="W114" s="4"/>
      <c r="X114" s="4"/>
    </row>
    <row r="115" spans="1:24" ht="17" x14ac:dyDescent="0.2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4" t="s">
        <v>20</v>
      </c>
      <c r="G115" s="15">
        <f>(E115/D115)*100</f>
        <v>376.87878787878788</v>
      </c>
      <c r="H115" s="4">
        <v>131</v>
      </c>
      <c r="I115" s="16">
        <f>E115/H115</f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17">
        <f>(((L115/60)/60)/24)+DATE(1970,1,1)</f>
        <v>42990.208333333328</v>
      </c>
      <c r="O115" s="17">
        <f>(((M115/60)/60)/24)+DATE(1970,1,1)</f>
        <v>42997.208333333328</v>
      </c>
      <c r="P115" s="4" t="b">
        <v>0</v>
      </c>
      <c r="Q115" s="4" t="b">
        <v>0</v>
      </c>
      <c r="R115" s="4" t="s">
        <v>17</v>
      </c>
      <c r="S115" s="4" t="s">
        <v>2033</v>
      </c>
      <c r="T115" s="4" t="s">
        <v>2034</v>
      </c>
      <c r="U115" s="4"/>
      <c r="V115" s="4"/>
      <c r="W115" s="4"/>
      <c r="X115" s="4"/>
    </row>
    <row r="116" spans="1:24" ht="17" x14ac:dyDescent="0.2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4" t="s">
        <v>20</v>
      </c>
      <c r="G116" s="15">
        <f>(E116/D116)*100</f>
        <v>727.15789473684208</v>
      </c>
      <c r="H116" s="4">
        <v>126</v>
      </c>
      <c r="I116" s="16">
        <f>E116/H116</f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17">
        <f>(((L116/60)/60)/24)+DATE(1970,1,1)</f>
        <v>43564.208333333328</v>
      </c>
      <c r="O116" s="17">
        <f>(((M116/60)/60)/24)+DATE(1970,1,1)</f>
        <v>43565.208333333328</v>
      </c>
      <c r="P116" s="4" t="b">
        <v>0</v>
      </c>
      <c r="Q116" s="4" t="b">
        <v>1</v>
      </c>
      <c r="R116" s="4" t="s">
        <v>65</v>
      </c>
      <c r="S116" s="4" t="s">
        <v>2037</v>
      </c>
      <c r="T116" s="4" t="s">
        <v>2046</v>
      </c>
      <c r="U116" s="4"/>
      <c r="V116" s="4"/>
      <c r="W116" s="4"/>
      <c r="X116" s="4"/>
    </row>
    <row r="117" spans="1:24" ht="17" x14ac:dyDescent="0.2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4" t="s">
        <v>14</v>
      </c>
      <c r="G117" s="15">
        <f>(E117/D117)*100</f>
        <v>87.211757648470297</v>
      </c>
      <c r="H117" s="4">
        <v>3304</v>
      </c>
      <c r="I117" s="16">
        <f>E117/H117</f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17">
        <f>(((L117/60)/60)/24)+DATE(1970,1,1)</f>
        <v>43056.25</v>
      </c>
      <c r="O117" s="17">
        <f>(((M117/60)/60)/24)+DATE(1970,1,1)</f>
        <v>43091.25</v>
      </c>
      <c r="P117" s="4" t="b">
        <v>0</v>
      </c>
      <c r="Q117" s="4" t="b">
        <v>0</v>
      </c>
      <c r="R117" s="4" t="s">
        <v>119</v>
      </c>
      <c r="S117" s="4" t="s">
        <v>2047</v>
      </c>
      <c r="T117" s="4" t="s">
        <v>2053</v>
      </c>
      <c r="U117" s="4"/>
      <c r="V117" s="4"/>
      <c r="W117" s="4"/>
      <c r="X117" s="4"/>
    </row>
    <row r="118" spans="1:24" ht="34" x14ac:dyDescent="0.2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4" t="s">
        <v>14</v>
      </c>
      <c r="G118" s="15">
        <f>(E118/D118)*100</f>
        <v>88</v>
      </c>
      <c r="H118" s="4">
        <v>73</v>
      </c>
      <c r="I118" s="16">
        <f>E118/H118</f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17">
        <f>(((L118/60)/60)/24)+DATE(1970,1,1)</f>
        <v>42265.208333333328</v>
      </c>
      <c r="O118" s="17">
        <f>(((M118/60)/60)/24)+DATE(1970,1,1)</f>
        <v>42266.208333333328</v>
      </c>
      <c r="P118" s="4" t="b">
        <v>0</v>
      </c>
      <c r="Q118" s="4" t="b">
        <v>0</v>
      </c>
      <c r="R118" s="4" t="s">
        <v>33</v>
      </c>
      <c r="S118" s="4" t="s">
        <v>2039</v>
      </c>
      <c r="T118" s="4" t="s">
        <v>2040</v>
      </c>
      <c r="U118" s="4"/>
      <c r="V118" s="4"/>
      <c r="W118" s="4"/>
      <c r="X118" s="4"/>
    </row>
    <row r="119" spans="1:24" ht="17" x14ac:dyDescent="0.2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4" t="s">
        <v>20</v>
      </c>
      <c r="G119" s="15">
        <f>(E119/D119)*100</f>
        <v>173.9387755102041</v>
      </c>
      <c r="H119" s="4">
        <v>275</v>
      </c>
      <c r="I119" s="16">
        <f>E119/H119</f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17">
        <f>(((L119/60)/60)/24)+DATE(1970,1,1)</f>
        <v>40808.208333333336</v>
      </c>
      <c r="O119" s="17">
        <f>(((M119/60)/60)/24)+DATE(1970,1,1)</f>
        <v>40814.208333333336</v>
      </c>
      <c r="P119" s="4" t="b">
        <v>0</v>
      </c>
      <c r="Q119" s="4" t="b">
        <v>0</v>
      </c>
      <c r="R119" s="4" t="s">
        <v>269</v>
      </c>
      <c r="S119" s="4" t="s">
        <v>2041</v>
      </c>
      <c r="T119" s="4" t="s">
        <v>2060</v>
      </c>
      <c r="U119" s="4"/>
      <c r="V119" s="4"/>
      <c r="W119" s="4"/>
      <c r="X119" s="4"/>
    </row>
    <row r="120" spans="1:24" ht="17" x14ac:dyDescent="0.2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4" t="s">
        <v>20</v>
      </c>
      <c r="G120" s="15">
        <f>(E120/D120)*100</f>
        <v>117.61111111111111</v>
      </c>
      <c r="H120" s="4">
        <v>67</v>
      </c>
      <c r="I120" s="16">
        <f>E120/H120</f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17">
        <f>(((L120/60)/60)/24)+DATE(1970,1,1)</f>
        <v>41665.25</v>
      </c>
      <c r="O120" s="17">
        <f>(((M120/60)/60)/24)+DATE(1970,1,1)</f>
        <v>41671.25</v>
      </c>
      <c r="P120" s="4" t="b">
        <v>0</v>
      </c>
      <c r="Q120" s="4" t="b">
        <v>0</v>
      </c>
      <c r="R120" s="4" t="s">
        <v>122</v>
      </c>
      <c r="S120" s="4" t="s">
        <v>2054</v>
      </c>
      <c r="T120" s="4" t="s">
        <v>2055</v>
      </c>
      <c r="U120" s="4"/>
      <c r="V120" s="4"/>
      <c r="W120" s="4"/>
      <c r="X120" s="4"/>
    </row>
    <row r="121" spans="1:24" ht="34" x14ac:dyDescent="0.2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4" t="s">
        <v>20</v>
      </c>
      <c r="G121" s="15">
        <f>(E121/D121)*100</f>
        <v>214.96</v>
      </c>
      <c r="H121" s="4">
        <v>154</v>
      </c>
      <c r="I121" s="16">
        <f>E121/H121</f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17">
        <f>(((L121/60)/60)/24)+DATE(1970,1,1)</f>
        <v>41806.208333333336</v>
      </c>
      <c r="O121" s="17">
        <f>(((M121/60)/60)/24)+DATE(1970,1,1)</f>
        <v>41823.208333333336</v>
      </c>
      <c r="P121" s="4" t="b">
        <v>0</v>
      </c>
      <c r="Q121" s="4" t="b">
        <v>1</v>
      </c>
      <c r="R121" s="4" t="s">
        <v>42</v>
      </c>
      <c r="S121" s="4" t="s">
        <v>2041</v>
      </c>
      <c r="T121" s="4" t="s">
        <v>2042</v>
      </c>
      <c r="U121" s="4"/>
      <c r="V121" s="4"/>
      <c r="W121" s="4"/>
      <c r="X121" s="4"/>
    </row>
    <row r="122" spans="1:24" ht="17" x14ac:dyDescent="0.2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4" t="s">
        <v>20</v>
      </c>
      <c r="G122" s="15">
        <f>(E122/D122)*100</f>
        <v>149.49667110519306</v>
      </c>
      <c r="H122" s="4">
        <v>1782</v>
      </c>
      <c r="I122" s="16">
        <f>E122/H122</f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17">
        <f>(((L122/60)/60)/24)+DATE(1970,1,1)</f>
        <v>42111.208333333328</v>
      </c>
      <c r="O122" s="17">
        <f>(((M122/60)/60)/24)+DATE(1970,1,1)</f>
        <v>42115.208333333328</v>
      </c>
      <c r="P122" s="4" t="b">
        <v>0</v>
      </c>
      <c r="Q122" s="4" t="b">
        <v>1</v>
      </c>
      <c r="R122" s="4" t="s">
        <v>292</v>
      </c>
      <c r="S122" s="4" t="s">
        <v>2050</v>
      </c>
      <c r="T122" s="4" t="s">
        <v>2061</v>
      </c>
      <c r="U122" s="4"/>
      <c r="V122" s="4"/>
      <c r="W122" s="4"/>
      <c r="X122" s="4"/>
    </row>
    <row r="123" spans="1:24" ht="17" x14ac:dyDescent="0.2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4" t="s">
        <v>20</v>
      </c>
      <c r="G123" s="15">
        <f>(E123/D123)*100</f>
        <v>219.33995584988963</v>
      </c>
      <c r="H123" s="4">
        <v>903</v>
      </c>
      <c r="I123" s="16">
        <f>E123/H123</f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17">
        <f>(((L123/60)/60)/24)+DATE(1970,1,1)</f>
        <v>41917.208333333336</v>
      </c>
      <c r="O123" s="17">
        <f>(((M123/60)/60)/24)+DATE(1970,1,1)</f>
        <v>41930.208333333336</v>
      </c>
      <c r="P123" s="4" t="b">
        <v>0</v>
      </c>
      <c r="Q123" s="4" t="b">
        <v>0</v>
      </c>
      <c r="R123" s="4" t="s">
        <v>89</v>
      </c>
      <c r="S123" s="4" t="s">
        <v>2050</v>
      </c>
      <c r="T123" s="4" t="s">
        <v>2051</v>
      </c>
      <c r="U123" s="4"/>
      <c r="V123" s="4"/>
      <c r="W123" s="4"/>
      <c r="X123" s="4"/>
    </row>
    <row r="124" spans="1:24" ht="17" x14ac:dyDescent="0.2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4" t="s">
        <v>14</v>
      </c>
      <c r="G124" s="15">
        <f>(E124/D124)*100</f>
        <v>64.367690058479525</v>
      </c>
      <c r="H124" s="4">
        <v>3387</v>
      </c>
      <c r="I124" s="16">
        <f>E124/H124</f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17">
        <f>(((L124/60)/60)/24)+DATE(1970,1,1)</f>
        <v>41970.25</v>
      </c>
      <c r="O124" s="17">
        <f>(((M124/60)/60)/24)+DATE(1970,1,1)</f>
        <v>41997.25</v>
      </c>
      <c r="P124" s="4" t="b">
        <v>0</v>
      </c>
      <c r="Q124" s="4" t="b">
        <v>0</v>
      </c>
      <c r="R124" s="4" t="s">
        <v>119</v>
      </c>
      <c r="S124" s="4" t="s">
        <v>2047</v>
      </c>
      <c r="T124" s="4" t="s">
        <v>2053</v>
      </c>
      <c r="U124" s="4"/>
      <c r="V124" s="4"/>
      <c r="W124" s="4"/>
      <c r="X124" s="4"/>
    </row>
    <row r="125" spans="1:24" ht="17" x14ac:dyDescent="0.2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4" t="s">
        <v>14</v>
      </c>
      <c r="G125" s="15">
        <f>(E125/D125)*100</f>
        <v>18.622397298818232</v>
      </c>
      <c r="H125" s="4">
        <v>662</v>
      </c>
      <c r="I125" s="16">
        <f>E125/H125</f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17">
        <f>(((L125/60)/60)/24)+DATE(1970,1,1)</f>
        <v>42332.25</v>
      </c>
      <c r="O125" s="17">
        <f>(((M125/60)/60)/24)+DATE(1970,1,1)</f>
        <v>42335.25</v>
      </c>
      <c r="P125" s="4" t="b">
        <v>1</v>
      </c>
      <c r="Q125" s="4" t="b">
        <v>0</v>
      </c>
      <c r="R125" s="4" t="s">
        <v>33</v>
      </c>
      <c r="S125" s="4" t="s">
        <v>2039</v>
      </c>
      <c r="T125" s="4" t="s">
        <v>2040</v>
      </c>
      <c r="U125" s="4"/>
      <c r="V125" s="4"/>
      <c r="W125" s="4"/>
      <c r="X125" s="4"/>
    </row>
    <row r="126" spans="1:24" ht="17" x14ac:dyDescent="0.2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4" t="s">
        <v>20</v>
      </c>
      <c r="G126" s="15">
        <f>(E126/D126)*100</f>
        <v>367.76923076923077</v>
      </c>
      <c r="H126" s="4">
        <v>94</v>
      </c>
      <c r="I126" s="16">
        <f>E126/H126</f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17">
        <f>(((L126/60)/60)/24)+DATE(1970,1,1)</f>
        <v>43598.208333333328</v>
      </c>
      <c r="O126" s="17">
        <f>(((M126/60)/60)/24)+DATE(1970,1,1)</f>
        <v>43651.208333333328</v>
      </c>
      <c r="P126" s="4" t="b">
        <v>0</v>
      </c>
      <c r="Q126" s="4" t="b">
        <v>0</v>
      </c>
      <c r="R126" s="4" t="s">
        <v>122</v>
      </c>
      <c r="S126" s="4" t="s">
        <v>2054</v>
      </c>
      <c r="T126" s="4" t="s">
        <v>2055</v>
      </c>
      <c r="U126" s="4"/>
      <c r="V126" s="4"/>
      <c r="W126" s="4"/>
      <c r="X126" s="4"/>
    </row>
    <row r="127" spans="1:24" ht="17" x14ac:dyDescent="0.2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4" t="s">
        <v>20</v>
      </c>
      <c r="G127" s="15">
        <f>(E127/D127)*100</f>
        <v>159.90566037735849</v>
      </c>
      <c r="H127" s="4">
        <v>180</v>
      </c>
      <c r="I127" s="16">
        <f>E127/H127</f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17">
        <f>(((L127/60)/60)/24)+DATE(1970,1,1)</f>
        <v>43362.208333333328</v>
      </c>
      <c r="O127" s="17">
        <f>(((M127/60)/60)/24)+DATE(1970,1,1)</f>
        <v>43366.208333333328</v>
      </c>
      <c r="P127" s="4" t="b">
        <v>0</v>
      </c>
      <c r="Q127" s="4" t="b">
        <v>0</v>
      </c>
      <c r="R127" s="4" t="s">
        <v>33</v>
      </c>
      <c r="S127" s="4" t="s">
        <v>2039</v>
      </c>
      <c r="T127" s="4" t="s">
        <v>2040</v>
      </c>
      <c r="U127" s="4"/>
      <c r="V127" s="4"/>
      <c r="W127" s="4"/>
      <c r="X127" s="4"/>
    </row>
    <row r="128" spans="1:24" ht="17" x14ac:dyDescent="0.2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4" t="s">
        <v>14</v>
      </c>
      <c r="G128" s="15">
        <f>(E128/D128)*100</f>
        <v>38.633185349611544</v>
      </c>
      <c r="H128" s="4">
        <v>774</v>
      </c>
      <c r="I128" s="16">
        <f>E128/H128</f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17">
        <f>(((L128/60)/60)/24)+DATE(1970,1,1)</f>
        <v>42596.208333333328</v>
      </c>
      <c r="O128" s="17">
        <f>(((M128/60)/60)/24)+DATE(1970,1,1)</f>
        <v>42624.208333333328</v>
      </c>
      <c r="P128" s="4" t="b">
        <v>0</v>
      </c>
      <c r="Q128" s="4" t="b">
        <v>1</v>
      </c>
      <c r="R128" s="4" t="s">
        <v>33</v>
      </c>
      <c r="S128" s="4" t="s">
        <v>2039</v>
      </c>
      <c r="T128" s="4" t="s">
        <v>2040</v>
      </c>
      <c r="U128" s="4"/>
      <c r="V128" s="4"/>
      <c r="W128" s="4"/>
      <c r="X128" s="4"/>
    </row>
    <row r="129" spans="1:24" ht="17" x14ac:dyDescent="0.2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4" t="s">
        <v>14</v>
      </c>
      <c r="G129" s="15">
        <f>(E129/D129)*100</f>
        <v>51.42151162790698</v>
      </c>
      <c r="H129" s="4">
        <v>672</v>
      </c>
      <c r="I129" s="16">
        <f>E129/H129</f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17">
        <f>(((L129/60)/60)/24)+DATE(1970,1,1)</f>
        <v>40310.208333333336</v>
      </c>
      <c r="O129" s="17">
        <f>(((M129/60)/60)/24)+DATE(1970,1,1)</f>
        <v>40313.208333333336</v>
      </c>
      <c r="P129" s="4" t="b">
        <v>0</v>
      </c>
      <c r="Q129" s="4" t="b">
        <v>0</v>
      </c>
      <c r="R129" s="4" t="s">
        <v>33</v>
      </c>
      <c r="S129" s="4" t="s">
        <v>2039</v>
      </c>
      <c r="T129" s="4" t="s">
        <v>2040</v>
      </c>
      <c r="U129" s="4"/>
      <c r="V129" s="4"/>
      <c r="W129" s="4"/>
      <c r="X129" s="4"/>
    </row>
    <row r="130" spans="1:24" ht="17" x14ac:dyDescent="0.2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4" t="s">
        <v>74</v>
      </c>
      <c r="G130" s="15">
        <f>(E130/D130)*100</f>
        <v>60.334277620396605</v>
      </c>
      <c r="H130" s="4">
        <v>532</v>
      </c>
      <c r="I130" s="16">
        <f>E130/H130</f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17">
        <f>(((L130/60)/60)/24)+DATE(1970,1,1)</f>
        <v>40417.208333333336</v>
      </c>
      <c r="O130" s="17">
        <f>(((M130/60)/60)/24)+DATE(1970,1,1)</f>
        <v>40430.208333333336</v>
      </c>
      <c r="P130" s="4" t="b">
        <v>0</v>
      </c>
      <c r="Q130" s="4" t="b">
        <v>0</v>
      </c>
      <c r="R130" s="4" t="s">
        <v>23</v>
      </c>
      <c r="S130" s="4" t="s">
        <v>2035</v>
      </c>
      <c r="T130" s="4" t="s">
        <v>2036</v>
      </c>
      <c r="U130" s="4"/>
      <c r="V130" s="4"/>
      <c r="W130" s="4"/>
      <c r="X130" s="4"/>
    </row>
    <row r="131" spans="1:24" ht="17" x14ac:dyDescent="0.2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4" t="s">
        <v>74</v>
      </c>
      <c r="G131" s="15">
        <f>(E131/D131)*100</f>
        <v>3.202693602693603</v>
      </c>
      <c r="H131" s="4">
        <v>55</v>
      </c>
      <c r="I131" s="16">
        <f>E131/H131</f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17">
        <f>(((L131/60)/60)/24)+DATE(1970,1,1)</f>
        <v>42038.25</v>
      </c>
      <c r="O131" s="17">
        <f>(((M131/60)/60)/24)+DATE(1970,1,1)</f>
        <v>42063.25</v>
      </c>
      <c r="P131" s="4" t="b">
        <v>0</v>
      </c>
      <c r="Q131" s="4" t="b">
        <v>0</v>
      </c>
      <c r="R131" s="4" t="s">
        <v>17</v>
      </c>
      <c r="S131" s="4" t="s">
        <v>2033</v>
      </c>
      <c r="T131" s="4" t="s">
        <v>2034</v>
      </c>
      <c r="U131" s="4"/>
      <c r="V131" s="4"/>
      <c r="W131" s="4"/>
      <c r="X131" s="4"/>
    </row>
    <row r="132" spans="1:24" ht="17" x14ac:dyDescent="0.2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4" t="s">
        <v>20</v>
      </c>
      <c r="G132" s="15">
        <f>(E132/D132)*100</f>
        <v>155.46875</v>
      </c>
      <c r="H132" s="4">
        <v>533</v>
      </c>
      <c r="I132" s="16">
        <f>E132/H132</f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17">
        <f>(((L132/60)/60)/24)+DATE(1970,1,1)</f>
        <v>40842.208333333336</v>
      </c>
      <c r="O132" s="17">
        <f>(((M132/60)/60)/24)+DATE(1970,1,1)</f>
        <v>40858.25</v>
      </c>
      <c r="P132" s="4" t="b">
        <v>0</v>
      </c>
      <c r="Q132" s="4" t="b">
        <v>0</v>
      </c>
      <c r="R132" s="4" t="s">
        <v>53</v>
      </c>
      <c r="S132" s="4" t="s">
        <v>2041</v>
      </c>
      <c r="T132" s="4" t="s">
        <v>2044</v>
      </c>
      <c r="U132" s="4"/>
      <c r="V132" s="4"/>
      <c r="W132" s="4"/>
      <c r="X132" s="4"/>
    </row>
    <row r="133" spans="1:24" ht="34" x14ac:dyDescent="0.2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4" t="s">
        <v>20</v>
      </c>
      <c r="G133" s="15">
        <f>(E133/D133)*100</f>
        <v>100.85974499089254</v>
      </c>
      <c r="H133" s="4">
        <v>2443</v>
      </c>
      <c r="I133" s="16">
        <f>E133/H133</f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17">
        <f>(((L133/60)/60)/24)+DATE(1970,1,1)</f>
        <v>41607.25</v>
      </c>
      <c r="O133" s="17">
        <f>(((M133/60)/60)/24)+DATE(1970,1,1)</f>
        <v>41620.25</v>
      </c>
      <c r="P133" s="4" t="b">
        <v>0</v>
      </c>
      <c r="Q133" s="4" t="b">
        <v>0</v>
      </c>
      <c r="R133" s="4" t="s">
        <v>28</v>
      </c>
      <c r="S133" s="4" t="s">
        <v>2037</v>
      </c>
      <c r="T133" s="4" t="s">
        <v>2038</v>
      </c>
      <c r="U133" s="4"/>
      <c r="V133" s="4"/>
      <c r="W133" s="4"/>
      <c r="X133" s="4"/>
    </row>
    <row r="134" spans="1:24" ht="17" x14ac:dyDescent="0.2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4" t="s">
        <v>20</v>
      </c>
      <c r="G134" s="15">
        <f>(E134/D134)*100</f>
        <v>116.18181818181819</v>
      </c>
      <c r="H134" s="4">
        <v>89</v>
      </c>
      <c r="I134" s="16">
        <f>E134/H134</f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17">
        <f>(((L134/60)/60)/24)+DATE(1970,1,1)</f>
        <v>43112.25</v>
      </c>
      <c r="O134" s="17">
        <f>(((M134/60)/60)/24)+DATE(1970,1,1)</f>
        <v>43128.25</v>
      </c>
      <c r="P134" s="4" t="b">
        <v>0</v>
      </c>
      <c r="Q134" s="4" t="b">
        <v>1</v>
      </c>
      <c r="R134" s="4" t="s">
        <v>33</v>
      </c>
      <c r="S134" s="4" t="s">
        <v>2039</v>
      </c>
      <c r="T134" s="4" t="s">
        <v>2040</v>
      </c>
      <c r="U134" s="4"/>
      <c r="V134" s="4"/>
      <c r="W134" s="4"/>
      <c r="X134" s="4"/>
    </row>
    <row r="135" spans="1:24" ht="17" x14ac:dyDescent="0.2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4" t="s">
        <v>20</v>
      </c>
      <c r="G135" s="15">
        <f>(E135/D135)*100</f>
        <v>310.77777777777777</v>
      </c>
      <c r="H135" s="4">
        <v>159</v>
      </c>
      <c r="I135" s="16">
        <f>E135/H135</f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17">
        <f>(((L135/60)/60)/24)+DATE(1970,1,1)</f>
        <v>40767.208333333336</v>
      </c>
      <c r="O135" s="17">
        <f>(((M135/60)/60)/24)+DATE(1970,1,1)</f>
        <v>40789.208333333336</v>
      </c>
      <c r="P135" s="4" t="b">
        <v>0</v>
      </c>
      <c r="Q135" s="4" t="b">
        <v>0</v>
      </c>
      <c r="R135" s="4" t="s">
        <v>319</v>
      </c>
      <c r="S135" s="4" t="s">
        <v>2035</v>
      </c>
      <c r="T135" s="4" t="s">
        <v>2062</v>
      </c>
      <c r="U135" s="4"/>
      <c r="V135" s="4"/>
      <c r="W135" s="4"/>
      <c r="X135" s="4"/>
    </row>
    <row r="136" spans="1:24" ht="17" x14ac:dyDescent="0.2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4" t="s">
        <v>14</v>
      </c>
      <c r="G136" s="15">
        <f>(E136/D136)*100</f>
        <v>89.73668341708543</v>
      </c>
      <c r="H136" s="4">
        <v>940</v>
      </c>
      <c r="I136" s="16">
        <f>E136/H136</f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17">
        <f>(((L136/60)/60)/24)+DATE(1970,1,1)</f>
        <v>40713.208333333336</v>
      </c>
      <c r="O136" s="17">
        <f>(((M136/60)/60)/24)+DATE(1970,1,1)</f>
        <v>40762.208333333336</v>
      </c>
      <c r="P136" s="4" t="b">
        <v>0</v>
      </c>
      <c r="Q136" s="4" t="b">
        <v>1</v>
      </c>
      <c r="R136" s="4" t="s">
        <v>42</v>
      </c>
      <c r="S136" s="4" t="s">
        <v>2041</v>
      </c>
      <c r="T136" s="4" t="s">
        <v>2042</v>
      </c>
      <c r="U136" s="4"/>
      <c r="V136" s="4"/>
      <c r="W136" s="4"/>
      <c r="X136" s="4"/>
    </row>
    <row r="137" spans="1:24" ht="17" x14ac:dyDescent="0.2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4" t="s">
        <v>14</v>
      </c>
      <c r="G137" s="15">
        <f>(E137/D137)*100</f>
        <v>71.27272727272728</v>
      </c>
      <c r="H137" s="4">
        <v>117</v>
      </c>
      <c r="I137" s="16">
        <f>E137/H137</f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17">
        <f>(((L137/60)/60)/24)+DATE(1970,1,1)</f>
        <v>41340.25</v>
      </c>
      <c r="O137" s="17">
        <f>(((M137/60)/60)/24)+DATE(1970,1,1)</f>
        <v>41345.208333333336</v>
      </c>
      <c r="P137" s="4" t="b">
        <v>0</v>
      </c>
      <c r="Q137" s="4" t="b">
        <v>1</v>
      </c>
      <c r="R137" s="4" t="s">
        <v>33</v>
      </c>
      <c r="S137" s="4" t="s">
        <v>2039</v>
      </c>
      <c r="T137" s="4" t="s">
        <v>2040</v>
      </c>
      <c r="U137" s="4"/>
      <c r="V137" s="4"/>
      <c r="W137" s="4"/>
      <c r="X137" s="4"/>
    </row>
    <row r="138" spans="1:24" ht="17" x14ac:dyDescent="0.2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4" t="s">
        <v>74</v>
      </c>
      <c r="G138" s="15">
        <f>(E138/D138)*100</f>
        <v>3.2862318840579712</v>
      </c>
      <c r="H138" s="4">
        <v>58</v>
      </c>
      <c r="I138" s="16">
        <f>E138/H138</f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17">
        <f>(((L138/60)/60)/24)+DATE(1970,1,1)</f>
        <v>41797.208333333336</v>
      </c>
      <c r="O138" s="17">
        <f>(((M138/60)/60)/24)+DATE(1970,1,1)</f>
        <v>41809.208333333336</v>
      </c>
      <c r="P138" s="4" t="b">
        <v>0</v>
      </c>
      <c r="Q138" s="4" t="b">
        <v>1</v>
      </c>
      <c r="R138" s="4" t="s">
        <v>53</v>
      </c>
      <c r="S138" s="4" t="s">
        <v>2041</v>
      </c>
      <c r="T138" s="4" t="s">
        <v>2044</v>
      </c>
      <c r="U138" s="4"/>
      <c r="V138" s="4"/>
      <c r="W138" s="4"/>
      <c r="X138" s="4"/>
    </row>
    <row r="139" spans="1:24" ht="17" x14ac:dyDescent="0.2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4" t="s">
        <v>20</v>
      </c>
      <c r="G139" s="15">
        <f>(E139/D139)*100</f>
        <v>261.77777777777777</v>
      </c>
      <c r="H139" s="4">
        <v>50</v>
      </c>
      <c r="I139" s="16">
        <f>E139/H139</f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17">
        <f>(((L139/60)/60)/24)+DATE(1970,1,1)</f>
        <v>40457.208333333336</v>
      </c>
      <c r="O139" s="17">
        <f>(((M139/60)/60)/24)+DATE(1970,1,1)</f>
        <v>40463.208333333336</v>
      </c>
      <c r="P139" s="4" t="b">
        <v>0</v>
      </c>
      <c r="Q139" s="4" t="b">
        <v>0</v>
      </c>
      <c r="R139" s="4" t="s">
        <v>68</v>
      </c>
      <c r="S139" s="4" t="s">
        <v>2047</v>
      </c>
      <c r="T139" s="4" t="s">
        <v>2048</v>
      </c>
      <c r="U139" s="4"/>
      <c r="V139" s="4"/>
      <c r="W139" s="4"/>
      <c r="X139" s="4"/>
    </row>
    <row r="140" spans="1:24" ht="34" x14ac:dyDescent="0.2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4" t="s">
        <v>14</v>
      </c>
      <c r="G140" s="15">
        <f>(E140/D140)*100</f>
        <v>96</v>
      </c>
      <c r="H140" s="4">
        <v>115</v>
      </c>
      <c r="I140" s="16">
        <f>E140/H140</f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17">
        <f>(((L140/60)/60)/24)+DATE(1970,1,1)</f>
        <v>41180.208333333336</v>
      </c>
      <c r="O140" s="17">
        <f>(((M140/60)/60)/24)+DATE(1970,1,1)</f>
        <v>41186.208333333336</v>
      </c>
      <c r="P140" s="4" t="b">
        <v>0</v>
      </c>
      <c r="Q140" s="4" t="b">
        <v>0</v>
      </c>
      <c r="R140" s="4" t="s">
        <v>292</v>
      </c>
      <c r="S140" s="4" t="s">
        <v>2050</v>
      </c>
      <c r="T140" s="4" t="s">
        <v>2061</v>
      </c>
      <c r="U140" s="4"/>
      <c r="V140" s="4"/>
      <c r="W140" s="4"/>
      <c r="X140" s="4"/>
    </row>
    <row r="141" spans="1:24" ht="17" x14ac:dyDescent="0.2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4" t="s">
        <v>14</v>
      </c>
      <c r="G141" s="15">
        <f>(E141/D141)*100</f>
        <v>20.896851248642779</v>
      </c>
      <c r="H141" s="4">
        <v>326</v>
      </c>
      <c r="I141" s="16">
        <f>E141/H141</f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17">
        <f>(((L141/60)/60)/24)+DATE(1970,1,1)</f>
        <v>42115.208333333328</v>
      </c>
      <c r="O141" s="17">
        <f>(((M141/60)/60)/24)+DATE(1970,1,1)</f>
        <v>42131.208333333328</v>
      </c>
      <c r="P141" s="4" t="b">
        <v>0</v>
      </c>
      <c r="Q141" s="4" t="b">
        <v>1</v>
      </c>
      <c r="R141" s="4" t="s">
        <v>65</v>
      </c>
      <c r="S141" s="4" t="s">
        <v>2037</v>
      </c>
      <c r="T141" s="4" t="s">
        <v>2046</v>
      </c>
      <c r="U141" s="4"/>
      <c r="V141" s="4"/>
      <c r="W141" s="4"/>
      <c r="X141" s="4"/>
    </row>
    <row r="142" spans="1:24" ht="34" x14ac:dyDescent="0.2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4" t="s">
        <v>20</v>
      </c>
      <c r="G142" s="15">
        <f>(E142/D142)*100</f>
        <v>223.16363636363636</v>
      </c>
      <c r="H142" s="4">
        <v>186</v>
      </c>
      <c r="I142" s="16">
        <f>E142/H142</f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17">
        <f>(((L142/60)/60)/24)+DATE(1970,1,1)</f>
        <v>43156.25</v>
      </c>
      <c r="O142" s="17">
        <f>(((M142/60)/60)/24)+DATE(1970,1,1)</f>
        <v>43161.25</v>
      </c>
      <c r="P142" s="4" t="b">
        <v>0</v>
      </c>
      <c r="Q142" s="4" t="b">
        <v>0</v>
      </c>
      <c r="R142" s="4" t="s">
        <v>42</v>
      </c>
      <c r="S142" s="4" t="s">
        <v>2041</v>
      </c>
      <c r="T142" s="4" t="s">
        <v>2042</v>
      </c>
      <c r="U142" s="4"/>
      <c r="V142" s="4"/>
      <c r="W142" s="4"/>
      <c r="X142" s="4"/>
    </row>
    <row r="143" spans="1:24" ht="17" x14ac:dyDescent="0.2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4" t="s">
        <v>20</v>
      </c>
      <c r="G143" s="15">
        <f>(E143/D143)*100</f>
        <v>101.59097978227061</v>
      </c>
      <c r="H143" s="4">
        <v>1071</v>
      </c>
      <c r="I143" s="16">
        <f>E143/H143</f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17">
        <f>(((L143/60)/60)/24)+DATE(1970,1,1)</f>
        <v>42167.208333333328</v>
      </c>
      <c r="O143" s="17">
        <f>(((M143/60)/60)/24)+DATE(1970,1,1)</f>
        <v>42173.208333333328</v>
      </c>
      <c r="P143" s="4" t="b">
        <v>0</v>
      </c>
      <c r="Q143" s="4" t="b">
        <v>0</v>
      </c>
      <c r="R143" s="4" t="s">
        <v>28</v>
      </c>
      <c r="S143" s="4" t="s">
        <v>2037</v>
      </c>
      <c r="T143" s="4" t="s">
        <v>2038</v>
      </c>
      <c r="U143" s="4"/>
      <c r="V143" s="4"/>
      <c r="W143" s="4"/>
      <c r="X143" s="4"/>
    </row>
    <row r="144" spans="1:24" ht="34" x14ac:dyDescent="0.2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4" t="s">
        <v>20</v>
      </c>
      <c r="G144" s="15">
        <f>(E144/D144)*100</f>
        <v>230.03999999999996</v>
      </c>
      <c r="H144" s="4">
        <v>117</v>
      </c>
      <c r="I144" s="16">
        <f>E144/H144</f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17">
        <f>(((L144/60)/60)/24)+DATE(1970,1,1)</f>
        <v>41005.208333333336</v>
      </c>
      <c r="O144" s="17">
        <f>(((M144/60)/60)/24)+DATE(1970,1,1)</f>
        <v>41046.208333333336</v>
      </c>
      <c r="P144" s="4" t="b">
        <v>0</v>
      </c>
      <c r="Q144" s="4" t="b">
        <v>0</v>
      </c>
      <c r="R144" s="4" t="s">
        <v>28</v>
      </c>
      <c r="S144" s="4" t="s">
        <v>2037</v>
      </c>
      <c r="T144" s="4" t="s">
        <v>2038</v>
      </c>
      <c r="U144" s="4"/>
      <c r="V144" s="4"/>
      <c r="W144" s="4"/>
      <c r="X144" s="4"/>
    </row>
    <row r="145" spans="1:24" ht="17" x14ac:dyDescent="0.2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4" t="s">
        <v>20</v>
      </c>
      <c r="G145" s="15">
        <f>(E145/D145)*100</f>
        <v>135.59259259259261</v>
      </c>
      <c r="H145" s="4">
        <v>70</v>
      </c>
      <c r="I145" s="16">
        <f>E145/H145</f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17">
        <f>(((L145/60)/60)/24)+DATE(1970,1,1)</f>
        <v>40357.208333333336</v>
      </c>
      <c r="O145" s="17">
        <f>(((M145/60)/60)/24)+DATE(1970,1,1)</f>
        <v>40377.208333333336</v>
      </c>
      <c r="P145" s="4" t="b">
        <v>0</v>
      </c>
      <c r="Q145" s="4" t="b">
        <v>0</v>
      </c>
      <c r="R145" s="4" t="s">
        <v>60</v>
      </c>
      <c r="S145" s="4" t="s">
        <v>2035</v>
      </c>
      <c r="T145" s="4" t="s">
        <v>2045</v>
      </c>
      <c r="U145" s="4"/>
      <c r="V145" s="4"/>
      <c r="W145" s="4"/>
      <c r="X145" s="4"/>
    </row>
    <row r="146" spans="1:24" ht="17" x14ac:dyDescent="0.2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4" t="s">
        <v>20</v>
      </c>
      <c r="G146" s="15">
        <f>(E146/D146)*100</f>
        <v>129.1</v>
      </c>
      <c r="H146" s="4">
        <v>135</v>
      </c>
      <c r="I146" s="16">
        <f>E146/H146</f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17">
        <f>(((L146/60)/60)/24)+DATE(1970,1,1)</f>
        <v>43633.208333333328</v>
      </c>
      <c r="O146" s="17">
        <f>(((M146/60)/60)/24)+DATE(1970,1,1)</f>
        <v>43641.208333333328</v>
      </c>
      <c r="P146" s="4" t="b">
        <v>0</v>
      </c>
      <c r="Q146" s="4" t="b">
        <v>0</v>
      </c>
      <c r="R146" s="4" t="s">
        <v>33</v>
      </c>
      <c r="S146" s="4" t="s">
        <v>2039</v>
      </c>
      <c r="T146" s="4" t="s">
        <v>2040</v>
      </c>
      <c r="U146" s="4"/>
      <c r="V146" s="4"/>
      <c r="W146" s="4"/>
      <c r="X146" s="4"/>
    </row>
    <row r="147" spans="1:24" ht="17" x14ac:dyDescent="0.2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4" t="s">
        <v>20</v>
      </c>
      <c r="G147" s="15">
        <f>(E147/D147)*100</f>
        <v>236.512</v>
      </c>
      <c r="H147" s="4">
        <v>768</v>
      </c>
      <c r="I147" s="16">
        <f>E147/H147</f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17">
        <f>(((L147/60)/60)/24)+DATE(1970,1,1)</f>
        <v>41889.208333333336</v>
      </c>
      <c r="O147" s="17">
        <f>(((M147/60)/60)/24)+DATE(1970,1,1)</f>
        <v>41894.208333333336</v>
      </c>
      <c r="P147" s="4" t="b">
        <v>0</v>
      </c>
      <c r="Q147" s="4" t="b">
        <v>0</v>
      </c>
      <c r="R147" s="4" t="s">
        <v>65</v>
      </c>
      <c r="S147" s="4" t="s">
        <v>2037</v>
      </c>
      <c r="T147" s="4" t="s">
        <v>2046</v>
      </c>
      <c r="U147" s="4"/>
      <c r="V147" s="4"/>
      <c r="W147" s="4"/>
      <c r="X147" s="4"/>
    </row>
    <row r="148" spans="1:24" ht="34" x14ac:dyDescent="0.2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4" t="s">
        <v>74</v>
      </c>
      <c r="G148" s="15">
        <f>(E148/D148)*100</f>
        <v>17.25</v>
      </c>
      <c r="H148" s="4">
        <v>51</v>
      </c>
      <c r="I148" s="16">
        <f>E148/H148</f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17">
        <f>(((L148/60)/60)/24)+DATE(1970,1,1)</f>
        <v>40855.25</v>
      </c>
      <c r="O148" s="17">
        <f>(((M148/60)/60)/24)+DATE(1970,1,1)</f>
        <v>40875.25</v>
      </c>
      <c r="P148" s="4" t="b">
        <v>0</v>
      </c>
      <c r="Q148" s="4" t="b">
        <v>0</v>
      </c>
      <c r="R148" s="4" t="s">
        <v>33</v>
      </c>
      <c r="S148" s="4" t="s">
        <v>2039</v>
      </c>
      <c r="T148" s="4" t="s">
        <v>2040</v>
      </c>
      <c r="U148" s="4"/>
      <c r="V148" s="4"/>
      <c r="W148" s="4"/>
      <c r="X148" s="4"/>
    </row>
    <row r="149" spans="1:24" ht="34" x14ac:dyDescent="0.2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4" t="s">
        <v>20</v>
      </c>
      <c r="G149" s="15">
        <f>(E149/D149)*100</f>
        <v>112.49397590361446</v>
      </c>
      <c r="H149" s="4">
        <v>199</v>
      </c>
      <c r="I149" s="16">
        <f>E149/H149</f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17">
        <f>(((L149/60)/60)/24)+DATE(1970,1,1)</f>
        <v>42534.208333333328</v>
      </c>
      <c r="O149" s="17">
        <f>(((M149/60)/60)/24)+DATE(1970,1,1)</f>
        <v>42540.208333333328</v>
      </c>
      <c r="P149" s="4" t="b">
        <v>0</v>
      </c>
      <c r="Q149" s="4" t="b">
        <v>1</v>
      </c>
      <c r="R149" s="4" t="s">
        <v>33</v>
      </c>
      <c r="S149" s="4" t="s">
        <v>2039</v>
      </c>
      <c r="T149" s="4" t="s">
        <v>2040</v>
      </c>
      <c r="U149" s="4"/>
      <c r="V149" s="4"/>
      <c r="W149" s="4"/>
      <c r="X149" s="4"/>
    </row>
    <row r="150" spans="1:24" ht="17" x14ac:dyDescent="0.2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4" t="s">
        <v>20</v>
      </c>
      <c r="G150" s="15">
        <f>(E150/D150)*100</f>
        <v>121.02150537634408</v>
      </c>
      <c r="H150" s="4">
        <v>107</v>
      </c>
      <c r="I150" s="16">
        <f>E150/H150</f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17">
        <f>(((L150/60)/60)/24)+DATE(1970,1,1)</f>
        <v>42941.208333333328</v>
      </c>
      <c r="O150" s="17">
        <f>(((M150/60)/60)/24)+DATE(1970,1,1)</f>
        <v>42950.208333333328</v>
      </c>
      <c r="P150" s="4" t="b">
        <v>0</v>
      </c>
      <c r="Q150" s="4" t="b">
        <v>0</v>
      </c>
      <c r="R150" s="4" t="s">
        <v>65</v>
      </c>
      <c r="S150" s="4" t="s">
        <v>2037</v>
      </c>
      <c r="T150" s="4" t="s">
        <v>2046</v>
      </c>
      <c r="U150" s="4"/>
      <c r="V150" s="4"/>
      <c r="W150" s="4"/>
      <c r="X150" s="4"/>
    </row>
    <row r="151" spans="1:24" ht="17" x14ac:dyDescent="0.2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4" t="s">
        <v>20</v>
      </c>
      <c r="G151" s="15">
        <f>(E151/D151)*100</f>
        <v>219.87096774193549</v>
      </c>
      <c r="H151" s="4">
        <v>195</v>
      </c>
      <c r="I151" s="16">
        <f>E151/H151</f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17">
        <f>(((L151/60)/60)/24)+DATE(1970,1,1)</f>
        <v>41275.25</v>
      </c>
      <c r="O151" s="17">
        <f>(((M151/60)/60)/24)+DATE(1970,1,1)</f>
        <v>41327.25</v>
      </c>
      <c r="P151" s="4" t="b">
        <v>0</v>
      </c>
      <c r="Q151" s="4" t="b">
        <v>0</v>
      </c>
      <c r="R151" s="4" t="s">
        <v>60</v>
      </c>
      <c r="S151" s="4" t="s">
        <v>2035</v>
      </c>
      <c r="T151" s="4" t="s">
        <v>2045</v>
      </c>
      <c r="U151" s="4"/>
      <c r="V151" s="4"/>
      <c r="W151" s="4"/>
      <c r="X151" s="4"/>
    </row>
    <row r="152" spans="1:24" ht="17" x14ac:dyDescent="0.2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4" t="s">
        <v>14</v>
      </c>
      <c r="G152" s="15">
        <f>(E152/D152)*100</f>
        <v>1</v>
      </c>
      <c r="H152" s="4">
        <v>1</v>
      </c>
      <c r="I152" s="16">
        <f>E152/H152</f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17">
        <f>(((L152/60)/60)/24)+DATE(1970,1,1)</f>
        <v>43450.25</v>
      </c>
      <c r="O152" s="17">
        <f>(((M152/60)/60)/24)+DATE(1970,1,1)</f>
        <v>43451.25</v>
      </c>
      <c r="P152" s="4" t="b">
        <v>0</v>
      </c>
      <c r="Q152" s="4" t="b">
        <v>0</v>
      </c>
      <c r="R152" s="4" t="s">
        <v>23</v>
      </c>
      <c r="S152" s="4" t="s">
        <v>2035</v>
      </c>
      <c r="T152" s="4" t="s">
        <v>2036</v>
      </c>
      <c r="U152" s="4"/>
      <c r="V152" s="4"/>
      <c r="W152" s="4"/>
      <c r="X152" s="4"/>
    </row>
    <row r="153" spans="1:24" ht="17" x14ac:dyDescent="0.2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4" t="s">
        <v>14</v>
      </c>
      <c r="G153" s="15">
        <f>(E153/D153)*100</f>
        <v>64.166909620991248</v>
      </c>
      <c r="H153" s="4">
        <v>1467</v>
      </c>
      <c r="I153" s="16">
        <f>E153/H153</f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17">
        <f>(((L153/60)/60)/24)+DATE(1970,1,1)</f>
        <v>41799.208333333336</v>
      </c>
      <c r="O153" s="17">
        <f>(((M153/60)/60)/24)+DATE(1970,1,1)</f>
        <v>41850.208333333336</v>
      </c>
      <c r="P153" s="4" t="b">
        <v>0</v>
      </c>
      <c r="Q153" s="4" t="b">
        <v>0</v>
      </c>
      <c r="R153" s="4" t="s">
        <v>50</v>
      </c>
      <c r="S153" s="4" t="s">
        <v>2035</v>
      </c>
      <c r="T153" s="4" t="s">
        <v>2043</v>
      </c>
      <c r="U153" s="4"/>
      <c r="V153" s="4"/>
      <c r="W153" s="4"/>
      <c r="X153" s="4"/>
    </row>
    <row r="154" spans="1:24" ht="17" x14ac:dyDescent="0.2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4" t="s">
        <v>20</v>
      </c>
      <c r="G154" s="15">
        <f>(E154/D154)*100</f>
        <v>423.06746987951806</v>
      </c>
      <c r="H154" s="4">
        <v>3376</v>
      </c>
      <c r="I154" s="16">
        <f>E154/H154</f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17">
        <f>(((L154/60)/60)/24)+DATE(1970,1,1)</f>
        <v>42783.25</v>
      </c>
      <c r="O154" s="17">
        <f>(((M154/60)/60)/24)+DATE(1970,1,1)</f>
        <v>42790.25</v>
      </c>
      <c r="P154" s="4" t="b">
        <v>0</v>
      </c>
      <c r="Q154" s="4" t="b">
        <v>0</v>
      </c>
      <c r="R154" s="4" t="s">
        <v>60</v>
      </c>
      <c r="S154" s="4" t="s">
        <v>2035</v>
      </c>
      <c r="T154" s="4" t="s">
        <v>2045</v>
      </c>
      <c r="U154" s="4"/>
      <c r="V154" s="4"/>
      <c r="W154" s="4"/>
      <c r="X154" s="4"/>
    </row>
    <row r="155" spans="1:24" ht="17" x14ac:dyDescent="0.2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4" t="s">
        <v>14</v>
      </c>
      <c r="G155" s="15">
        <f>(E155/D155)*100</f>
        <v>92.984160506863773</v>
      </c>
      <c r="H155" s="4">
        <v>5681</v>
      </c>
      <c r="I155" s="16">
        <f>E155/H155</f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17">
        <f>(((L155/60)/60)/24)+DATE(1970,1,1)</f>
        <v>41201.208333333336</v>
      </c>
      <c r="O155" s="17">
        <f>(((M155/60)/60)/24)+DATE(1970,1,1)</f>
        <v>41207.208333333336</v>
      </c>
      <c r="P155" s="4" t="b">
        <v>0</v>
      </c>
      <c r="Q155" s="4" t="b">
        <v>0</v>
      </c>
      <c r="R155" s="4" t="s">
        <v>33</v>
      </c>
      <c r="S155" s="4" t="s">
        <v>2039</v>
      </c>
      <c r="T155" s="4" t="s">
        <v>2040</v>
      </c>
      <c r="U155" s="4"/>
      <c r="V155" s="4"/>
      <c r="W155" s="4"/>
      <c r="X155" s="4"/>
    </row>
    <row r="156" spans="1:24" ht="17" x14ac:dyDescent="0.2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4" t="s">
        <v>14</v>
      </c>
      <c r="G156" s="15">
        <f>(E156/D156)*100</f>
        <v>58.756567425569173</v>
      </c>
      <c r="H156" s="4">
        <v>1059</v>
      </c>
      <c r="I156" s="16">
        <f>E156/H156</f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17">
        <f>(((L156/60)/60)/24)+DATE(1970,1,1)</f>
        <v>42502.208333333328</v>
      </c>
      <c r="O156" s="17">
        <f>(((M156/60)/60)/24)+DATE(1970,1,1)</f>
        <v>42525.208333333328</v>
      </c>
      <c r="P156" s="4" t="b">
        <v>0</v>
      </c>
      <c r="Q156" s="4" t="b">
        <v>1</v>
      </c>
      <c r="R156" s="4" t="s">
        <v>60</v>
      </c>
      <c r="S156" s="4" t="s">
        <v>2035</v>
      </c>
      <c r="T156" s="4" t="s">
        <v>2045</v>
      </c>
      <c r="U156" s="4"/>
      <c r="V156" s="4"/>
      <c r="W156" s="4"/>
      <c r="X156" s="4"/>
    </row>
    <row r="157" spans="1:24" ht="17" x14ac:dyDescent="0.2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4" t="s">
        <v>14</v>
      </c>
      <c r="G157" s="15">
        <f>(E157/D157)*100</f>
        <v>65.022222222222226</v>
      </c>
      <c r="H157" s="4">
        <v>1194</v>
      </c>
      <c r="I157" s="16">
        <f>E157/H157</f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17">
        <f>(((L157/60)/60)/24)+DATE(1970,1,1)</f>
        <v>40262.208333333336</v>
      </c>
      <c r="O157" s="17">
        <f>(((M157/60)/60)/24)+DATE(1970,1,1)</f>
        <v>40277.208333333336</v>
      </c>
      <c r="P157" s="4" t="b">
        <v>0</v>
      </c>
      <c r="Q157" s="4" t="b">
        <v>0</v>
      </c>
      <c r="R157" s="4" t="s">
        <v>33</v>
      </c>
      <c r="S157" s="4" t="s">
        <v>2039</v>
      </c>
      <c r="T157" s="4" t="s">
        <v>2040</v>
      </c>
      <c r="U157" s="4"/>
      <c r="V157" s="4"/>
      <c r="W157" s="4"/>
      <c r="X157" s="4"/>
    </row>
    <row r="158" spans="1:24" ht="17" x14ac:dyDescent="0.2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4" t="s">
        <v>74</v>
      </c>
      <c r="G158" s="15">
        <f>(E158/D158)*100</f>
        <v>73.939560439560438</v>
      </c>
      <c r="H158" s="4">
        <v>379</v>
      </c>
      <c r="I158" s="16">
        <f>E158/H158</f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17">
        <f>(((L158/60)/60)/24)+DATE(1970,1,1)</f>
        <v>43743.208333333328</v>
      </c>
      <c r="O158" s="17">
        <f>(((M158/60)/60)/24)+DATE(1970,1,1)</f>
        <v>43767.208333333328</v>
      </c>
      <c r="P158" s="4" t="b">
        <v>0</v>
      </c>
      <c r="Q158" s="4" t="b">
        <v>0</v>
      </c>
      <c r="R158" s="4" t="s">
        <v>23</v>
      </c>
      <c r="S158" s="4" t="s">
        <v>2035</v>
      </c>
      <c r="T158" s="4" t="s">
        <v>2036</v>
      </c>
      <c r="U158" s="4"/>
      <c r="V158" s="4"/>
      <c r="W158" s="4"/>
      <c r="X158" s="4"/>
    </row>
    <row r="159" spans="1:24" ht="17" x14ac:dyDescent="0.2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4" t="s">
        <v>14</v>
      </c>
      <c r="G159" s="15">
        <f>(E159/D159)*100</f>
        <v>52.666666666666664</v>
      </c>
      <c r="H159" s="4">
        <v>30</v>
      </c>
      <c r="I159" s="16">
        <f>E159/H159</f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17">
        <f>(((L159/60)/60)/24)+DATE(1970,1,1)</f>
        <v>41638.25</v>
      </c>
      <c r="O159" s="17">
        <f>(((M159/60)/60)/24)+DATE(1970,1,1)</f>
        <v>41650.25</v>
      </c>
      <c r="P159" s="4" t="b">
        <v>0</v>
      </c>
      <c r="Q159" s="4" t="b">
        <v>0</v>
      </c>
      <c r="R159" s="4" t="s">
        <v>122</v>
      </c>
      <c r="S159" s="4" t="s">
        <v>2054</v>
      </c>
      <c r="T159" s="4" t="s">
        <v>2055</v>
      </c>
      <c r="U159" s="4"/>
      <c r="V159" s="4"/>
      <c r="W159" s="4"/>
      <c r="X159" s="4"/>
    </row>
    <row r="160" spans="1:24" ht="17" x14ac:dyDescent="0.2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4" t="s">
        <v>20</v>
      </c>
      <c r="G160" s="15">
        <f>(E160/D160)*100</f>
        <v>220.95238095238096</v>
      </c>
      <c r="H160" s="4">
        <v>41</v>
      </c>
      <c r="I160" s="16">
        <f>E160/H160</f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17">
        <f>(((L160/60)/60)/24)+DATE(1970,1,1)</f>
        <v>42346.25</v>
      </c>
      <c r="O160" s="17">
        <f>(((M160/60)/60)/24)+DATE(1970,1,1)</f>
        <v>42347.25</v>
      </c>
      <c r="P160" s="4" t="b">
        <v>0</v>
      </c>
      <c r="Q160" s="4" t="b">
        <v>0</v>
      </c>
      <c r="R160" s="4" t="s">
        <v>23</v>
      </c>
      <c r="S160" s="4" t="s">
        <v>2035</v>
      </c>
      <c r="T160" s="4" t="s">
        <v>2036</v>
      </c>
      <c r="U160" s="4"/>
      <c r="V160" s="4"/>
      <c r="W160" s="4"/>
      <c r="X160" s="4"/>
    </row>
    <row r="161" spans="1:24" ht="17" x14ac:dyDescent="0.2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4" t="s">
        <v>20</v>
      </c>
      <c r="G161" s="15">
        <f>(E161/D161)*100</f>
        <v>100.01150627615063</v>
      </c>
      <c r="H161" s="4">
        <v>1821</v>
      </c>
      <c r="I161" s="16">
        <f>E161/H161</f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17">
        <f>(((L161/60)/60)/24)+DATE(1970,1,1)</f>
        <v>43551.208333333328</v>
      </c>
      <c r="O161" s="17">
        <f>(((M161/60)/60)/24)+DATE(1970,1,1)</f>
        <v>43569.208333333328</v>
      </c>
      <c r="P161" s="4" t="b">
        <v>0</v>
      </c>
      <c r="Q161" s="4" t="b">
        <v>1</v>
      </c>
      <c r="R161" s="4" t="s">
        <v>33</v>
      </c>
      <c r="S161" s="4" t="s">
        <v>2039</v>
      </c>
      <c r="T161" s="4" t="s">
        <v>2040</v>
      </c>
      <c r="U161" s="4"/>
      <c r="V161" s="4"/>
      <c r="W161" s="4"/>
      <c r="X161" s="4"/>
    </row>
    <row r="162" spans="1:24" ht="17" x14ac:dyDescent="0.2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4" t="s">
        <v>20</v>
      </c>
      <c r="G162" s="15">
        <f>(E162/D162)*100</f>
        <v>162.3125</v>
      </c>
      <c r="H162" s="4">
        <v>164</v>
      </c>
      <c r="I162" s="16">
        <f>E162/H162</f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17">
        <f>(((L162/60)/60)/24)+DATE(1970,1,1)</f>
        <v>43582.208333333328</v>
      </c>
      <c r="O162" s="17">
        <f>(((M162/60)/60)/24)+DATE(1970,1,1)</f>
        <v>43598.208333333328</v>
      </c>
      <c r="P162" s="4" t="b">
        <v>0</v>
      </c>
      <c r="Q162" s="4" t="b">
        <v>0</v>
      </c>
      <c r="R162" s="4" t="s">
        <v>65</v>
      </c>
      <c r="S162" s="4" t="s">
        <v>2037</v>
      </c>
      <c r="T162" s="4" t="s">
        <v>2046</v>
      </c>
      <c r="U162" s="4"/>
      <c r="V162" s="4"/>
      <c r="W162" s="4"/>
      <c r="X162" s="4"/>
    </row>
    <row r="163" spans="1:24" ht="34" x14ac:dyDescent="0.2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4" t="s">
        <v>14</v>
      </c>
      <c r="G163" s="15">
        <f>(E163/D163)*100</f>
        <v>78.181818181818187</v>
      </c>
      <c r="H163" s="4">
        <v>75</v>
      </c>
      <c r="I163" s="16">
        <f>E163/H163</f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17">
        <f>(((L163/60)/60)/24)+DATE(1970,1,1)</f>
        <v>42270.208333333328</v>
      </c>
      <c r="O163" s="17">
        <f>(((M163/60)/60)/24)+DATE(1970,1,1)</f>
        <v>42276.208333333328</v>
      </c>
      <c r="P163" s="4" t="b">
        <v>0</v>
      </c>
      <c r="Q163" s="4" t="b">
        <v>1</v>
      </c>
      <c r="R163" s="4" t="s">
        <v>28</v>
      </c>
      <c r="S163" s="4" t="s">
        <v>2037</v>
      </c>
      <c r="T163" s="4" t="s">
        <v>2038</v>
      </c>
      <c r="U163" s="4"/>
      <c r="V163" s="4"/>
      <c r="W163" s="4"/>
      <c r="X163" s="4"/>
    </row>
    <row r="164" spans="1:24" ht="34" x14ac:dyDescent="0.2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4" t="s">
        <v>20</v>
      </c>
      <c r="G164" s="15">
        <f>(E164/D164)*100</f>
        <v>149.73770491803279</v>
      </c>
      <c r="H164" s="4">
        <v>157</v>
      </c>
      <c r="I164" s="16">
        <f>E164/H164</f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17">
        <f>(((L164/60)/60)/24)+DATE(1970,1,1)</f>
        <v>43442.25</v>
      </c>
      <c r="O164" s="17">
        <f>(((M164/60)/60)/24)+DATE(1970,1,1)</f>
        <v>43472.25</v>
      </c>
      <c r="P164" s="4" t="b">
        <v>0</v>
      </c>
      <c r="Q164" s="4" t="b">
        <v>0</v>
      </c>
      <c r="R164" s="4" t="s">
        <v>23</v>
      </c>
      <c r="S164" s="4" t="s">
        <v>2035</v>
      </c>
      <c r="T164" s="4" t="s">
        <v>2036</v>
      </c>
      <c r="U164" s="4"/>
      <c r="V164" s="4"/>
      <c r="W164" s="4"/>
      <c r="X164" s="4"/>
    </row>
    <row r="165" spans="1:24" ht="17" x14ac:dyDescent="0.2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4" t="s">
        <v>20</v>
      </c>
      <c r="G165" s="15">
        <f>(E165/D165)*100</f>
        <v>253.25714285714284</v>
      </c>
      <c r="H165" s="4">
        <v>246</v>
      </c>
      <c r="I165" s="16">
        <f>E165/H165</f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17">
        <f>(((L165/60)/60)/24)+DATE(1970,1,1)</f>
        <v>43028.208333333328</v>
      </c>
      <c r="O165" s="17">
        <f>(((M165/60)/60)/24)+DATE(1970,1,1)</f>
        <v>43077.25</v>
      </c>
      <c r="P165" s="4" t="b">
        <v>0</v>
      </c>
      <c r="Q165" s="4" t="b">
        <v>1</v>
      </c>
      <c r="R165" s="4" t="s">
        <v>122</v>
      </c>
      <c r="S165" s="4" t="s">
        <v>2054</v>
      </c>
      <c r="T165" s="4" t="s">
        <v>2055</v>
      </c>
      <c r="U165" s="4"/>
      <c r="V165" s="4"/>
      <c r="W165" s="4"/>
      <c r="X165" s="4"/>
    </row>
    <row r="166" spans="1:24" ht="17" x14ac:dyDescent="0.2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4" t="s">
        <v>20</v>
      </c>
      <c r="G166" s="15">
        <f>(E166/D166)*100</f>
        <v>100.16943521594683</v>
      </c>
      <c r="H166" s="4">
        <v>1396</v>
      </c>
      <c r="I166" s="16">
        <f>E166/H166</f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17">
        <f>(((L166/60)/60)/24)+DATE(1970,1,1)</f>
        <v>43016.208333333328</v>
      </c>
      <c r="O166" s="17">
        <f>(((M166/60)/60)/24)+DATE(1970,1,1)</f>
        <v>43017.208333333328</v>
      </c>
      <c r="P166" s="4" t="b">
        <v>0</v>
      </c>
      <c r="Q166" s="4" t="b">
        <v>0</v>
      </c>
      <c r="R166" s="4" t="s">
        <v>33</v>
      </c>
      <c r="S166" s="4" t="s">
        <v>2039</v>
      </c>
      <c r="T166" s="4" t="s">
        <v>2040</v>
      </c>
      <c r="U166" s="4"/>
      <c r="V166" s="4"/>
      <c r="W166" s="4"/>
      <c r="X166" s="4"/>
    </row>
    <row r="167" spans="1:24" ht="17" x14ac:dyDescent="0.2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4" t="s">
        <v>20</v>
      </c>
      <c r="G167" s="15">
        <f>(E167/D167)*100</f>
        <v>121.99004424778761</v>
      </c>
      <c r="H167" s="4">
        <v>2506</v>
      </c>
      <c r="I167" s="16">
        <f>E167/H167</f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17">
        <f>(((L167/60)/60)/24)+DATE(1970,1,1)</f>
        <v>42948.208333333328</v>
      </c>
      <c r="O167" s="17">
        <f>(((M167/60)/60)/24)+DATE(1970,1,1)</f>
        <v>42980.208333333328</v>
      </c>
      <c r="P167" s="4" t="b">
        <v>0</v>
      </c>
      <c r="Q167" s="4" t="b">
        <v>0</v>
      </c>
      <c r="R167" s="4" t="s">
        <v>28</v>
      </c>
      <c r="S167" s="4" t="s">
        <v>2037</v>
      </c>
      <c r="T167" s="4" t="s">
        <v>2038</v>
      </c>
      <c r="U167" s="4"/>
      <c r="V167" s="4"/>
      <c r="W167" s="4"/>
      <c r="X167" s="4"/>
    </row>
    <row r="168" spans="1:24" ht="17" x14ac:dyDescent="0.2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4" t="s">
        <v>20</v>
      </c>
      <c r="G168" s="15">
        <f>(E168/D168)*100</f>
        <v>137.13265306122449</v>
      </c>
      <c r="H168" s="4">
        <v>244</v>
      </c>
      <c r="I168" s="16">
        <f>E168/H168</f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17">
        <f>(((L168/60)/60)/24)+DATE(1970,1,1)</f>
        <v>40534.25</v>
      </c>
      <c r="O168" s="17">
        <f>(((M168/60)/60)/24)+DATE(1970,1,1)</f>
        <v>40538.25</v>
      </c>
      <c r="P168" s="4" t="b">
        <v>0</v>
      </c>
      <c r="Q168" s="4" t="b">
        <v>0</v>
      </c>
      <c r="R168" s="4" t="s">
        <v>122</v>
      </c>
      <c r="S168" s="4" t="s">
        <v>2054</v>
      </c>
      <c r="T168" s="4" t="s">
        <v>2055</v>
      </c>
      <c r="U168" s="4"/>
      <c r="V168" s="4"/>
      <c r="W168" s="4"/>
      <c r="X168" s="4"/>
    </row>
    <row r="169" spans="1:24" ht="17" x14ac:dyDescent="0.2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4" t="s">
        <v>20</v>
      </c>
      <c r="G169" s="15">
        <f>(E169/D169)*100</f>
        <v>415.53846153846149</v>
      </c>
      <c r="H169" s="4">
        <v>146</v>
      </c>
      <c r="I169" s="16">
        <f>E169/H169</f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17">
        <f>(((L169/60)/60)/24)+DATE(1970,1,1)</f>
        <v>41435.208333333336</v>
      </c>
      <c r="O169" s="17">
        <f>(((M169/60)/60)/24)+DATE(1970,1,1)</f>
        <v>41445.208333333336</v>
      </c>
      <c r="P169" s="4" t="b">
        <v>0</v>
      </c>
      <c r="Q169" s="4" t="b">
        <v>0</v>
      </c>
      <c r="R169" s="4" t="s">
        <v>33</v>
      </c>
      <c r="S169" s="4" t="s">
        <v>2039</v>
      </c>
      <c r="T169" s="4" t="s">
        <v>2040</v>
      </c>
      <c r="U169" s="4"/>
      <c r="V169" s="4"/>
      <c r="W169" s="4"/>
      <c r="X169" s="4"/>
    </row>
    <row r="170" spans="1:24" ht="17" x14ac:dyDescent="0.2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4" t="s">
        <v>14</v>
      </c>
      <c r="G170" s="15">
        <f>(E170/D170)*100</f>
        <v>31.30913348946136</v>
      </c>
      <c r="H170" s="4">
        <v>955</v>
      </c>
      <c r="I170" s="16">
        <f>E170/H170</f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17">
        <f>(((L170/60)/60)/24)+DATE(1970,1,1)</f>
        <v>43518.25</v>
      </c>
      <c r="O170" s="17">
        <f>(((M170/60)/60)/24)+DATE(1970,1,1)</f>
        <v>43541.208333333328</v>
      </c>
      <c r="P170" s="4" t="b">
        <v>0</v>
      </c>
      <c r="Q170" s="4" t="b">
        <v>1</v>
      </c>
      <c r="R170" s="4" t="s">
        <v>60</v>
      </c>
      <c r="S170" s="4" t="s">
        <v>2035</v>
      </c>
      <c r="T170" s="4" t="s">
        <v>2045</v>
      </c>
      <c r="U170" s="4"/>
      <c r="V170" s="4"/>
      <c r="W170" s="4"/>
      <c r="X170" s="4"/>
    </row>
    <row r="171" spans="1:24" ht="17" x14ac:dyDescent="0.2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4" t="s">
        <v>20</v>
      </c>
      <c r="G171" s="15">
        <f>(E171/D171)*100</f>
        <v>424.08154506437768</v>
      </c>
      <c r="H171" s="4">
        <v>1267</v>
      </c>
      <c r="I171" s="16">
        <f>E171/H171</f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17">
        <f>(((L171/60)/60)/24)+DATE(1970,1,1)</f>
        <v>41077.208333333336</v>
      </c>
      <c r="O171" s="17">
        <f>(((M171/60)/60)/24)+DATE(1970,1,1)</f>
        <v>41105.208333333336</v>
      </c>
      <c r="P171" s="4" t="b">
        <v>0</v>
      </c>
      <c r="Q171" s="4" t="b">
        <v>1</v>
      </c>
      <c r="R171" s="4" t="s">
        <v>100</v>
      </c>
      <c r="S171" s="4" t="s">
        <v>2041</v>
      </c>
      <c r="T171" s="4" t="s">
        <v>2052</v>
      </c>
      <c r="U171" s="4"/>
      <c r="V171" s="4"/>
      <c r="W171" s="4"/>
      <c r="X171" s="4"/>
    </row>
    <row r="172" spans="1:24" ht="17" x14ac:dyDescent="0.2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4" t="s">
        <v>14</v>
      </c>
      <c r="G172" s="15">
        <f>(E172/D172)*100</f>
        <v>2.93886230728336</v>
      </c>
      <c r="H172" s="4">
        <v>67</v>
      </c>
      <c r="I172" s="16">
        <f>E172/H172</f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17">
        <f>(((L172/60)/60)/24)+DATE(1970,1,1)</f>
        <v>42950.208333333328</v>
      </c>
      <c r="O172" s="17">
        <f>(((M172/60)/60)/24)+DATE(1970,1,1)</f>
        <v>42957.208333333328</v>
      </c>
      <c r="P172" s="4" t="b">
        <v>0</v>
      </c>
      <c r="Q172" s="4" t="b">
        <v>0</v>
      </c>
      <c r="R172" s="4" t="s">
        <v>60</v>
      </c>
      <c r="S172" s="4" t="s">
        <v>2035</v>
      </c>
      <c r="T172" s="4" t="s">
        <v>2045</v>
      </c>
      <c r="U172" s="4"/>
      <c r="V172" s="4"/>
      <c r="W172" s="4"/>
      <c r="X172" s="4"/>
    </row>
    <row r="173" spans="1:24" ht="34" x14ac:dyDescent="0.2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4" t="s">
        <v>14</v>
      </c>
      <c r="G173" s="15">
        <f>(E173/D173)*100</f>
        <v>10.63265306122449</v>
      </c>
      <c r="H173" s="4">
        <v>5</v>
      </c>
      <c r="I173" s="16">
        <f>E173/H173</f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17">
        <f>(((L173/60)/60)/24)+DATE(1970,1,1)</f>
        <v>41718.208333333336</v>
      </c>
      <c r="O173" s="17">
        <f>(((M173/60)/60)/24)+DATE(1970,1,1)</f>
        <v>41740.208333333336</v>
      </c>
      <c r="P173" s="4" t="b">
        <v>0</v>
      </c>
      <c r="Q173" s="4" t="b">
        <v>0</v>
      </c>
      <c r="R173" s="4" t="s">
        <v>206</v>
      </c>
      <c r="S173" s="4" t="s">
        <v>2047</v>
      </c>
      <c r="T173" s="4" t="s">
        <v>2059</v>
      </c>
      <c r="U173" s="4"/>
      <c r="V173" s="4"/>
      <c r="W173" s="4"/>
      <c r="X173" s="4"/>
    </row>
    <row r="174" spans="1:24" ht="17" x14ac:dyDescent="0.2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4" t="s">
        <v>14</v>
      </c>
      <c r="G174" s="15">
        <f>(E174/D174)*100</f>
        <v>82.875</v>
      </c>
      <c r="H174" s="4">
        <v>26</v>
      </c>
      <c r="I174" s="16">
        <f>E174/H174</f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17">
        <f>(((L174/60)/60)/24)+DATE(1970,1,1)</f>
        <v>41839.208333333336</v>
      </c>
      <c r="O174" s="17">
        <f>(((M174/60)/60)/24)+DATE(1970,1,1)</f>
        <v>41854.208333333336</v>
      </c>
      <c r="P174" s="4" t="b">
        <v>0</v>
      </c>
      <c r="Q174" s="4" t="b">
        <v>1</v>
      </c>
      <c r="R174" s="4" t="s">
        <v>42</v>
      </c>
      <c r="S174" s="4" t="s">
        <v>2041</v>
      </c>
      <c r="T174" s="4" t="s">
        <v>2042</v>
      </c>
      <c r="U174" s="4"/>
      <c r="V174" s="4"/>
      <c r="W174" s="4"/>
      <c r="X174" s="4"/>
    </row>
    <row r="175" spans="1:24" ht="34" x14ac:dyDescent="0.2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4" t="s">
        <v>20</v>
      </c>
      <c r="G175" s="15">
        <f>(E175/D175)*100</f>
        <v>163.01447776628748</v>
      </c>
      <c r="H175" s="4">
        <v>1561</v>
      </c>
      <c r="I175" s="16">
        <f>E175/H175</f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17">
        <f>(((L175/60)/60)/24)+DATE(1970,1,1)</f>
        <v>41412.208333333336</v>
      </c>
      <c r="O175" s="17">
        <f>(((M175/60)/60)/24)+DATE(1970,1,1)</f>
        <v>41418.208333333336</v>
      </c>
      <c r="P175" s="4" t="b">
        <v>0</v>
      </c>
      <c r="Q175" s="4" t="b">
        <v>0</v>
      </c>
      <c r="R175" s="4" t="s">
        <v>33</v>
      </c>
      <c r="S175" s="4" t="s">
        <v>2039</v>
      </c>
      <c r="T175" s="4" t="s">
        <v>2040</v>
      </c>
      <c r="U175" s="4"/>
      <c r="V175" s="4"/>
      <c r="W175" s="4"/>
      <c r="X175" s="4"/>
    </row>
    <row r="176" spans="1:24" ht="17" x14ac:dyDescent="0.2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4" t="s">
        <v>20</v>
      </c>
      <c r="G176" s="15">
        <f>(E176/D176)*100</f>
        <v>894.66666666666674</v>
      </c>
      <c r="H176" s="4">
        <v>48</v>
      </c>
      <c r="I176" s="16">
        <f>E176/H176</f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17">
        <f>(((L176/60)/60)/24)+DATE(1970,1,1)</f>
        <v>42282.208333333328</v>
      </c>
      <c r="O176" s="17">
        <f>(((M176/60)/60)/24)+DATE(1970,1,1)</f>
        <v>42283.208333333328</v>
      </c>
      <c r="P176" s="4" t="b">
        <v>0</v>
      </c>
      <c r="Q176" s="4" t="b">
        <v>1</v>
      </c>
      <c r="R176" s="4" t="s">
        <v>65</v>
      </c>
      <c r="S176" s="4" t="s">
        <v>2037</v>
      </c>
      <c r="T176" s="4" t="s">
        <v>2046</v>
      </c>
      <c r="U176" s="4"/>
      <c r="V176" s="4"/>
      <c r="W176" s="4"/>
      <c r="X176" s="4"/>
    </row>
    <row r="177" spans="1:24" ht="17" x14ac:dyDescent="0.2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4" t="s">
        <v>14</v>
      </c>
      <c r="G177" s="15">
        <f>(E177/D177)*100</f>
        <v>26.191501103752756</v>
      </c>
      <c r="H177" s="4">
        <v>1130</v>
      </c>
      <c r="I177" s="16">
        <f>E177/H177</f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17">
        <f>(((L177/60)/60)/24)+DATE(1970,1,1)</f>
        <v>42613.208333333328</v>
      </c>
      <c r="O177" s="17">
        <f>(((M177/60)/60)/24)+DATE(1970,1,1)</f>
        <v>42632.208333333328</v>
      </c>
      <c r="P177" s="4" t="b">
        <v>0</v>
      </c>
      <c r="Q177" s="4" t="b">
        <v>0</v>
      </c>
      <c r="R177" s="4" t="s">
        <v>33</v>
      </c>
      <c r="S177" s="4" t="s">
        <v>2039</v>
      </c>
      <c r="T177" s="4" t="s">
        <v>2040</v>
      </c>
      <c r="U177" s="4"/>
      <c r="V177" s="4"/>
      <c r="W177" s="4"/>
      <c r="X177" s="4"/>
    </row>
    <row r="178" spans="1:24" ht="34" x14ac:dyDescent="0.2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4" t="s">
        <v>14</v>
      </c>
      <c r="G178" s="15">
        <f>(E178/D178)*100</f>
        <v>74.834782608695647</v>
      </c>
      <c r="H178" s="4">
        <v>782</v>
      </c>
      <c r="I178" s="16">
        <f>E178/H178</f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17">
        <f>(((L178/60)/60)/24)+DATE(1970,1,1)</f>
        <v>42616.208333333328</v>
      </c>
      <c r="O178" s="17">
        <f>(((M178/60)/60)/24)+DATE(1970,1,1)</f>
        <v>42625.208333333328</v>
      </c>
      <c r="P178" s="4" t="b">
        <v>0</v>
      </c>
      <c r="Q178" s="4" t="b">
        <v>0</v>
      </c>
      <c r="R178" s="4" t="s">
        <v>33</v>
      </c>
      <c r="S178" s="4" t="s">
        <v>2039</v>
      </c>
      <c r="T178" s="4" t="s">
        <v>2040</v>
      </c>
      <c r="U178" s="4"/>
      <c r="V178" s="4"/>
      <c r="W178" s="4"/>
      <c r="X178" s="4"/>
    </row>
    <row r="179" spans="1:24" ht="17" x14ac:dyDescent="0.2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4" t="s">
        <v>20</v>
      </c>
      <c r="G179" s="15">
        <f>(E179/D179)*100</f>
        <v>416.47680412371136</v>
      </c>
      <c r="H179" s="4">
        <v>2739</v>
      </c>
      <c r="I179" s="16">
        <f>E179/H179</f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17">
        <f>(((L179/60)/60)/24)+DATE(1970,1,1)</f>
        <v>40497.25</v>
      </c>
      <c r="O179" s="17">
        <f>(((M179/60)/60)/24)+DATE(1970,1,1)</f>
        <v>40522.25</v>
      </c>
      <c r="P179" s="4" t="b">
        <v>0</v>
      </c>
      <c r="Q179" s="4" t="b">
        <v>0</v>
      </c>
      <c r="R179" s="4" t="s">
        <v>33</v>
      </c>
      <c r="S179" s="4" t="s">
        <v>2039</v>
      </c>
      <c r="T179" s="4" t="s">
        <v>2040</v>
      </c>
      <c r="U179" s="4"/>
      <c r="V179" s="4"/>
      <c r="W179" s="4"/>
      <c r="X179" s="4"/>
    </row>
    <row r="180" spans="1:24" ht="17" x14ac:dyDescent="0.2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4" t="s">
        <v>14</v>
      </c>
      <c r="G180" s="15">
        <f>(E180/D180)*100</f>
        <v>96.208333333333329</v>
      </c>
      <c r="H180" s="4">
        <v>210</v>
      </c>
      <c r="I180" s="16">
        <f>E180/H180</f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17">
        <f>(((L180/60)/60)/24)+DATE(1970,1,1)</f>
        <v>42999.208333333328</v>
      </c>
      <c r="O180" s="17">
        <f>(((M180/60)/60)/24)+DATE(1970,1,1)</f>
        <v>43008.208333333328</v>
      </c>
      <c r="P180" s="4" t="b">
        <v>0</v>
      </c>
      <c r="Q180" s="4" t="b">
        <v>0</v>
      </c>
      <c r="R180" s="4" t="s">
        <v>17</v>
      </c>
      <c r="S180" s="4" t="s">
        <v>2033</v>
      </c>
      <c r="T180" s="4" t="s">
        <v>2034</v>
      </c>
      <c r="U180" s="4"/>
      <c r="V180" s="4"/>
      <c r="W180" s="4"/>
      <c r="X180" s="4"/>
    </row>
    <row r="181" spans="1:24" ht="34" x14ac:dyDescent="0.2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4" t="s">
        <v>20</v>
      </c>
      <c r="G181" s="15">
        <f>(E181/D181)*100</f>
        <v>357.71910112359546</v>
      </c>
      <c r="H181" s="4">
        <v>3537</v>
      </c>
      <c r="I181" s="16">
        <f>E181/H181</f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17">
        <f>(((L181/60)/60)/24)+DATE(1970,1,1)</f>
        <v>41350.208333333336</v>
      </c>
      <c r="O181" s="17">
        <f>(((M181/60)/60)/24)+DATE(1970,1,1)</f>
        <v>41351.208333333336</v>
      </c>
      <c r="P181" s="4" t="b">
        <v>0</v>
      </c>
      <c r="Q181" s="4" t="b">
        <v>1</v>
      </c>
      <c r="R181" s="4" t="s">
        <v>33</v>
      </c>
      <c r="S181" s="4" t="s">
        <v>2039</v>
      </c>
      <c r="T181" s="4" t="s">
        <v>2040</v>
      </c>
      <c r="U181" s="4"/>
      <c r="V181" s="4"/>
      <c r="W181" s="4"/>
      <c r="X181" s="4"/>
    </row>
    <row r="182" spans="1:24" ht="17" x14ac:dyDescent="0.2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4" t="s">
        <v>20</v>
      </c>
      <c r="G182" s="15">
        <f>(E182/D182)*100</f>
        <v>308.45714285714286</v>
      </c>
      <c r="H182" s="4">
        <v>2107</v>
      </c>
      <c r="I182" s="16">
        <f>E182/H182</f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17">
        <f>(((L182/60)/60)/24)+DATE(1970,1,1)</f>
        <v>40259.208333333336</v>
      </c>
      <c r="O182" s="17">
        <f>(((M182/60)/60)/24)+DATE(1970,1,1)</f>
        <v>40264.208333333336</v>
      </c>
      <c r="P182" s="4" t="b">
        <v>0</v>
      </c>
      <c r="Q182" s="4" t="b">
        <v>0</v>
      </c>
      <c r="R182" s="4" t="s">
        <v>65</v>
      </c>
      <c r="S182" s="4" t="s">
        <v>2037</v>
      </c>
      <c r="T182" s="4" t="s">
        <v>2046</v>
      </c>
      <c r="U182" s="4"/>
      <c r="V182" s="4"/>
      <c r="W182" s="4"/>
      <c r="X182" s="4"/>
    </row>
    <row r="183" spans="1:24" ht="17" x14ac:dyDescent="0.2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4" t="s">
        <v>14</v>
      </c>
      <c r="G183" s="15">
        <f>(E183/D183)*100</f>
        <v>61.802325581395344</v>
      </c>
      <c r="H183" s="4">
        <v>136</v>
      </c>
      <c r="I183" s="16">
        <f>E183/H183</f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17">
        <f>(((L183/60)/60)/24)+DATE(1970,1,1)</f>
        <v>43012.208333333328</v>
      </c>
      <c r="O183" s="17">
        <f>(((M183/60)/60)/24)+DATE(1970,1,1)</f>
        <v>43030.208333333328</v>
      </c>
      <c r="P183" s="4" t="b">
        <v>0</v>
      </c>
      <c r="Q183" s="4" t="b">
        <v>0</v>
      </c>
      <c r="R183" s="4" t="s">
        <v>28</v>
      </c>
      <c r="S183" s="4" t="s">
        <v>2037</v>
      </c>
      <c r="T183" s="4" t="s">
        <v>2038</v>
      </c>
      <c r="U183" s="4"/>
      <c r="V183" s="4"/>
      <c r="W183" s="4"/>
      <c r="X183" s="4"/>
    </row>
    <row r="184" spans="1:24" ht="34" x14ac:dyDescent="0.2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4" t="s">
        <v>20</v>
      </c>
      <c r="G184" s="15">
        <f>(E184/D184)*100</f>
        <v>722.32472324723244</v>
      </c>
      <c r="H184" s="4">
        <v>3318</v>
      </c>
      <c r="I184" s="16">
        <f>E184/H184</f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17">
        <f>(((L184/60)/60)/24)+DATE(1970,1,1)</f>
        <v>43631.208333333328</v>
      </c>
      <c r="O184" s="17">
        <f>(((M184/60)/60)/24)+DATE(1970,1,1)</f>
        <v>43647.208333333328</v>
      </c>
      <c r="P184" s="4" t="b">
        <v>0</v>
      </c>
      <c r="Q184" s="4" t="b">
        <v>0</v>
      </c>
      <c r="R184" s="4" t="s">
        <v>33</v>
      </c>
      <c r="S184" s="4" t="s">
        <v>2039</v>
      </c>
      <c r="T184" s="4" t="s">
        <v>2040</v>
      </c>
      <c r="U184" s="4"/>
      <c r="V184" s="4"/>
      <c r="W184" s="4"/>
      <c r="X184" s="4"/>
    </row>
    <row r="185" spans="1:24" ht="34" x14ac:dyDescent="0.2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4" t="s">
        <v>14</v>
      </c>
      <c r="G185" s="15">
        <f>(E185/D185)*100</f>
        <v>69.117647058823522</v>
      </c>
      <c r="H185" s="4">
        <v>86</v>
      </c>
      <c r="I185" s="16">
        <f>E185/H185</f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17">
        <f>(((L185/60)/60)/24)+DATE(1970,1,1)</f>
        <v>40430.208333333336</v>
      </c>
      <c r="O185" s="17">
        <f>(((M185/60)/60)/24)+DATE(1970,1,1)</f>
        <v>40443.208333333336</v>
      </c>
      <c r="P185" s="4" t="b">
        <v>0</v>
      </c>
      <c r="Q185" s="4" t="b">
        <v>0</v>
      </c>
      <c r="R185" s="4" t="s">
        <v>23</v>
      </c>
      <c r="S185" s="4" t="s">
        <v>2035</v>
      </c>
      <c r="T185" s="4" t="s">
        <v>2036</v>
      </c>
      <c r="U185" s="4"/>
      <c r="V185" s="4"/>
      <c r="W185" s="4"/>
      <c r="X185" s="4"/>
    </row>
    <row r="186" spans="1:24" ht="17" x14ac:dyDescent="0.2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4" t="s">
        <v>20</v>
      </c>
      <c r="G186" s="15">
        <f>(E186/D186)*100</f>
        <v>293.05555555555554</v>
      </c>
      <c r="H186" s="4">
        <v>340</v>
      </c>
      <c r="I186" s="16">
        <f>E186/H186</f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17">
        <f>(((L186/60)/60)/24)+DATE(1970,1,1)</f>
        <v>43588.208333333328</v>
      </c>
      <c r="O186" s="17">
        <f>(((M186/60)/60)/24)+DATE(1970,1,1)</f>
        <v>43589.208333333328</v>
      </c>
      <c r="P186" s="4" t="b">
        <v>0</v>
      </c>
      <c r="Q186" s="4" t="b">
        <v>0</v>
      </c>
      <c r="R186" s="4" t="s">
        <v>33</v>
      </c>
      <c r="S186" s="4" t="s">
        <v>2039</v>
      </c>
      <c r="T186" s="4" t="s">
        <v>2040</v>
      </c>
      <c r="U186" s="4"/>
      <c r="V186" s="4"/>
      <c r="W186" s="4"/>
      <c r="X186" s="4"/>
    </row>
    <row r="187" spans="1:24" ht="17" x14ac:dyDescent="0.2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4" t="s">
        <v>14</v>
      </c>
      <c r="G187" s="15">
        <f>(E187/D187)*100</f>
        <v>71.8</v>
      </c>
      <c r="H187" s="4">
        <v>19</v>
      </c>
      <c r="I187" s="16">
        <f>E187/H187</f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17">
        <f>(((L187/60)/60)/24)+DATE(1970,1,1)</f>
        <v>43233.208333333328</v>
      </c>
      <c r="O187" s="17">
        <f>(((M187/60)/60)/24)+DATE(1970,1,1)</f>
        <v>43244.208333333328</v>
      </c>
      <c r="P187" s="4" t="b">
        <v>0</v>
      </c>
      <c r="Q187" s="4" t="b">
        <v>0</v>
      </c>
      <c r="R187" s="4" t="s">
        <v>269</v>
      </c>
      <c r="S187" s="4" t="s">
        <v>2041</v>
      </c>
      <c r="T187" s="4" t="s">
        <v>2060</v>
      </c>
      <c r="U187" s="4"/>
      <c r="V187" s="4"/>
      <c r="W187" s="4"/>
      <c r="X187" s="4"/>
    </row>
    <row r="188" spans="1:24" ht="17" x14ac:dyDescent="0.2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4" t="s">
        <v>14</v>
      </c>
      <c r="G188" s="15">
        <f>(E188/D188)*100</f>
        <v>31.934684684684683</v>
      </c>
      <c r="H188" s="4">
        <v>886</v>
      </c>
      <c r="I188" s="16">
        <f>E188/H188</f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17">
        <f>(((L188/60)/60)/24)+DATE(1970,1,1)</f>
        <v>41782.208333333336</v>
      </c>
      <c r="O188" s="17">
        <f>(((M188/60)/60)/24)+DATE(1970,1,1)</f>
        <v>41797.208333333336</v>
      </c>
      <c r="P188" s="4" t="b">
        <v>0</v>
      </c>
      <c r="Q188" s="4" t="b">
        <v>0</v>
      </c>
      <c r="R188" s="4" t="s">
        <v>33</v>
      </c>
      <c r="S188" s="4" t="s">
        <v>2039</v>
      </c>
      <c r="T188" s="4" t="s">
        <v>2040</v>
      </c>
      <c r="U188" s="4"/>
      <c r="V188" s="4"/>
      <c r="W188" s="4"/>
      <c r="X188" s="4"/>
    </row>
    <row r="189" spans="1:24" ht="17" x14ac:dyDescent="0.2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4" t="s">
        <v>20</v>
      </c>
      <c r="G189" s="15">
        <f>(E189/D189)*100</f>
        <v>229.87375415282392</v>
      </c>
      <c r="H189" s="4">
        <v>1442</v>
      </c>
      <c r="I189" s="16">
        <f>E189/H189</f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17">
        <f>(((L189/60)/60)/24)+DATE(1970,1,1)</f>
        <v>41328.25</v>
      </c>
      <c r="O189" s="17">
        <f>(((M189/60)/60)/24)+DATE(1970,1,1)</f>
        <v>41356.208333333336</v>
      </c>
      <c r="P189" s="4" t="b">
        <v>0</v>
      </c>
      <c r="Q189" s="4" t="b">
        <v>1</v>
      </c>
      <c r="R189" s="4" t="s">
        <v>100</v>
      </c>
      <c r="S189" s="4" t="s">
        <v>2041</v>
      </c>
      <c r="T189" s="4" t="s">
        <v>2052</v>
      </c>
      <c r="U189" s="4"/>
      <c r="V189" s="4"/>
      <c r="W189" s="4"/>
      <c r="X189" s="4"/>
    </row>
    <row r="190" spans="1:24" ht="17" x14ac:dyDescent="0.2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4" t="s">
        <v>14</v>
      </c>
      <c r="G190" s="15">
        <f>(E190/D190)*100</f>
        <v>32.012195121951223</v>
      </c>
      <c r="H190" s="4">
        <v>35</v>
      </c>
      <c r="I190" s="16">
        <f>E190/H190</f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17">
        <f>(((L190/60)/60)/24)+DATE(1970,1,1)</f>
        <v>41975.25</v>
      </c>
      <c r="O190" s="17">
        <f>(((M190/60)/60)/24)+DATE(1970,1,1)</f>
        <v>41976.25</v>
      </c>
      <c r="P190" s="4" t="b">
        <v>0</v>
      </c>
      <c r="Q190" s="4" t="b">
        <v>0</v>
      </c>
      <c r="R190" s="4" t="s">
        <v>33</v>
      </c>
      <c r="S190" s="4" t="s">
        <v>2039</v>
      </c>
      <c r="T190" s="4" t="s">
        <v>2040</v>
      </c>
      <c r="U190" s="4"/>
      <c r="V190" s="4"/>
      <c r="W190" s="4"/>
      <c r="X190" s="4"/>
    </row>
    <row r="191" spans="1:24" ht="17" x14ac:dyDescent="0.2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4" t="s">
        <v>74</v>
      </c>
      <c r="G191" s="15">
        <f>(E191/D191)*100</f>
        <v>23.525352848928385</v>
      </c>
      <c r="H191" s="4">
        <v>441</v>
      </c>
      <c r="I191" s="16">
        <f>E191/H191</f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17">
        <f>(((L191/60)/60)/24)+DATE(1970,1,1)</f>
        <v>42433.25</v>
      </c>
      <c r="O191" s="17">
        <f>(((M191/60)/60)/24)+DATE(1970,1,1)</f>
        <v>42433.25</v>
      </c>
      <c r="P191" s="4" t="b">
        <v>0</v>
      </c>
      <c r="Q191" s="4" t="b">
        <v>0</v>
      </c>
      <c r="R191" s="4" t="s">
        <v>33</v>
      </c>
      <c r="S191" s="4" t="s">
        <v>2039</v>
      </c>
      <c r="T191" s="4" t="s">
        <v>2040</v>
      </c>
      <c r="U191" s="4"/>
      <c r="V191" s="4"/>
      <c r="W191" s="4"/>
      <c r="X191" s="4"/>
    </row>
    <row r="192" spans="1:24" ht="17" x14ac:dyDescent="0.2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4" t="s">
        <v>14</v>
      </c>
      <c r="G192" s="15">
        <f>(E192/D192)*100</f>
        <v>68.594594594594597</v>
      </c>
      <c r="H192" s="4">
        <v>24</v>
      </c>
      <c r="I192" s="16">
        <f>E192/H192</f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17">
        <f>(((L192/60)/60)/24)+DATE(1970,1,1)</f>
        <v>41429.208333333336</v>
      </c>
      <c r="O192" s="17">
        <f>(((M192/60)/60)/24)+DATE(1970,1,1)</f>
        <v>41430.208333333336</v>
      </c>
      <c r="P192" s="4" t="b">
        <v>0</v>
      </c>
      <c r="Q192" s="4" t="b">
        <v>1</v>
      </c>
      <c r="R192" s="4" t="s">
        <v>33</v>
      </c>
      <c r="S192" s="4" t="s">
        <v>2039</v>
      </c>
      <c r="T192" s="4" t="s">
        <v>2040</v>
      </c>
      <c r="U192" s="4"/>
      <c r="V192" s="4"/>
      <c r="W192" s="4"/>
      <c r="X192" s="4"/>
    </row>
    <row r="193" spans="1:24" ht="17" x14ac:dyDescent="0.2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4" t="s">
        <v>14</v>
      </c>
      <c r="G193" s="15">
        <f>(E193/D193)*100</f>
        <v>37.952380952380956</v>
      </c>
      <c r="H193" s="4">
        <v>86</v>
      </c>
      <c r="I193" s="16">
        <f>E193/H193</f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17">
        <f>(((L193/60)/60)/24)+DATE(1970,1,1)</f>
        <v>43536.208333333328</v>
      </c>
      <c r="O193" s="17">
        <f>(((M193/60)/60)/24)+DATE(1970,1,1)</f>
        <v>43539.208333333328</v>
      </c>
      <c r="P193" s="4" t="b">
        <v>0</v>
      </c>
      <c r="Q193" s="4" t="b">
        <v>0</v>
      </c>
      <c r="R193" s="4" t="s">
        <v>33</v>
      </c>
      <c r="S193" s="4" t="s">
        <v>2039</v>
      </c>
      <c r="T193" s="4" t="s">
        <v>2040</v>
      </c>
      <c r="U193" s="4"/>
      <c r="V193" s="4"/>
      <c r="W193" s="4"/>
      <c r="X193" s="4"/>
    </row>
    <row r="194" spans="1:24" ht="17" x14ac:dyDescent="0.2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4" t="s">
        <v>14</v>
      </c>
      <c r="G194" s="15">
        <f>(E194/D194)*100</f>
        <v>19.992957746478872</v>
      </c>
      <c r="H194" s="4">
        <v>243</v>
      </c>
      <c r="I194" s="16">
        <f>E194/H194</f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17">
        <f>(((L194/60)/60)/24)+DATE(1970,1,1)</f>
        <v>41817.208333333336</v>
      </c>
      <c r="O194" s="17">
        <f>(((M194/60)/60)/24)+DATE(1970,1,1)</f>
        <v>41821.208333333336</v>
      </c>
      <c r="P194" s="4" t="b">
        <v>0</v>
      </c>
      <c r="Q194" s="4" t="b">
        <v>0</v>
      </c>
      <c r="R194" s="4" t="s">
        <v>23</v>
      </c>
      <c r="S194" s="4" t="s">
        <v>2035</v>
      </c>
      <c r="T194" s="4" t="s">
        <v>2036</v>
      </c>
      <c r="U194" s="4"/>
      <c r="V194" s="4"/>
      <c r="W194" s="4"/>
      <c r="X194" s="4"/>
    </row>
    <row r="195" spans="1:24" ht="17" x14ac:dyDescent="0.2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4" t="s">
        <v>14</v>
      </c>
      <c r="G195" s="15">
        <f>(E195/D195)*100</f>
        <v>45.636363636363633</v>
      </c>
      <c r="H195" s="4">
        <v>65</v>
      </c>
      <c r="I195" s="16">
        <f>E195/H195</f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17">
        <f>(((L195/60)/60)/24)+DATE(1970,1,1)</f>
        <v>43198.208333333328</v>
      </c>
      <c r="O195" s="17">
        <f>(((M195/60)/60)/24)+DATE(1970,1,1)</f>
        <v>43202.208333333328</v>
      </c>
      <c r="P195" s="4" t="b">
        <v>1</v>
      </c>
      <c r="Q195" s="4" t="b">
        <v>0</v>
      </c>
      <c r="R195" s="4" t="s">
        <v>60</v>
      </c>
      <c r="S195" s="4" t="s">
        <v>2035</v>
      </c>
      <c r="T195" s="4" t="s">
        <v>2045</v>
      </c>
      <c r="U195" s="4"/>
      <c r="V195" s="4"/>
      <c r="W195" s="4"/>
      <c r="X195" s="4"/>
    </row>
    <row r="196" spans="1:24" ht="17" x14ac:dyDescent="0.2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4" t="s">
        <v>20</v>
      </c>
      <c r="G196" s="15">
        <f>(E196/D196)*100</f>
        <v>122.7605633802817</v>
      </c>
      <c r="H196" s="4">
        <v>126</v>
      </c>
      <c r="I196" s="16">
        <f>E196/H196</f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17">
        <f>(((L196/60)/60)/24)+DATE(1970,1,1)</f>
        <v>42261.208333333328</v>
      </c>
      <c r="O196" s="17">
        <f>(((M196/60)/60)/24)+DATE(1970,1,1)</f>
        <v>42277.208333333328</v>
      </c>
      <c r="P196" s="4" t="b">
        <v>0</v>
      </c>
      <c r="Q196" s="4" t="b">
        <v>0</v>
      </c>
      <c r="R196" s="4" t="s">
        <v>148</v>
      </c>
      <c r="S196" s="4" t="s">
        <v>2035</v>
      </c>
      <c r="T196" s="4" t="s">
        <v>2057</v>
      </c>
      <c r="U196" s="4"/>
      <c r="V196" s="4"/>
      <c r="W196" s="4"/>
      <c r="X196" s="4"/>
    </row>
    <row r="197" spans="1:24" ht="17" x14ac:dyDescent="0.2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4" t="s">
        <v>20</v>
      </c>
      <c r="G197" s="15">
        <f>(E197/D197)*100</f>
        <v>361.75316455696202</v>
      </c>
      <c r="H197" s="4">
        <v>524</v>
      </c>
      <c r="I197" s="16">
        <f>E197/H197</f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17">
        <f>(((L197/60)/60)/24)+DATE(1970,1,1)</f>
        <v>43310.208333333328</v>
      </c>
      <c r="O197" s="17">
        <f>(((M197/60)/60)/24)+DATE(1970,1,1)</f>
        <v>43317.208333333328</v>
      </c>
      <c r="P197" s="4" t="b">
        <v>0</v>
      </c>
      <c r="Q197" s="4" t="b">
        <v>0</v>
      </c>
      <c r="R197" s="4" t="s">
        <v>50</v>
      </c>
      <c r="S197" s="4" t="s">
        <v>2035</v>
      </c>
      <c r="T197" s="4" t="s">
        <v>2043</v>
      </c>
      <c r="U197" s="4"/>
      <c r="V197" s="4"/>
      <c r="W197" s="4"/>
      <c r="X197" s="4"/>
    </row>
    <row r="198" spans="1:24" ht="17" x14ac:dyDescent="0.2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4" t="s">
        <v>14</v>
      </c>
      <c r="G198" s="15">
        <f>(E198/D198)*100</f>
        <v>63.146341463414636</v>
      </c>
      <c r="H198" s="4">
        <v>100</v>
      </c>
      <c r="I198" s="16">
        <f>E198/H198</f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17">
        <f>(((L198/60)/60)/24)+DATE(1970,1,1)</f>
        <v>42616.208333333328</v>
      </c>
      <c r="O198" s="17">
        <f>(((M198/60)/60)/24)+DATE(1970,1,1)</f>
        <v>42635.208333333328</v>
      </c>
      <c r="P198" s="4" t="b">
        <v>0</v>
      </c>
      <c r="Q198" s="4" t="b">
        <v>0</v>
      </c>
      <c r="R198" s="4" t="s">
        <v>65</v>
      </c>
      <c r="S198" s="4" t="s">
        <v>2037</v>
      </c>
      <c r="T198" s="4" t="s">
        <v>2046</v>
      </c>
      <c r="U198" s="4"/>
      <c r="V198" s="4"/>
      <c r="W198" s="4"/>
      <c r="X198" s="4"/>
    </row>
    <row r="199" spans="1:24" ht="17" x14ac:dyDescent="0.2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4" t="s">
        <v>20</v>
      </c>
      <c r="G199" s="15">
        <f>(E199/D199)*100</f>
        <v>298.20475319926874</v>
      </c>
      <c r="H199" s="4">
        <v>1989</v>
      </c>
      <c r="I199" s="16">
        <f>E199/H199</f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17">
        <f>(((L199/60)/60)/24)+DATE(1970,1,1)</f>
        <v>42909.208333333328</v>
      </c>
      <c r="O199" s="17">
        <f>(((M199/60)/60)/24)+DATE(1970,1,1)</f>
        <v>42923.208333333328</v>
      </c>
      <c r="P199" s="4" t="b">
        <v>0</v>
      </c>
      <c r="Q199" s="4" t="b">
        <v>0</v>
      </c>
      <c r="R199" s="4" t="s">
        <v>53</v>
      </c>
      <c r="S199" s="4" t="s">
        <v>2041</v>
      </c>
      <c r="T199" s="4" t="s">
        <v>2044</v>
      </c>
      <c r="U199" s="4"/>
      <c r="V199" s="4"/>
      <c r="W199" s="4"/>
      <c r="X199" s="4"/>
    </row>
    <row r="200" spans="1:24" ht="17" x14ac:dyDescent="0.2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4" t="s">
        <v>14</v>
      </c>
      <c r="G200" s="15">
        <f>(E200/D200)*100</f>
        <v>9.5585443037974684</v>
      </c>
      <c r="H200" s="4">
        <v>168</v>
      </c>
      <c r="I200" s="16">
        <f>E200/H200</f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17">
        <f>(((L200/60)/60)/24)+DATE(1970,1,1)</f>
        <v>40396.208333333336</v>
      </c>
      <c r="O200" s="17">
        <f>(((M200/60)/60)/24)+DATE(1970,1,1)</f>
        <v>40425.208333333336</v>
      </c>
      <c r="P200" s="4" t="b">
        <v>0</v>
      </c>
      <c r="Q200" s="4" t="b">
        <v>0</v>
      </c>
      <c r="R200" s="4" t="s">
        <v>50</v>
      </c>
      <c r="S200" s="4" t="s">
        <v>2035</v>
      </c>
      <c r="T200" s="4" t="s">
        <v>2043</v>
      </c>
      <c r="U200" s="4"/>
      <c r="V200" s="4"/>
      <c r="W200" s="4"/>
      <c r="X200" s="4"/>
    </row>
    <row r="201" spans="1:24" ht="17" x14ac:dyDescent="0.2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4" t="s">
        <v>14</v>
      </c>
      <c r="G201" s="15">
        <f>(E201/D201)*100</f>
        <v>53.777777777777779</v>
      </c>
      <c r="H201" s="4">
        <v>13</v>
      </c>
      <c r="I201" s="16">
        <f>E201/H201</f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17">
        <f>(((L201/60)/60)/24)+DATE(1970,1,1)</f>
        <v>42192.208333333328</v>
      </c>
      <c r="O201" s="17">
        <f>(((M201/60)/60)/24)+DATE(1970,1,1)</f>
        <v>42196.208333333328</v>
      </c>
      <c r="P201" s="4" t="b">
        <v>0</v>
      </c>
      <c r="Q201" s="4" t="b">
        <v>0</v>
      </c>
      <c r="R201" s="4" t="s">
        <v>23</v>
      </c>
      <c r="S201" s="4" t="s">
        <v>2035</v>
      </c>
      <c r="T201" s="4" t="s">
        <v>2036</v>
      </c>
      <c r="U201" s="4"/>
      <c r="V201" s="4"/>
      <c r="W201" s="4"/>
      <c r="X201" s="4"/>
    </row>
    <row r="202" spans="1:24" ht="17" x14ac:dyDescent="0.2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4" t="s">
        <v>14</v>
      </c>
      <c r="G202" s="15">
        <f>(E202/D202)*100</f>
        <v>2</v>
      </c>
      <c r="H202" s="4">
        <v>1</v>
      </c>
      <c r="I202" s="16">
        <f>E202/H202</f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17">
        <f>(((L202/60)/60)/24)+DATE(1970,1,1)</f>
        <v>40262.208333333336</v>
      </c>
      <c r="O202" s="17">
        <f>(((M202/60)/60)/24)+DATE(1970,1,1)</f>
        <v>40273.208333333336</v>
      </c>
      <c r="P202" s="4" t="b">
        <v>0</v>
      </c>
      <c r="Q202" s="4" t="b">
        <v>0</v>
      </c>
      <c r="R202" s="4" t="s">
        <v>33</v>
      </c>
      <c r="S202" s="4" t="s">
        <v>2039</v>
      </c>
      <c r="T202" s="4" t="s">
        <v>2040</v>
      </c>
      <c r="U202" s="4"/>
      <c r="V202" s="4"/>
      <c r="W202" s="4"/>
      <c r="X202" s="4"/>
    </row>
    <row r="203" spans="1:24" ht="34" x14ac:dyDescent="0.2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4" t="s">
        <v>20</v>
      </c>
      <c r="G203" s="15">
        <f>(E203/D203)*100</f>
        <v>681.19047619047615</v>
      </c>
      <c r="H203" s="4">
        <v>157</v>
      </c>
      <c r="I203" s="16">
        <f>E203/H203</f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17">
        <f>(((L203/60)/60)/24)+DATE(1970,1,1)</f>
        <v>41845.208333333336</v>
      </c>
      <c r="O203" s="17">
        <f>(((M203/60)/60)/24)+DATE(1970,1,1)</f>
        <v>41863.208333333336</v>
      </c>
      <c r="P203" s="4" t="b">
        <v>0</v>
      </c>
      <c r="Q203" s="4" t="b">
        <v>0</v>
      </c>
      <c r="R203" s="4" t="s">
        <v>28</v>
      </c>
      <c r="S203" s="4" t="s">
        <v>2037</v>
      </c>
      <c r="T203" s="4" t="s">
        <v>2038</v>
      </c>
      <c r="U203" s="4"/>
      <c r="V203" s="4"/>
      <c r="W203" s="4"/>
      <c r="X203" s="4"/>
    </row>
    <row r="204" spans="1:24" ht="17" x14ac:dyDescent="0.2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4" t="s">
        <v>74</v>
      </c>
      <c r="G204" s="15">
        <f>(E204/D204)*100</f>
        <v>78.831325301204828</v>
      </c>
      <c r="H204" s="4">
        <v>82</v>
      </c>
      <c r="I204" s="16">
        <f>E204/H204</f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17">
        <f>(((L204/60)/60)/24)+DATE(1970,1,1)</f>
        <v>40818.208333333336</v>
      </c>
      <c r="O204" s="17">
        <f>(((M204/60)/60)/24)+DATE(1970,1,1)</f>
        <v>40822.208333333336</v>
      </c>
      <c r="P204" s="4" t="b">
        <v>0</v>
      </c>
      <c r="Q204" s="4" t="b">
        <v>0</v>
      </c>
      <c r="R204" s="4" t="s">
        <v>17</v>
      </c>
      <c r="S204" s="4" t="s">
        <v>2033</v>
      </c>
      <c r="T204" s="4" t="s">
        <v>2034</v>
      </c>
      <c r="U204" s="4"/>
      <c r="V204" s="4"/>
      <c r="W204" s="4"/>
      <c r="X204" s="4"/>
    </row>
    <row r="205" spans="1:24" ht="34" x14ac:dyDescent="0.2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4" t="s">
        <v>20</v>
      </c>
      <c r="G205" s="15">
        <f>(E205/D205)*100</f>
        <v>134.40792216817235</v>
      </c>
      <c r="H205" s="4">
        <v>4498</v>
      </c>
      <c r="I205" s="16">
        <f>E205/H205</f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17">
        <f>(((L205/60)/60)/24)+DATE(1970,1,1)</f>
        <v>42752.25</v>
      </c>
      <c r="O205" s="17">
        <f>(((M205/60)/60)/24)+DATE(1970,1,1)</f>
        <v>42754.25</v>
      </c>
      <c r="P205" s="4" t="b">
        <v>0</v>
      </c>
      <c r="Q205" s="4" t="b">
        <v>0</v>
      </c>
      <c r="R205" s="4" t="s">
        <v>33</v>
      </c>
      <c r="S205" s="4" t="s">
        <v>2039</v>
      </c>
      <c r="T205" s="4" t="s">
        <v>2040</v>
      </c>
      <c r="U205" s="4"/>
      <c r="V205" s="4"/>
      <c r="W205" s="4"/>
      <c r="X205" s="4"/>
    </row>
    <row r="206" spans="1:24" ht="17" x14ac:dyDescent="0.2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4" t="s">
        <v>14</v>
      </c>
      <c r="G206" s="15">
        <f>(E206/D206)*100</f>
        <v>3.3719999999999999</v>
      </c>
      <c r="H206" s="4">
        <v>40</v>
      </c>
      <c r="I206" s="16">
        <f>E206/H206</f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17">
        <f>(((L206/60)/60)/24)+DATE(1970,1,1)</f>
        <v>40636.208333333336</v>
      </c>
      <c r="O206" s="17">
        <f>(((M206/60)/60)/24)+DATE(1970,1,1)</f>
        <v>40646.208333333336</v>
      </c>
      <c r="P206" s="4" t="b">
        <v>0</v>
      </c>
      <c r="Q206" s="4" t="b">
        <v>0</v>
      </c>
      <c r="R206" s="4" t="s">
        <v>159</v>
      </c>
      <c r="S206" s="4" t="s">
        <v>2035</v>
      </c>
      <c r="T206" s="4" t="s">
        <v>2058</v>
      </c>
      <c r="U206" s="4"/>
      <c r="V206" s="4"/>
      <c r="W206" s="4"/>
      <c r="X206" s="4"/>
    </row>
    <row r="207" spans="1:24" ht="17" x14ac:dyDescent="0.2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4" t="s">
        <v>20</v>
      </c>
      <c r="G207" s="15">
        <f>(E207/D207)*100</f>
        <v>431.84615384615387</v>
      </c>
      <c r="H207" s="4">
        <v>80</v>
      </c>
      <c r="I207" s="16">
        <f>E207/H207</f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17">
        <f>(((L207/60)/60)/24)+DATE(1970,1,1)</f>
        <v>43390.208333333328</v>
      </c>
      <c r="O207" s="17">
        <f>(((M207/60)/60)/24)+DATE(1970,1,1)</f>
        <v>43402.208333333328</v>
      </c>
      <c r="P207" s="4" t="b">
        <v>1</v>
      </c>
      <c r="Q207" s="4" t="b">
        <v>0</v>
      </c>
      <c r="R207" s="4" t="s">
        <v>33</v>
      </c>
      <c r="S207" s="4" t="s">
        <v>2039</v>
      </c>
      <c r="T207" s="4" t="s">
        <v>2040</v>
      </c>
      <c r="U207" s="4"/>
      <c r="V207" s="4"/>
      <c r="W207" s="4"/>
      <c r="X207" s="4"/>
    </row>
    <row r="208" spans="1:24" ht="17" x14ac:dyDescent="0.2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4" t="s">
        <v>74</v>
      </c>
      <c r="G208" s="15">
        <f>(E208/D208)*100</f>
        <v>38.844444444444441</v>
      </c>
      <c r="H208" s="4">
        <v>57</v>
      </c>
      <c r="I208" s="16">
        <f>E208/H208</f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17">
        <f>(((L208/60)/60)/24)+DATE(1970,1,1)</f>
        <v>40236.25</v>
      </c>
      <c r="O208" s="17">
        <f>(((M208/60)/60)/24)+DATE(1970,1,1)</f>
        <v>40245.25</v>
      </c>
      <c r="P208" s="4" t="b">
        <v>0</v>
      </c>
      <c r="Q208" s="4" t="b">
        <v>0</v>
      </c>
      <c r="R208" s="4" t="s">
        <v>119</v>
      </c>
      <c r="S208" s="4" t="s">
        <v>2047</v>
      </c>
      <c r="T208" s="4" t="s">
        <v>2053</v>
      </c>
      <c r="U208" s="4"/>
      <c r="V208" s="4"/>
      <c r="W208" s="4"/>
      <c r="X208" s="4"/>
    </row>
    <row r="209" spans="1:24" ht="34" x14ac:dyDescent="0.2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4" t="s">
        <v>20</v>
      </c>
      <c r="G209" s="15">
        <f>(E209/D209)*100</f>
        <v>425.7</v>
      </c>
      <c r="H209" s="4">
        <v>43</v>
      </c>
      <c r="I209" s="16">
        <f>E209/H209</f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17">
        <f>(((L209/60)/60)/24)+DATE(1970,1,1)</f>
        <v>43340.208333333328</v>
      </c>
      <c r="O209" s="17">
        <f>(((M209/60)/60)/24)+DATE(1970,1,1)</f>
        <v>43360.208333333328</v>
      </c>
      <c r="P209" s="4" t="b">
        <v>0</v>
      </c>
      <c r="Q209" s="4" t="b">
        <v>1</v>
      </c>
      <c r="R209" s="4" t="s">
        <v>23</v>
      </c>
      <c r="S209" s="4" t="s">
        <v>2035</v>
      </c>
      <c r="T209" s="4" t="s">
        <v>2036</v>
      </c>
      <c r="U209" s="4"/>
      <c r="V209" s="4"/>
      <c r="W209" s="4"/>
      <c r="X209" s="4"/>
    </row>
    <row r="210" spans="1:24" ht="17" x14ac:dyDescent="0.2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4" t="s">
        <v>20</v>
      </c>
      <c r="G210" s="15">
        <f>(E210/D210)*100</f>
        <v>101.12239715591672</v>
      </c>
      <c r="H210" s="4">
        <v>2053</v>
      </c>
      <c r="I210" s="16">
        <f>E210/H210</f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17">
        <f>(((L210/60)/60)/24)+DATE(1970,1,1)</f>
        <v>43048.25</v>
      </c>
      <c r="O210" s="17">
        <f>(((M210/60)/60)/24)+DATE(1970,1,1)</f>
        <v>43072.25</v>
      </c>
      <c r="P210" s="4" t="b">
        <v>0</v>
      </c>
      <c r="Q210" s="4" t="b">
        <v>0</v>
      </c>
      <c r="R210" s="4" t="s">
        <v>42</v>
      </c>
      <c r="S210" s="4" t="s">
        <v>2041</v>
      </c>
      <c r="T210" s="4" t="s">
        <v>2042</v>
      </c>
      <c r="U210" s="4"/>
      <c r="V210" s="4"/>
      <c r="W210" s="4"/>
      <c r="X210" s="4"/>
    </row>
    <row r="211" spans="1:24" ht="17" x14ac:dyDescent="0.2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4" t="s">
        <v>47</v>
      </c>
      <c r="G211" s="15">
        <f>(E211/D211)*100</f>
        <v>21.188688946015425</v>
      </c>
      <c r="H211" s="4">
        <v>808</v>
      </c>
      <c r="I211" s="16">
        <f>E211/H211</f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17">
        <f>(((L211/60)/60)/24)+DATE(1970,1,1)</f>
        <v>42496.208333333328</v>
      </c>
      <c r="O211" s="17">
        <f>(((M211/60)/60)/24)+DATE(1970,1,1)</f>
        <v>42503.208333333328</v>
      </c>
      <c r="P211" s="4" t="b">
        <v>0</v>
      </c>
      <c r="Q211" s="4" t="b">
        <v>0</v>
      </c>
      <c r="R211" s="4" t="s">
        <v>42</v>
      </c>
      <c r="S211" s="4" t="s">
        <v>2041</v>
      </c>
      <c r="T211" s="4" t="s">
        <v>2042</v>
      </c>
      <c r="U211" s="4"/>
      <c r="V211" s="4"/>
      <c r="W211" s="4"/>
      <c r="X211" s="4"/>
    </row>
    <row r="212" spans="1:24" ht="17" x14ac:dyDescent="0.2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4" t="s">
        <v>14</v>
      </c>
      <c r="G212" s="15">
        <f>(E212/D212)*100</f>
        <v>67.425531914893625</v>
      </c>
      <c r="H212" s="4">
        <v>226</v>
      </c>
      <c r="I212" s="16">
        <f>E212/H212</f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17">
        <f>(((L212/60)/60)/24)+DATE(1970,1,1)</f>
        <v>42797.25</v>
      </c>
      <c r="O212" s="17">
        <f>(((M212/60)/60)/24)+DATE(1970,1,1)</f>
        <v>42824.208333333328</v>
      </c>
      <c r="P212" s="4" t="b">
        <v>0</v>
      </c>
      <c r="Q212" s="4" t="b">
        <v>0</v>
      </c>
      <c r="R212" s="4" t="s">
        <v>474</v>
      </c>
      <c r="S212" s="4" t="s">
        <v>2041</v>
      </c>
      <c r="T212" s="4" t="s">
        <v>2063</v>
      </c>
      <c r="U212" s="4"/>
      <c r="V212" s="4"/>
      <c r="W212" s="4"/>
      <c r="X212" s="4"/>
    </row>
    <row r="213" spans="1:24" ht="34" x14ac:dyDescent="0.2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4" t="s">
        <v>14</v>
      </c>
      <c r="G213" s="15">
        <f>(E213/D213)*100</f>
        <v>94.923371647509583</v>
      </c>
      <c r="H213" s="4">
        <v>1625</v>
      </c>
      <c r="I213" s="16">
        <f>E213/H213</f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17">
        <f>(((L213/60)/60)/24)+DATE(1970,1,1)</f>
        <v>41513.208333333336</v>
      </c>
      <c r="O213" s="17">
        <f>(((M213/60)/60)/24)+DATE(1970,1,1)</f>
        <v>41537.208333333336</v>
      </c>
      <c r="P213" s="4" t="b">
        <v>0</v>
      </c>
      <c r="Q213" s="4" t="b">
        <v>0</v>
      </c>
      <c r="R213" s="4" t="s">
        <v>33</v>
      </c>
      <c r="S213" s="4" t="s">
        <v>2039</v>
      </c>
      <c r="T213" s="4" t="s">
        <v>2040</v>
      </c>
      <c r="U213" s="4"/>
      <c r="V213" s="4"/>
      <c r="W213" s="4"/>
      <c r="X213" s="4"/>
    </row>
    <row r="214" spans="1:24" ht="34" x14ac:dyDescent="0.2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4" t="s">
        <v>20</v>
      </c>
      <c r="G214" s="15">
        <f>(E214/D214)*100</f>
        <v>151.85185185185185</v>
      </c>
      <c r="H214" s="4">
        <v>168</v>
      </c>
      <c r="I214" s="16">
        <f>E214/H214</f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17">
        <f>(((L214/60)/60)/24)+DATE(1970,1,1)</f>
        <v>43814.25</v>
      </c>
      <c r="O214" s="17">
        <f>(((M214/60)/60)/24)+DATE(1970,1,1)</f>
        <v>43860.25</v>
      </c>
      <c r="P214" s="4" t="b">
        <v>0</v>
      </c>
      <c r="Q214" s="4" t="b">
        <v>0</v>
      </c>
      <c r="R214" s="4" t="s">
        <v>33</v>
      </c>
      <c r="S214" s="4" t="s">
        <v>2039</v>
      </c>
      <c r="T214" s="4" t="s">
        <v>2040</v>
      </c>
      <c r="U214" s="4"/>
      <c r="V214" s="4"/>
      <c r="W214" s="4"/>
      <c r="X214" s="4"/>
    </row>
    <row r="215" spans="1:24" ht="34" x14ac:dyDescent="0.2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4" t="s">
        <v>20</v>
      </c>
      <c r="G215" s="15">
        <f>(E215/D215)*100</f>
        <v>195.16382252559728</v>
      </c>
      <c r="H215" s="4">
        <v>4289</v>
      </c>
      <c r="I215" s="16">
        <f>E215/H215</f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17">
        <f>(((L215/60)/60)/24)+DATE(1970,1,1)</f>
        <v>40488.208333333336</v>
      </c>
      <c r="O215" s="17">
        <f>(((M215/60)/60)/24)+DATE(1970,1,1)</f>
        <v>40496.25</v>
      </c>
      <c r="P215" s="4" t="b">
        <v>0</v>
      </c>
      <c r="Q215" s="4" t="b">
        <v>1</v>
      </c>
      <c r="R215" s="4" t="s">
        <v>60</v>
      </c>
      <c r="S215" s="4" t="s">
        <v>2035</v>
      </c>
      <c r="T215" s="4" t="s">
        <v>2045</v>
      </c>
      <c r="U215" s="4"/>
      <c r="V215" s="4"/>
      <c r="W215" s="4"/>
      <c r="X215" s="4"/>
    </row>
    <row r="216" spans="1:24" ht="17" x14ac:dyDescent="0.2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4" t="s">
        <v>20</v>
      </c>
      <c r="G216" s="15">
        <f>(E216/D216)*100</f>
        <v>1023.1428571428571</v>
      </c>
      <c r="H216" s="4">
        <v>165</v>
      </c>
      <c r="I216" s="16">
        <f>E216/H216</f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17">
        <f>(((L216/60)/60)/24)+DATE(1970,1,1)</f>
        <v>40409.208333333336</v>
      </c>
      <c r="O216" s="17">
        <f>(((M216/60)/60)/24)+DATE(1970,1,1)</f>
        <v>40415.208333333336</v>
      </c>
      <c r="P216" s="4" t="b">
        <v>0</v>
      </c>
      <c r="Q216" s="4" t="b">
        <v>0</v>
      </c>
      <c r="R216" s="4" t="s">
        <v>23</v>
      </c>
      <c r="S216" s="4" t="s">
        <v>2035</v>
      </c>
      <c r="T216" s="4" t="s">
        <v>2036</v>
      </c>
      <c r="U216" s="4"/>
      <c r="V216" s="4"/>
      <c r="W216" s="4"/>
      <c r="X216" s="4"/>
    </row>
    <row r="217" spans="1:24" ht="17" x14ac:dyDescent="0.2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4" t="s">
        <v>14</v>
      </c>
      <c r="G217" s="15">
        <f>(E217/D217)*100</f>
        <v>3.841836734693878</v>
      </c>
      <c r="H217" s="4">
        <v>143</v>
      </c>
      <c r="I217" s="16">
        <f>E217/H217</f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17">
        <f>(((L217/60)/60)/24)+DATE(1970,1,1)</f>
        <v>43509.25</v>
      </c>
      <c r="O217" s="17">
        <f>(((M217/60)/60)/24)+DATE(1970,1,1)</f>
        <v>43511.25</v>
      </c>
      <c r="P217" s="4" t="b">
        <v>0</v>
      </c>
      <c r="Q217" s="4" t="b">
        <v>0</v>
      </c>
      <c r="R217" s="4" t="s">
        <v>33</v>
      </c>
      <c r="S217" s="4" t="s">
        <v>2039</v>
      </c>
      <c r="T217" s="4" t="s">
        <v>2040</v>
      </c>
      <c r="U217" s="4"/>
      <c r="V217" s="4"/>
      <c r="W217" s="4"/>
      <c r="X217" s="4"/>
    </row>
    <row r="218" spans="1:24" ht="17" x14ac:dyDescent="0.2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4" t="s">
        <v>20</v>
      </c>
      <c r="G218" s="15">
        <f>(E218/D218)*100</f>
        <v>155.07066557107643</v>
      </c>
      <c r="H218" s="4">
        <v>1815</v>
      </c>
      <c r="I218" s="16">
        <f>E218/H218</f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17">
        <f>(((L218/60)/60)/24)+DATE(1970,1,1)</f>
        <v>40869.25</v>
      </c>
      <c r="O218" s="17">
        <f>(((M218/60)/60)/24)+DATE(1970,1,1)</f>
        <v>40871.25</v>
      </c>
      <c r="P218" s="4" t="b">
        <v>0</v>
      </c>
      <c r="Q218" s="4" t="b">
        <v>0</v>
      </c>
      <c r="R218" s="4" t="s">
        <v>33</v>
      </c>
      <c r="S218" s="4" t="s">
        <v>2039</v>
      </c>
      <c r="T218" s="4" t="s">
        <v>2040</v>
      </c>
      <c r="U218" s="4"/>
      <c r="V218" s="4"/>
      <c r="W218" s="4"/>
      <c r="X218" s="4"/>
    </row>
    <row r="219" spans="1:24" ht="17" x14ac:dyDescent="0.2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4" t="s">
        <v>14</v>
      </c>
      <c r="G219" s="15">
        <f>(E219/D219)*100</f>
        <v>44.753477588871718</v>
      </c>
      <c r="H219" s="4">
        <v>934</v>
      </c>
      <c r="I219" s="16">
        <f>E219/H219</f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17">
        <f>(((L219/60)/60)/24)+DATE(1970,1,1)</f>
        <v>43583.208333333328</v>
      </c>
      <c r="O219" s="17">
        <f>(((M219/60)/60)/24)+DATE(1970,1,1)</f>
        <v>43592.208333333328</v>
      </c>
      <c r="P219" s="4" t="b">
        <v>0</v>
      </c>
      <c r="Q219" s="4" t="b">
        <v>0</v>
      </c>
      <c r="R219" s="4" t="s">
        <v>474</v>
      </c>
      <c r="S219" s="4" t="s">
        <v>2041</v>
      </c>
      <c r="T219" s="4" t="s">
        <v>2063</v>
      </c>
      <c r="U219" s="4"/>
      <c r="V219" s="4"/>
      <c r="W219" s="4"/>
      <c r="X219" s="4"/>
    </row>
    <row r="220" spans="1:24" ht="17" x14ac:dyDescent="0.2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4" t="s">
        <v>20</v>
      </c>
      <c r="G220" s="15">
        <f>(E220/D220)*100</f>
        <v>215.94736842105263</v>
      </c>
      <c r="H220" s="4">
        <v>397</v>
      </c>
      <c r="I220" s="16">
        <f>E220/H220</f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17">
        <f>(((L220/60)/60)/24)+DATE(1970,1,1)</f>
        <v>40858.25</v>
      </c>
      <c r="O220" s="17">
        <f>(((M220/60)/60)/24)+DATE(1970,1,1)</f>
        <v>40892.25</v>
      </c>
      <c r="P220" s="4" t="b">
        <v>0</v>
      </c>
      <c r="Q220" s="4" t="b">
        <v>1</v>
      </c>
      <c r="R220" s="4" t="s">
        <v>100</v>
      </c>
      <c r="S220" s="4" t="s">
        <v>2041</v>
      </c>
      <c r="T220" s="4" t="s">
        <v>2052</v>
      </c>
      <c r="U220" s="4"/>
      <c r="V220" s="4"/>
      <c r="W220" s="4"/>
      <c r="X220" s="4"/>
    </row>
    <row r="221" spans="1:24" ht="17" x14ac:dyDescent="0.2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4" t="s">
        <v>20</v>
      </c>
      <c r="G221" s="15">
        <f>(E221/D221)*100</f>
        <v>332.12709832134288</v>
      </c>
      <c r="H221" s="4">
        <v>1539</v>
      </c>
      <c r="I221" s="16">
        <f>E221/H221</f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17">
        <f>(((L221/60)/60)/24)+DATE(1970,1,1)</f>
        <v>41137.208333333336</v>
      </c>
      <c r="O221" s="17">
        <f>(((M221/60)/60)/24)+DATE(1970,1,1)</f>
        <v>41149.208333333336</v>
      </c>
      <c r="P221" s="4" t="b">
        <v>0</v>
      </c>
      <c r="Q221" s="4" t="b">
        <v>0</v>
      </c>
      <c r="R221" s="4" t="s">
        <v>71</v>
      </c>
      <c r="S221" s="4" t="s">
        <v>2041</v>
      </c>
      <c r="T221" s="4" t="s">
        <v>2049</v>
      </c>
      <c r="U221" s="4"/>
      <c r="V221" s="4"/>
      <c r="W221" s="4"/>
      <c r="X221" s="4"/>
    </row>
    <row r="222" spans="1:24" ht="17" x14ac:dyDescent="0.2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4" t="s">
        <v>14</v>
      </c>
      <c r="G222" s="15">
        <f>(E222/D222)*100</f>
        <v>8.4430379746835449</v>
      </c>
      <c r="H222" s="4">
        <v>17</v>
      </c>
      <c r="I222" s="16">
        <f>E222/H222</f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17">
        <f>(((L222/60)/60)/24)+DATE(1970,1,1)</f>
        <v>40725.208333333336</v>
      </c>
      <c r="O222" s="17">
        <f>(((M222/60)/60)/24)+DATE(1970,1,1)</f>
        <v>40743.208333333336</v>
      </c>
      <c r="P222" s="4" t="b">
        <v>1</v>
      </c>
      <c r="Q222" s="4" t="b">
        <v>0</v>
      </c>
      <c r="R222" s="4" t="s">
        <v>33</v>
      </c>
      <c r="S222" s="4" t="s">
        <v>2039</v>
      </c>
      <c r="T222" s="4" t="s">
        <v>2040</v>
      </c>
      <c r="U222" s="4"/>
      <c r="V222" s="4"/>
      <c r="W222" s="4"/>
      <c r="X222" s="4"/>
    </row>
    <row r="223" spans="1:24" ht="34" x14ac:dyDescent="0.2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4" t="s">
        <v>14</v>
      </c>
      <c r="G223" s="15">
        <f>(E223/D223)*100</f>
        <v>98.625514403292186</v>
      </c>
      <c r="H223" s="4">
        <v>2179</v>
      </c>
      <c r="I223" s="16">
        <f>E223/H223</f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17">
        <f>(((L223/60)/60)/24)+DATE(1970,1,1)</f>
        <v>41081.208333333336</v>
      </c>
      <c r="O223" s="17">
        <f>(((M223/60)/60)/24)+DATE(1970,1,1)</f>
        <v>41083.208333333336</v>
      </c>
      <c r="P223" s="4" t="b">
        <v>1</v>
      </c>
      <c r="Q223" s="4" t="b">
        <v>0</v>
      </c>
      <c r="R223" s="4" t="s">
        <v>17</v>
      </c>
      <c r="S223" s="4" t="s">
        <v>2033</v>
      </c>
      <c r="T223" s="4" t="s">
        <v>2034</v>
      </c>
      <c r="U223" s="4"/>
      <c r="V223" s="4"/>
      <c r="W223" s="4"/>
      <c r="X223" s="4"/>
    </row>
    <row r="224" spans="1:24" ht="17" x14ac:dyDescent="0.2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4" t="s">
        <v>20</v>
      </c>
      <c r="G224" s="15">
        <f>(E224/D224)*100</f>
        <v>137.97916666666669</v>
      </c>
      <c r="H224" s="4">
        <v>138</v>
      </c>
      <c r="I224" s="16">
        <f>E224/H224</f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17">
        <f>(((L224/60)/60)/24)+DATE(1970,1,1)</f>
        <v>41914.208333333336</v>
      </c>
      <c r="O224" s="17">
        <f>(((M224/60)/60)/24)+DATE(1970,1,1)</f>
        <v>41915.208333333336</v>
      </c>
      <c r="P224" s="4" t="b">
        <v>0</v>
      </c>
      <c r="Q224" s="4" t="b">
        <v>0</v>
      </c>
      <c r="R224" s="4" t="s">
        <v>122</v>
      </c>
      <c r="S224" s="4" t="s">
        <v>2054</v>
      </c>
      <c r="T224" s="4" t="s">
        <v>2055</v>
      </c>
      <c r="U224" s="4"/>
      <c r="V224" s="4"/>
      <c r="W224" s="4"/>
      <c r="X224" s="4"/>
    </row>
    <row r="225" spans="1:24" ht="17" x14ac:dyDescent="0.2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4" t="s">
        <v>14</v>
      </c>
      <c r="G225" s="15">
        <f>(E225/D225)*100</f>
        <v>93.81099656357388</v>
      </c>
      <c r="H225" s="4">
        <v>931</v>
      </c>
      <c r="I225" s="16">
        <f>E225/H225</f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17">
        <f>(((L225/60)/60)/24)+DATE(1970,1,1)</f>
        <v>42445.208333333328</v>
      </c>
      <c r="O225" s="17">
        <f>(((M225/60)/60)/24)+DATE(1970,1,1)</f>
        <v>42459.208333333328</v>
      </c>
      <c r="P225" s="4" t="b">
        <v>0</v>
      </c>
      <c r="Q225" s="4" t="b">
        <v>0</v>
      </c>
      <c r="R225" s="4" t="s">
        <v>33</v>
      </c>
      <c r="S225" s="4" t="s">
        <v>2039</v>
      </c>
      <c r="T225" s="4" t="s">
        <v>2040</v>
      </c>
      <c r="U225" s="4"/>
      <c r="V225" s="4"/>
      <c r="W225" s="4"/>
      <c r="X225" s="4"/>
    </row>
    <row r="226" spans="1:24" ht="17" x14ac:dyDescent="0.2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4" t="s">
        <v>20</v>
      </c>
      <c r="G226" s="15">
        <f>(E226/D226)*100</f>
        <v>403.63930885529157</v>
      </c>
      <c r="H226" s="4">
        <v>3594</v>
      </c>
      <c r="I226" s="16">
        <f>E226/H226</f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17">
        <f>(((L226/60)/60)/24)+DATE(1970,1,1)</f>
        <v>41906.208333333336</v>
      </c>
      <c r="O226" s="17">
        <f>(((M226/60)/60)/24)+DATE(1970,1,1)</f>
        <v>41951.25</v>
      </c>
      <c r="P226" s="4" t="b">
        <v>0</v>
      </c>
      <c r="Q226" s="4" t="b">
        <v>0</v>
      </c>
      <c r="R226" s="4" t="s">
        <v>474</v>
      </c>
      <c r="S226" s="4" t="s">
        <v>2041</v>
      </c>
      <c r="T226" s="4" t="s">
        <v>2063</v>
      </c>
      <c r="U226" s="4"/>
      <c r="V226" s="4"/>
      <c r="W226" s="4"/>
      <c r="X226" s="4"/>
    </row>
    <row r="227" spans="1:24" ht="17" x14ac:dyDescent="0.2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4" t="s">
        <v>20</v>
      </c>
      <c r="G227" s="15">
        <f>(E227/D227)*100</f>
        <v>260.1740412979351</v>
      </c>
      <c r="H227" s="4">
        <v>5880</v>
      </c>
      <c r="I227" s="16">
        <f>E227/H227</f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17">
        <f>(((L227/60)/60)/24)+DATE(1970,1,1)</f>
        <v>41762.208333333336</v>
      </c>
      <c r="O227" s="17">
        <f>(((M227/60)/60)/24)+DATE(1970,1,1)</f>
        <v>41762.208333333336</v>
      </c>
      <c r="P227" s="4" t="b">
        <v>1</v>
      </c>
      <c r="Q227" s="4" t="b">
        <v>0</v>
      </c>
      <c r="R227" s="4" t="s">
        <v>23</v>
      </c>
      <c r="S227" s="4" t="s">
        <v>2035</v>
      </c>
      <c r="T227" s="4" t="s">
        <v>2036</v>
      </c>
      <c r="U227" s="4"/>
      <c r="V227" s="4"/>
      <c r="W227" s="4"/>
      <c r="X227" s="4"/>
    </row>
    <row r="228" spans="1:24" ht="17" x14ac:dyDescent="0.2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4" t="s">
        <v>20</v>
      </c>
      <c r="G228" s="15">
        <f>(E228/D228)*100</f>
        <v>366.63333333333333</v>
      </c>
      <c r="H228" s="4">
        <v>112</v>
      </c>
      <c r="I228" s="16">
        <f>E228/H228</f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17">
        <f>(((L228/60)/60)/24)+DATE(1970,1,1)</f>
        <v>40276.208333333336</v>
      </c>
      <c r="O228" s="17">
        <f>(((M228/60)/60)/24)+DATE(1970,1,1)</f>
        <v>40313.208333333336</v>
      </c>
      <c r="P228" s="4" t="b">
        <v>0</v>
      </c>
      <c r="Q228" s="4" t="b">
        <v>0</v>
      </c>
      <c r="R228" s="4" t="s">
        <v>122</v>
      </c>
      <c r="S228" s="4" t="s">
        <v>2054</v>
      </c>
      <c r="T228" s="4" t="s">
        <v>2055</v>
      </c>
      <c r="U228" s="4"/>
      <c r="V228" s="4"/>
      <c r="W228" s="4"/>
      <c r="X228" s="4"/>
    </row>
    <row r="229" spans="1:24" ht="17" x14ac:dyDescent="0.2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4" t="s">
        <v>20</v>
      </c>
      <c r="G229" s="15">
        <f>(E229/D229)*100</f>
        <v>168.72085385878489</v>
      </c>
      <c r="H229" s="4">
        <v>943</v>
      </c>
      <c r="I229" s="16">
        <f>E229/H229</f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17">
        <f>(((L229/60)/60)/24)+DATE(1970,1,1)</f>
        <v>42139.208333333328</v>
      </c>
      <c r="O229" s="17">
        <f>(((M229/60)/60)/24)+DATE(1970,1,1)</f>
        <v>42145.208333333328</v>
      </c>
      <c r="P229" s="4" t="b">
        <v>0</v>
      </c>
      <c r="Q229" s="4" t="b">
        <v>0</v>
      </c>
      <c r="R229" s="4" t="s">
        <v>292</v>
      </c>
      <c r="S229" s="4" t="s">
        <v>2050</v>
      </c>
      <c r="T229" s="4" t="s">
        <v>2061</v>
      </c>
      <c r="U229" s="4"/>
      <c r="V229" s="4"/>
      <c r="W229" s="4"/>
      <c r="X229" s="4"/>
    </row>
    <row r="230" spans="1:24" ht="17" x14ac:dyDescent="0.2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4" t="s">
        <v>20</v>
      </c>
      <c r="G230" s="15">
        <f>(E230/D230)*100</f>
        <v>119.90717911530093</v>
      </c>
      <c r="H230" s="4">
        <v>2468</v>
      </c>
      <c r="I230" s="16">
        <f>E230/H230</f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17">
        <f>(((L230/60)/60)/24)+DATE(1970,1,1)</f>
        <v>42613.208333333328</v>
      </c>
      <c r="O230" s="17">
        <f>(((M230/60)/60)/24)+DATE(1970,1,1)</f>
        <v>42638.208333333328</v>
      </c>
      <c r="P230" s="4" t="b">
        <v>0</v>
      </c>
      <c r="Q230" s="4" t="b">
        <v>0</v>
      </c>
      <c r="R230" s="4" t="s">
        <v>71</v>
      </c>
      <c r="S230" s="4" t="s">
        <v>2041</v>
      </c>
      <c r="T230" s="4" t="s">
        <v>2049</v>
      </c>
      <c r="U230" s="4"/>
      <c r="V230" s="4"/>
      <c r="W230" s="4"/>
      <c r="X230" s="4"/>
    </row>
    <row r="231" spans="1:24" ht="17" x14ac:dyDescent="0.2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4" t="s">
        <v>20</v>
      </c>
      <c r="G231" s="15">
        <f>(E231/D231)*100</f>
        <v>193.68925233644859</v>
      </c>
      <c r="H231" s="4">
        <v>2551</v>
      </c>
      <c r="I231" s="16">
        <f>E231/H231</f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17">
        <f>(((L231/60)/60)/24)+DATE(1970,1,1)</f>
        <v>42887.208333333328</v>
      </c>
      <c r="O231" s="17">
        <f>(((M231/60)/60)/24)+DATE(1970,1,1)</f>
        <v>42935.208333333328</v>
      </c>
      <c r="P231" s="4" t="b">
        <v>0</v>
      </c>
      <c r="Q231" s="4" t="b">
        <v>1</v>
      </c>
      <c r="R231" s="4" t="s">
        <v>292</v>
      </c>
      <c r="S231" s="4" t="s">
        <v>2050</v>
      </c>
      <c r="T231" s="4" t="s">
        <v>2061</v>
      </c>
      <c r="U231" s="4"/>
      <c r="V231" s="4"/>
      <c r="W231" s="4"/>
      <c r="X231" s="4"/>
    </row>
    <row r="232" spans="1:24" ht="17" x14ac:dyDescent="0.2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4" t="s">
        <v>20</v>
      </c>
      <c r="G232" s="15">
        <f>(E232/D232)*100</f>
        <v>420.16666666666669</v>
      </c>
      <c r="H232" s="4">
        <v>101</v>
      </c>
      <c r="I232" s="16">
        <f>E232/H232</f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17">
        <f>(((L232/60)/60)/24)+DATE(1970,1,1)</f>
        <v>43805.25</v>
      </c>
      <c r="O232" s="17">
        <f>(((M232/60)/60)/24)+DATE(1970,1,1)</f>
        <v>43805.25</v>
      </c>
      <c r="P232" s="4" t="b">
        <v>0</v>
      </c>
      <c r="Q232" s="4" t="b">
        <v>0</v>
      </c>
      <c r="R232" s="4" t="s">
        <v>89</v>
      </c>
      <c r="S232" s="4" t="s">
        <v>2050</v>
      </c>
      <c r="T232" s="4" t="s">
        <v>2051</v>
      </c>
      <c r="U232" s="4"/>
      <c r="V232" s="4"/>
      <c r="W232" s="4"/>
      <c r="X232" s="4"/>
    </row>
    <row r="233" spans="1:24" ht="17" x14ac:dyDescent="0.2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4" t="s">
        <v>74</v>
      </c>
      <c r="G233" s="15">
        <f>(E233/D233)*100</f>
        <v>76.708333333333329</v>
      </c>
      <c r="H233" s="4">
        <v>67</v>
      </c>
      <c r="I233" s="16">
        <f>E233/H233</f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17">
        <f>(((L233/60)/60)/24)+DATE(1970,1,1)</f>
        <v>41415.208333333336</v>
      </c>
      <c r="O233" s="17">
        <f>(((M233/60)/60)/24)+DATE(1970,1,1)</f>
        <v>41473.208333333336</v>
      </c>
      <c r="P233" s="4" t="b">
        <v>0</v>
      </c>
      <c r="Q233" s="4" t="b">
        <v>0</v>
      </c>
      <c r="R233" s="4" t="s">
        <v>33</v>
      </c>
      <c r="S233" s="4" t="s">
        <v>2039</v>
      </c>
      <c r="T233" s="4" t="s">
        <v>2040</v>
      </c>
      <c r="U233" s="4"/>
      <c r="V233" s="4"/>
      <c r="W233" s="4"/>
      <c r="X233" s="4"/>
    </row>
    <row r="234" spans="1:24" ht="17" x14ac:dyDescent="0.2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4" t="s">
        <v>20</v>
      </c>
      <c r="G234" s="15">
        <f>(E234/D234)*100</f>
        <v>171.26470588235293</v>
      </c>
      <c r="H234" s="4">
        <v>92</v>
      </c>
      <c r="I234" s="16">
        <f>E234/H234</f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17">
        <f>(((L234/60)/60)/24)+DATE(1970,1,1)</f>
        <v>42576.208333333328</v>
      </c>
      <c r="O234" s="17">
        <f>(((M234/60)/60)/24)+DATE(1970,1,1)</f>
        <v>42577.208333333328</v>
      </c>
      <c r="P234" s="4" t="b">
        <v>0</v>
      </c>
      <c r="Q234" s="4" t="b">
        <v>0</v>
      </c>
      <c r="R234" s="4" t="s">
        <v>33</v>
      </c>
      <c r="S234" s="4" t="s">
        <v>2039</v>
      </c>
      <c r="T234" s="4" t="s">
        <v>2040</v>
      </c>
      <c r="U234" s="4"/>
      <c r="V234" s="4"/>
      <c r="W234" s="4"/>
      <c r="X234" s="4"/>
    </row>
    <row r="235" spans="1:24" ht="17" x14ac:dyDescent="0.2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4" t="s">
        <v>20</v>
      </c>
      <c r="G235" s="15">
        <f>(E235/D235)*100</f>
        <v>157.89473684210526</v>
      </c>
      <c r="H235" s="4">
        <v>62</v>
      </c>
      <c r="I235" s="16">
        <f>E235/H235</f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17">
        <f>(((L235/60)/60)/24)+DATE(1970,1,1)</f>
        <v>40706.208333333336</v>
      </c>
      <c r="O235" s="17">
        <f>(((M235/60)/60)/24)+DATE(1970,1,1)</f>
        <v>40722.208333333336</v>
      </c>
      <c r="P235" s="4" t="b">
        <v>0</v>
      </c>
      <c r="Q235" s="4" t="b">
        <v>0</v>
      </c>
      <c r="R235" s="4" t="s">
        <v>71</v>
      </c>
      <c r="S235" s="4" t="s">
        <v>2041</v>
      </c>
      <c r="T235" s="4" t="s">
        <v>2049</v>
      </c>
      <c r="U235" s="4"/>
      <c r="V235" s="4"/>
      <c r="W235" s="4"/>
      <c r="X235" s="4"/>
    </row>
    <row r="236" spans="1:24" ht="17" x14ac:dyDescent="0.2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4" t="s">
        <v>20</v>
      </c>
      <c r="G236" s="15">
        <f>(E236/D236)*100</f>
        <v>109.08</v>
      </c>
      <c r="H236" s="4">
        <v>149</v>
      </c>
      <c r="I236" s="16">
        <f>E236/H236</f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17">
        <f>(((L236/60)/60)/24)+DATE(1970,1,1)</f>
        <v>42969.208333333328</v>
      </c>
      <c r="O236" s="17">
        <f>(((M236/60)/60)/24)+DATE(1970,1,1)</f>
        <v>42976.208333333328</v>
      </c>
      <c r="P236" s="4" t="b">
        <v>0</v>
      </c>
      <c r="Q236" s="4" t="b">
        <v>1</v>
      </c>
      <c r="R236" s="4" t="s">
        <v>89</v>
      </c>
      <c r="S236" s="4" t="s">
        <v>2050</v>
      </c>
      <c r="T236" s="4" t="s">
        <v>2051</v>
      </c>
      <c r="U236" s="4"/>
      <c r="V236" s="4"/>
      <c r="W236" s="4"/>
      <c r="X236" s="4"/>
    </row>
    <row r="237" spans="1:24" ht="34" x14ac:dyDescent="0.2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4" t="s">
        <v>14</v>
      </c>
      <c r="G237" s="15">
        <f>(E237/D237)*100</f>
        <v>41.732558139534881</v>
      </c>
      <c r="H237" s="4">
        <v>92</v>
      </c>
      <c r="I237" s="16">
        <f>E237/H237</f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17">
        <f>(((L237/60)/60)/24)+DATE(1970,1,1)</f>
        <v>42779.25</v>
      </c>
      <c r="O237" s="17">
        <f>(((M237/60)/60)/24)+DATE(1970,1,1)</f>
        <v>42784.25</v>
      </c>
      <c r="P237" s="4" t="b">
        <v>0</v>
      </c>
      <c r="Q237" s="4" t="b">
        <v>0</v>
      </c>
      <c r="R237" s="4" t="s">
        <v>71</v>
      </c>
      <c r="S237" s="4" t="s">
        <v>2041</v>
      </c>
      <c r="T237" s="4" t="s">
        <v>2049</v>
      </c>
      <c r="U237" s="4"/>
      <c r="V237" s="4"/>
      <c r="W237" s="4"/>
      <c r="X237" s="4"/>
    </row>
    <row r="238" spans="1:24" ht="17" x14ac:dyDescent="0.2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4" t="s">
        <v>14</v>
      </c>
      <c r="G238" s="15">
        <f>(E238/D238)*100</f>
        <v>10.944303797468354</v>
      </c>
      <c r="H238" s="4">
        <v>57</v>
      </c>
      <c r="I238" s="16">
        <f>E238/H238</f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17">
        <f>(((L238/60)/60)/24)+DATE(1970,1,1)</f>
        <v>43641.208333333328</v>
      </c>
      <c r="O238" s="17">
        <f>(((M238/60)/60)/24)+DATE(1970,1,1)</f>
        <v>43648.208333333328</v>
      </c>
      <c r="P238" s="4" t="b">
        <v>0</v>
      </c>
      <c r="Q238" s="4" t="b">
        <v>1</v>
      </c>
      <c r="R238" s="4" t="s">
        <v>23</v>
      </c>
      <c r="S238" s="4" t="s">
        <v>2035</v>
      </c>
      <c r="T238" s="4" t="s">
        <v>2036</v>
      </c>
      <c r="U238" s="4"/>
      <c r="V238" s="4"/>
      <c r="W238" s="4"/>
      <c r="X238" s="4"/>
    </row>
    <row r="239" spans="1:24" ht="34" x14ac:dyDescent="0.2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4" t="s">
        <v>20</v>
      </c>
      <c r="G239" s="15">
        <f>(E239/D239)*100</f>
        <v>159.3763440860215</v>
      </c>
      <c r="H239" s="4">
        <v>329</v>
      </c>
      <c r="I239" s="16">
        <f>E239/H239</f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17">
        <f>(((L239/60)/60)/24)+DATE(1970,1,1)</f>
        <v>41754.208333333336</v>
      </c>
      <c r="O239" s="17">
        <f>(((M239/60)/60)/24)+DATE(1970,1,1)</f>
        <v>41756.208333333336</v>
      </c>
      <c r="P239" s="4" t="b">
        <v>0</v>
      </c>
      <c r="Q239" s="4" t="b">
        <v>0</v>
      </c>
      <c r="R239" s="4" t="s">
        <v>71</v>
      </c>
      <c r="S239" s="4" t="s">
        <v>2041</v>
      </c>
      <c r="T239" s="4" t="s">
        <v>2049</v>
      </c>
      <c r="U239" s="4"/>
      <c r="V239" s="4"/>
      <c r="W239" s="4"/>
      <c r="X239" s="4"/>
    </row>
    <row r="240" spans="1:24" ht="17" x14ac:dyDescent="0.2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4" t="s">
        <v>20</v>
      </c>
      <c r="G240" s="15">
        <f>(E240/D240)*100</f>
        <v>422.41666666666669</v>
      </c>
      <c r="H240" s="4">
        <v>97</v>
      </c>
      <c r="I240" s="16">
        <f>E240/H240</f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17">
        <f>(((L240/60)/60)/24)+DATE(1970,1,1)</f>
        <v>43083.25</v>
      </c>
      <c r="O240" s="17">
        <f>(((M240/60)/60)/24)+DATE(1970,1,1)</f>
        <v>43108.25</v>
      </c>
      <c r="P240" s="4" t="b">
        <v>0</v>
      </c>
      <c r="Q240" s="4" t="b">
        <v>1</v>
      </c>
      <c r="R240" s="4" t="s">
        <v>33</v>
      </c>
      <c r="S240" s="4" t="s">
        <v>2039</v>
      </c>
      <c r="T240" s="4" t="s">
        <v>2040</v>
      </c>
      <c r="U240" s="4"/>
      <c r="V240" s="4"/>
      <c r="W240" s="4"/>
      <c r="X240" s="4"/>
    </row>
    <row r="241" spans="1:24" ht="34" x14ac:dyDescent="0.2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4" t="s">
        <v>14</v>
      </c>
      <c r="G241" s="15">
        <f>(E241/D241)*100</f>
        <v>97.71875</v>
      </c>
      <c r="H241" s="4">
        <v>41</v>
      </c>
      <c r="I241" s="16">
        <f>E241/H241</f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17">
        <f>(((L241/60)/60)/24)+DATE(1970,1,1)</f>
        <v>42245.208333333328</v>
      </c>
      <c r="O241" s="17">
        <f>(((M241/60)/60)/24)+DATE(1970,1,1)</f>
        <v>42249.208333333328</v>
      </c>
      <c r="P241" s="4" t="b">
        <v>0</v>
      </c>
      <c r="Q241" s="4" t="b">
        <v>0</v>
      </c>
      <c r="R241" s="4" t="s">
        <v>65</v>
      </c>
      <c r="S241" s="4" t="s">
        <v>2037</v>
      </c>
      <c r="T241" s="4" t="s">
        <v>2046</v>
      </c>
      <c r="U241" s="4"/>
      <c r="V241" s="4"/>
      <c r="W241" s="4"/>
      <c r="X241" s="4"/>
    </row>
    <row r="242" spans="1:24" ht="17" x14ac:dyDescent="0.2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4" t="s">
        <v>20</v>
      </c>
      <c r="G242" s="15">
        <f>(E242/D242)*100</f>
        <v>418.78911564625849</v>
      </c>
      <c r="H242" s="4">
        <v>1784</v>
      </c>
      <c r="I242" s="16">
        <f>E242/H242</f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17">
        <f>(((L242/60)/60)/24)+DATE(1970,1,1)</f>
        <v>40396.208333333336</v>
      </c>
      <c r="O242" s="17">
        <f>(((M242/60)/60)/24)+DATE(1970,1,1)</f>
        <v>40397.208333333336</v>
      </c>
      <c r="P242" s="4" t="b">
        <v>0</v>
      </c>
      <c r="Q242" s="4" t="b">
        <v>0</v>
      </c>
      <c r="R242" s="4" t="s">
        <v>33</v>
      </c>
      <c r="S242" s="4" t="s">
        <v>2039</v>
      </c>
      <c r="T242" s="4" t="s">
        <v>2040</v>
      </c>
      <c r="U242" s="4"/>
      <c r="V242" s="4"/>
      <c r="W242" s="4"/>
      <c r="X242" s="4"/>
    </row>
    <row r="243" spans="1:24" ht="17" x14ac:dyDescent="0.2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4" t="s">
        <v>20</v>
      </c>
      <c r="G243" s="15">
        <f>(E243/D243)*100</f>
        <v>101.91632047477745</v>
      </c>
      <c r="H243" s="4">
        <v>1684</v>
      </c>
      <c r="I243" s="16">
        <f>E243/H243</f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17">
        <f>(((L243/60)/60)/24)+DATE(1970,1,1)</f>
        <v>41742.208333333336</v>
      </c>
      <c r="O243" s="17">
        <f>(((M243/60)/60)/24)+DATE(1970,1,1)</f>
        <v>41752.208333333336</v>
      </c>
      <c r="P243" s="4" t="b">
        <v>0</v>
      </c>
      <c r="Q243" s="4" t="b">
        <v>1</v>
      </c>
      <c r="R243" s="4" t="s">
        <v>68</v>
      </c>
      <c r="S243" s="4" t="s">
        <v>2047</v>
      </c>
      <c r="T243" s="4" t="s">
        <v>2048</v>
      </c>
      <c r="U243" s="4"/>
      <c r="V243" s="4"/>
      <c r="W243" s="4"/>
      <c r="X243" s="4"/>
    </row>
    <row r="244" spans="1:24" ht="17" x14ac:dyDescent="0.2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4" t="s">
        <v>20</v>
      </c>
      <c r="G244" s="15">
        <f>(E244/D244)*100</f>
        <v>127.72619047619047</v>
      </c>
      <c r="H244" s="4">
        <v>250</v>
      </c>
      <c r="I244" s="16">
        <f>E244/H244</f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17">
        <f>(((L244/60)/60)/24)+DATE(1970,1,1)</f>
        <v>42865.208333333328</v>
      </c>
      <c r="O244" s="17">
        <f>(((M244/60)/60)/24)+DATE(1970,1,1)</f>
        <v>42875.208333333328</v>
      </c>
      <c r="P244" s="4" t="b">
        <v>0</v>
      </c>
      <c r="Q244" s="4" t="b">
        <v>1</v>
      </c>
      <c r="R244" s="4" t="s">
        <v>23</v>
      </c>
      <c r="S244" s="4" t="s">
        <v>2035</v>
      </c>
      <c r="T244" s="4" t="s">
        <v>2036</v>
      </c>
      <c r="U244" s="4"/>
      <c r="V244" s="4"/>
      <c r="W244" s="4"/>
      <c r="X244" s="4"/>
    </row>
    <row r="245" spans="1:24" ht="34" x14ac:dyDescent="0.2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4" t="s">
        <v>20</v>
      </c>
      <c r="G245" s="15">
        <f>(E245/D245)*100</f>
        <v>445.21739130434781</v>
      </c>
      <c r="H245" s="4">
        <v>238</v>
      </c>
      <c r="I245" s="16">
        <f>E245/H245</f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17">
        <f>(((L245/60)/60)/24)+DATE(1970,1,1)</f>
        <v>43163.25</v>
      </c>
      <c r="O245" s="17">
        <f>(((M245/60)/60)/24)+DATE(1970,1,1)</f>
        <v>43166.25</v>
      </c>
      <c r="P245" s="4" t="b">
        <v>0</v>
      </c>
      <c r="Q245" s="4" t="b">
        <v>0</v>
      </c>
      <c r="R245" s="4" t="s">
        <v>33</v>
      </c>
      <c r="S245" s="4" t="s">
        <v>2039</v>
      </c>
      <c r="T245" s="4" t="s">
        <v>2040</v>
      </c>
      <c r="U245" s="4"/>
      <c r="V245" s="4"/>
      <c r="W245" s="4"/>
      <c r="X245" s="4"/>
    </row>
    <row r="246" spans="1:24" ht="34" x14ac:dyDescent="0.2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4" t="s">
        <v>20</v>
      </c>
      <c r="G246" s="15">
        <f>(E246/D246)*100</f>
        <v>569.71428571428578</v>
      </c>
      <c r="H246" s="4">
        <v>53</v>
      </c>
      <c r="I246" s="16">
        <f>E246/H246</f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17">
        <f>(((L246/60)/60)/24)+DATE(1970,1,1)</f>
        <v>41834.208333333336</v>
      </c>
      <c r="O246" s="17">
        <f>(((M246/60)/60)/24)+DATE(1970,1,1)</f>
        <v>41886.208333333336</v>
      </c>
      <c r="P246" s="4" t="b">
        <v>0</v>
      </c>
      <c r="Q246" s="4" t="b">
        <v>0</v>
      </c>
      <c r="R246" s="4" t="s">
        <v>33</v>
      </c>
      <c r="S246" s="4" t="s">
        <v>2039</v>
      </c>
      <c r="T246" s="4" t="s">
        <v>2040</v>
      </c>
      <c r="U246" s="4"/>
      <c r="V246" s="4"/>
      <c r="W246" s="4"/>
      <c r="X246" s="4"/>
    </row>
    <row r="247" spans="1:24" ht="17" x14ac:dyDescent="0.2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4" t="s">
        <v>20</v>
      </c>
      <c r="G247" s="15">
        <f>(E247/D247)*100</f>
        <v>509.34482758620686</v>
      </c>
      <c r="H247" s="4">
        <v>214</v>
      </c>
      <c r="I247" s="16">
        <f>E247/H247</f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17">
        <f>(((L247/60)/60)/24)+DATE(1970,1,1)</f>
        <v>41736.208333333336</v>
      </c>
      <c r="O247" s="17">
        <f>(((M247/60)/60)/24)+DATE(1970,1,1)</f>
        <v>41737.208333333336</v>
      </c>
      <c r="P247" s="4" t="b">
        <v>0</v>
      </c>
      <c r="Q247" s="4" t="b">
        <v>0</v>
      </c>
      <c r="R247" s="4" t="s">
        <v>33</v>
      </c>
      <c r="S247" s="4" t="s">
        <v>2039</v>
      </c>
      <c r="T247" s="4" t="s">
        <v>2040</v>
      </c>
      <c r="U247" s="4"/>
      <c r="V247" s="4"/>
      <c r="W247" s="4"/>
      <c r="X247" s="4"/>
    </row>
    <row r="248" spans="1:24" ht="17" x14ac:dyDescent="0.2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4" t="s">
        <v>20</v>
      </c>
      <c r="G248" s="15">
        <f>(E248/D248)*100</f>
        <v>325.5333333333333</v>
      </c>
      <c r="H248" s="4">
        <v>222</v>
      </c>
      <c r="I248" s="16">
        <f>E248/H248</f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17">
        <f>(((L248/60)/60)/24)+DATE(1970,1,1)</f>
        <v>41491.208333333336</v>
      </c>
      <c r="O248" s="17">
        <f>(((M248/60)/60)/24)+DATE(1970,1,1)</f>
        <v>41495.208333333336</v>
      </c>
      <c r="P248" s="4" t="b">
        <v>0</v>
      </c>
      <c r="Q248" s="4" t="b">
        <v>0</v>
      </c>
      <c r="R248" s="4" t="s">
        <v>28</v>
      </c>
      <c r="S248" s="4" t="s">
        <v>2037</v>
      </c>
      <c r="T248" s="4" t="s">
        <v>2038</v>
      </c>
      <c r="U248" s="4"/>
      <c r="V248" s="4"/>
      <c r="W248" s="4"/>
      <c r="X248" s="4"/>
    </row>
    <row r="249" spans="1:24" ht="17" x14ac:dyDescent="0.2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4" t="s">
        <v>20</v>
      </c>
      <c r="G249" s="15">
        <f>(E249/D249)*100</f>
        <v>932.61616161616166</v>
      </c>
      <c r="H249" s="4">
        <v>1884</v>
      </c>
      <c r="I249" s="16">
        <f>E249/H249</f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17">
        <f>(((L249/60)/60)/24)+DATE(1970,1,1)</f>
        <v>42726.25</v>
      </c>
      <c r="O249" s="17">
        <f>(((M249/60)/60)/24)+DATE(1970,1,1)</f>
        <v>42741.25</v>
      </c>
      <c r="P249" s="4" t="b">
        <v>0</v>
      </c>
      <c r="Q249" s="4" t="b">
        <v>1</v>
      </c>
      <c r="R249" s="4" t="s">
        <v>119</v>
      </c>
      <c r="S249" s="4" t="s">
        <v>2047</v>
      </c>
      <c r="T249" s="4" t="s">
        <v>2053</v>
      </c>
      <c r="U249" s="4"/>
      <c r="V249" s="4"/>
      <c r="W249" s="4"/>
      <c r="X249" s="4"/>
    </row>
    <row r="250" spans="1:24" ht="17" x14ac:dyDescent="0.2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4" t="s">
        <v>20</v>
      </c>
      <c r="G250" s="15">
        <f>(E250/D250)*100</f>
        <v>211.33870967741933</v>
      </c>
      <c r="H250" s="4">
        <v>218</v>
      </c>
      <c r="I250" s="16">
        <f>E250/H250</f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17">
        <f>(((L250/60)/60)/24)+DATE(1970,1,1)</f>
        <v>42004.25</v>
      </c>
      <c r="O250" s="17">
        <f>(((M250/60)/60)/24)+DATE(1970,1,1)</f>
        <v>42009.25</v>
      </c>
      <c r="P250" s="4" t="b">
        <v>0</v>
      </c>
      <c r="Q250" s="4" t="b">
        <v>0</v>
      </c>
      <c r="R250" s="4" t="s">
        <v>292</v>
      </c>
      <c r="S250" s="4" t="s">
        <v>2050</v>
      </c>
      <c r="T250" s="4" t="s">
        <v>2061</v>
      </c>
      <c r="U250" s="4"/>
      <c r="V250" s="4"/>
      <c r="W250" s="4"/>
      <c r="X250" s="4"/>
    </row>
    <row r="251" spans="1:24" ht="17" x14ac:dyDescent="0.2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4" t="s">
        <v>20</v>
      </c>
      <c r="G251" s="15">
        <f>(E251/D251)*100</f>
        <v>273.32520325203251</v>
      </c>
      <c r="H251" s="4">
        <v>6465</v>
      </c>
      <c r="I251" s="16">
        <f>E251/H251</f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17">
        <f>(((L251/60)/60)/24)+DATE(1970,1,1)</f>
        <v>42006.25</v>
      </c>
      <c r="O251" s="17">
        <f>(((M251/60)/60)/24)+DATE(1970,1,1)</f>
        <v>42013.25</v>
      </c>
      <c r="P251" s="4" t="b">
        <v>0</v>
      </c>
      <c r="Q251" s="4" t="b">
        <v>0</v>
      </c>
      <c r="R251" s="4" t="s">
        <v>206</v>
      </c>
      <c r="S251" s="4" t="s">
        <v>2047</v>
      </c>
      <c r="T251" s="4" t="s">
        <v>2059</v>
      </c>
      <c r="U251" s="4"/>
      <c r="V251" s="4"/>
      <c r="W251" s="4"/>
      <c r="X251" s="4"/>
    </row>
    <row r="252" spans="1:24" ht="17" x14ac:dyDescent="0.2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4" t="s">
        <v>14</v>
      </c>
      <c r="G252" s="15">
        <f>(E252/D252)*100</f>
        <v>3</v>
      </c>
      <c r="H252" s="4">
        <v>1</v>
      </c>
      <c r="I252" s="16">
        <f>E252/H252</f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17">
        <f>(((L252/60)/60)/24)+DATE(1970,1,1)</f>
        <v>40203.25</v>
      </c>
      <c r="O252" s="17">
        <f>(((M252/60)/60)/24)+DATE(1970,1,1)</f>
        <v>40238.25</v>
      </c>
      <c r="P252" s="4" t="b">
        <v>0</v>
      </c>
      <c r="Q252" s="4" t="b">
        <v>0</v>
      </c>
      <c r="R252" s="4" t="s">
        <v>23</v>
      </c>
      <c r="S252" s="4" t="s">
        <v>2035</v>
      </c>
      <c r="T252" s="4" t="s">
        <v>2036</v>
      </c>
      <c r="U252" s="4"/>
      <c r="V252" s="4"/>
      <c r="W252" s="4"/>
      <c r="X252" s="4"/>
    </row>
    <row r="253" spans="1:24" ht="17" x14ac:dyDescent="0.2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4" t="s">
        <v>14</v>
      </c>
      <c r="G253" s="15">
        <f>(E253/D253)*100</f>
        <v>54.084507042253513</v>
      </c>
      <c r="H253" s="4">
        <v>101</v>
      </c>
      <c r="I253" s="16">
        <f>E253/H253</f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17">
        <f>(((L253/60)/60)/24)+DATE(1970,1,1)</f>
        <v>41252.25</v>
      </c>
      <c r="O253" s="17">
        <f>(((M253/60)/60)/24)+DATE(1970,1,1)</f>
        <v>41254.25</v>
      </c>
      <c r="P253" s="4" t="b">
        <v>0</v>
      </c>
      <c r="Q253" s="4" t="b">
        <v>0</v>
      </c>
      <c r="R253" s="4" t="s">
        <v>33</v>
      </c>
      <c r="S253" s="4" t="s">
        <v>2039</v>
      </c>
      <c r="T253" s="4" t="s">
        <v>2040</v>
      </c>
      <c r="U253" s="4"/>
      <c r="V253" s="4"/>
      <c r="W253" s="4"/>
      <c r="X253" s="4"/>
    </row>
    <row r="254" spans="1:24" ht="34" x14ac:dyDescent="0.2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4" t="s">
        <v>20</v>
      </c>
      <c r="G254" s="15">
        <f>(E254/D254)*100</f>
        <v>626.29999999999995</v>
      </c>
      <c r="H254" s="4">
        <v>59</v>
      </c>
      <c r="I254" s="16">
        <f>E254/H254</f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17">
        <f>(((L254/60)/60)/24)+DATE(1970,1,1)</f>
        <v>41572.208333333336</v>
      </c>
      <c r="O254" s="17">
        <f>(((M254/60)/60)/24)+DATE(1970,1,1)</f>
        <v>41577.208333333336</v>
      </c>
      <c r="P254" s="4" t="b">
        <v>0</v>
      </c>
      <c r="Q254" s="4" t="b">
        <v>0</v>
      </c>
      <c r="R254" s="4" t="s">
        <v>33</v>
      </c>
      <c r="S254" s="4" t="s">
        <v>2039</v>
      </c>
      <c r="T254" s="4" t="s">
        <v>2040</v>
      </c>
      <c r="U254" s="4"/>
      <c r="V254" s="4"/>
      <c r="W254" s="4"/>
      <c r="X254" s="4"/>
    </row>
    <row r="255" spans="1:24" ht="17" x14ac:dyDescent="0.2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4" t="s">
        <v>14</v>
      </c>
      <c r="G255" s="15">
        <f>(E255/D255)*100</f>
        <v>89.021399176954731</v>
      </c>
      <c r="H255" s="4">
        <v>1335</v>
      </c>
      <c r="I255" s="16">
        <f>E255/H255</f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17">
        <f>(((L255/60)/60)/24)+DATE(1970,1,1)</f>
        <v>40641.208333333336</v>
      </c>
      <c r="O255" s="17">
        <f>(((M255/60)/60)/24)+DATE(1970,1,1)</f>
        <v>40653.208333333336</v>
      </c>
      <c r="P255" s="4" t="b">
        <v>0</v>
      </c>
      <c r="Q255" s="4" t="b">
        <v>0</v>
      </c>
      <c r="R255" s="4" t="s">
        <v>53</v>
      </c>
      <c r="S255" s="4" t="s">
        <v>2041</v>
      </c>
      <c r="T255" s="4" t="s">
        <v>2044</v>
      </c>
      <c r="U255" s="4"/>
      <c r="V255" s="4"/>
      <c r="W255" s="4"/>
      <c r="X255" s="4"/>
    </row>
    <row r="256" spans="1:24" ht="34" x14ac:dyDescent="0.2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4" t="s">
        <v>20</v>
      </c>
      <c r="G256" s="15">
        <f>(E256/D256)*100</f>
        <v>184.89130434782609</v>
      </c>
      <c r="H256" s="4">
        <v>88</v>
      </c>
      <c r="I256" s="16">
        <f>E256/H256</f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17">
        <f>(((L256/60)/60)/24)+DATE(1970,1,1)</f>
        <v>42787.25</v>
      </c>
      <c r="O256" s="17">
        <f>(((M256/60)/60)/24)+DATE(1970,1,1)</f>
        <v>42789.25</v>
      </c>
      <c r="P256" s="4" t="b">
        <v>0</v>
      </c>
      <c r="Q256" s="4" t="b">
        <v>0</v>
      </c>
      <c r="R256" s="4" t="s">
        <v>68</v>
      </c>
      <c r="S256" s="4" t="s">
        <v>2047</v>
      </c>
      <c r="T256" s="4" t="s">
        <v>2048</v>
      </c>
      <c r="U256" s="4"/>
      <c r="V256" s="4"/>
      <c r="W256" s="4"/>
      <c r="X256" s="4"/>
    </row>
    <row r="257" spans="1:24" ht="34" x14ac:dyDescent="0.2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4" t="s">
        <v>20</v>
      </c>
      <c r="G257" s="15">
        <f>(E257/D257)*100</f>
        <v>120.16770186335404</v>
      </c>
      <c r="H257" s="4">
        <v>1697</v>
      </c>
      <c r="I257" s="16">
        <f>E257/H257</f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17">
        <f>(((L257/60)/60)/24)+DATE(1970,1,1)</f>
        <v>40590.25</v>
      </c>
      <c r="O257" s="17">
        <f>(((M257/60)/60)/24)+DATE(1970,1,1)</f>
        <v>40595.25</v>
      </c>
      <c r="P257" s="4" t="b">
        <v>0</v>
      </c>
      <c r="Q257" s="4" t="b">
        <v>1</v>
      </c>
      <c r="R257" s="4" t="s">
        <v>23</v>
      </c>
      <c r="S257" s="4" t="s">
        <v>2035</v>
      </c>
      <c r="T257" s="4" t="s">
        <v>2036</v>
      </c>
      <c r="U257" s="4"/>
      <c r="V257" s="4"/>
      <c r="W257" s="4"/>
      <c r="X257" s="4"/>
    </row>
    <row r="258" spans="1:24" ht="17" x14ac:dyDescent="0.2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4" t="s">
        <v>14</v>
      </c>
      <c r="G258" s="15">
        <f>(E258/D258)*100</f>
        <v>23.390243902439025</v>
      </c>
      <c r="H258" s="4">
        <v>15</v>
      </c>
      <c r="I258" s="16">
        <f>E258/H258</f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17">
        <f>(((L258/60)/60)/24)+DATE(1970,1,1)</f>
        <v>42393.25</v>
      </c>
      <c r="O258" s="17">
        <f>(((M258/60)/60)/24)+DATE(1970,1,1)</f>
        <v>42430.25</v>
      </c>
      <c r="P258" s="4" t="b">
        <v>0</v>
      </c>
      <c r="Q258" s="4" t="b">
        <v>0</v>
      </c>
      <c r="R258" s="4" t="s">
        <v>23</v>
      </c>
      <c r="S258" s="4" t="s">
        <v>2035</v>
      </c>
      <c r="T258" s="4" t="s">
        <v>2036</v>
      </c>
      <c r="U258" s="4"/>
      <c r="V258" s="4"/>
      <c r="W258" s="4"/>
      <c r="X258" s="4"/>
    </row>
    <row r="259" spans="1:24" ht="17" x14ac:dyDescent="0.2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4" t="s">
        <v>20</v>
      </c>
      <c r="G259" s="15">
        <f>(E259/D259)*100</f>
        <v>146</v>
      </c>
      <c r="H259" s="4">
        <v>92</v>
      </c>
      <c r="I259" s="16">
        <f>E259/H259</f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17">
        <f>(((L259/60)/60)/24)+DATE(1970,1,1)</f>
        <v>41338.25</v>
      </c>
      <c r="O259" s="17">
        <f>(((M259/60)/60)/24)+DATE(1970,1,1)</f>
        <v>41352.208333333336</v>
      </c>
      <c r="P259" s="4" t="b">
        <v>0</v>
      </c>
      <c r="Q259" s="4" t="b">
        <v>0</v>
      </c>
      <c r="R259" s="4" t="s">
        <v>33</v>
      </c>
      <c r="S259" s="4" t="s">
        <v>2039</v>
      </c>
      <c r="T259" s="4" t="s">
        <v>2040</v>
      </c>
      <c r="U259" s="4"/>
      <c r="V259" s="4"/>
      <c r="W259" s="4"/>
      <c r="X259" s="4"/>
    </row>
    <row r="260" spans="1:24" ht="17" x14ac:dyDescent="0.2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4" t="s">
        <v>20</v>
      </c>
      <c r="G260" s="15">
        <f>(E260/D260)*100</f>
        <v>268.48</v>
      </c>
      <c r="H260" s="4">
        <v>186</v>
      </c>
      <c r="I260" s="16">
        <f>E260/H260</f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17">
        <f>(((L260/60)/60)/24)+DATE(1970,1,1)</f>
        <v>42712.25</v>
      </c>
      <c r="O260" s="17">
        <f>(((M260/60)/60)/24)+DATE(1970,1,1)</f>
        <v>42732.25</v>
      </c>
      <c r="P260" s="4" t="b">
        <v>0</v>
      </c>
      <c r="Q260" s="4" t="b">
        <v>1</v>
      </c>
      <c r="R260" s="4" t="s">
        <v>33</v>
      </c>
      <c r="S260" s="4" t="s">
        <v>2039</v>
      </c>
      <c r="T260" s="4" t="s">
        <v>2040</v>
      </c>
      <c r="U260" s="4"/>
      <c r="V260" s="4"/>
      <c r="W260" s="4"/>
      <c r="X260" s="4"/>
    </row>
    <row r="261" spans="1:24" ht="34" x14ac:dyDescent="0.2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4" t="s">
        <v>20</v>
      </c>
      <c r="G261" s="15">
        <f>(E261/D261)*100</f>
        <v>597.5</v>
      </c>
      <c r="H261" s="4">
        <v>138</v>
      </c>
      <c r="I261" s="16">
        <f>E261/H261</f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17">
        <f>(((L261/60)/60)/24)+DATE(1970,1,1)</f>
        <v>41251.25</v>
      </c>
      <c r="O261" s="17">
        <f>(((M261/60)/60)/24)+DATE(1970,1,1)</f>
        <v>41270.25</v>
      </c>
      <c r="P261" s="4" t="b">
        <v>1</v>
      </c>
      <c r="Q261" s="4" t="b">
        <v>0</v>
      </c>
      <c r="R261" s="4" t="s">
        <v>122</v>
      </c>
      <c r="S261" s="4" t="s">
        <v>2054</v>
      </c>
      <c r="T261" s="4" t="s">
        <v>2055</v>
      </c>
      <c r="U261" s="4"/>
      <c r="V261" s="4"/>
      <c r="W261" s="4"/>
      <c r="X261" s="4"/>
    </row>
    <row r="262" spans="1:24" ht="17" x14ac:dyDescent="0.2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4" t="s">
        <v>20</v>
      </c>
      <c r="G262" s="15">
        <f>(E262/D262)*100</f>
        <v>157.69841269841268</v>
      </c>
      <c r="H262" s="4">
        <v>261</v>
      </c>
      <c r="I262" s="16">
        <f>E262/H262</f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17">
        <f>(((L262/60)/60)/24)+DATE(1970,1,1)</f>
        <v>41180.208333333336</v>
      </c>
      <c r="O262" s="17">
        <f>(((M262/60)/60)/24)+DATE(1970,1,1)</f>
        <v>41192.208333333336</v>
      </c>
      <c r="P262" s="4" t="b">
        <v>0</v>
      </c>
      <c r="Q262" s="4" t="b">
        <v>0</v>
      </c>
      <c r="R262" s="4" t="s">
        <v>23</v>
      </c>
      <c r="S262" s="4" t="s">
        <v>2035</v>
      </c>
      <c r="T262" s="4" t="s">
        <v>2036</v>
      </c>
      <c r="U262" s="4"/>
      <c r="V262" s="4"/>
      <c r="W262" s="4"/>
      <c r="X262" s="4"/>
    </row>
    <row r="263" spans="1:24" ht="34" x14ac:dyDescent="0.2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4" t="s">
        <v>14</v>
      </c>
      <c r="G263" s="15">
        <f>(E263/D263)*100</f>
        <v>31.201660735468568</v>
      </c>
      <c r="H263" s="4">
        <v>454</v>
      </c>
      <c r="I263" s="16">
        <f>E263/H263</f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17">
        <f>(((L263/60)/60)/24)+DATE(1970,1,1)</f>
        <v>40415.208333333336</v>
      </c>
      <c r="O263" s="17">
        <f>(((M263/60)/60)/24)+DATE(1970,1,1)</f>
        <v>40419.208333333336</v>
      </c>
      <c r="P263" s="4" t="b">
        <v>0</v>
      </c>
      <c r="Q263" s="4" t="b">
        <v>1</v>
      </c>
      <c r="R263" s="4" t="s">
        <v>23</v>
      </c>
      <c r="S263" s="4" t="s">
        <v>2035</v>
      </c>
      <c r="T263" s="4" t="s">
        <v>2036</v>
      </c>
      <c r="U263" s="4"/>
      <c r="V263" s="4"/>
      <c r="W263" s="4"/>
      <c r="X263" s="4"/>
    </row>
    <row r="264" spans="1:24" ht="17" x14ac:dyDescent="0.2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4" t="s">
        <v>20</v>
      </c>
      <c r="G264" s="15">
        <f>(E264/D264)*100</f>
        <v>313.41176470588238</v>
      </c>
      <c r="H264" s="4">
        <v>107</v>
      </c>
      <c r="I264" s="16">
        <f>E264/H264</f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17">
        <f>(((L264/60)/60)/24)+DATE(1970,1,1)</f>
        <v>40638.208333333336</v>
      </c>
      <c r="O264" s="17">
        <f>(((M264/60)/60)/24)+DATE(1970,1,1)</f>
        <v>40664.208333333336</v>
      </c>
      <c r="P264" s="4" t="b">
        <v>0</v>
      </c>
      <c r="Q264" s="4" t="b">
        <v>1</v>
      </c>
      <c r="R264" s="4" t="s">
        <v>60</v>
      </c>
      <c r="S264" s="4" t="s">
        <v>2035</v>
      </c>
      <c r="T264" s="4" t="s">
        <v>2045</v>
      </c>
      <c r="U264" s="4"/>
      <c r="V264" s="4"/>
      <c r="W264" s="4"/>
      <c r="X264" s="4"/>
    </row>
    <row r="265" spans="1:24" ht="17" x14ac:dyDescent="0.2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4" t="s">
        <v>20</v>
      </c>
      <c r="G265" s="15">
        <f>(E265/D265)*100</f>
        <v>370.89655172413791</v>
      </c>
      <c r="H265" s="4">
        <v>199</v>
      </c>
      <c r="I265" s="16">
        <f>E265/H265</f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17">
        <f>(((L265/60)/60)/24)+DATE(1970,1,1)</f>
        <v>40187.25</v>
      </c>
      <c r="O265" s="17">
        <f>(((M265/60)/60)/24)+DATE(1970,1,1)</f>
        <v>40187.25</v>
      </c>
      <c r="P265" s="4" t="b">
        <v>0</v>
      </c>
      <c r="Q265" s="4" t="b">
        <v>0</v>
      </c>
      <c r="R265" s="4" t="s">
        <v>122</v>
      </c>
      <c r="S265" s="4" t="s">
        <v>2054</v>
      </c>
      <c r="T265" s="4" t="s">
        <v>2055</v>
      </c>
      <c r="U265" s="4"/>
      <c r="V265" s="4"/>
      <c r="W265" s="4"/>
      <c r="X265" s="4"/>
    </row>
    <row r="266" spans="1:24" ht="17" x14ac:dyDescent="0.2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4" t="s">
        <v>20</v>
      </c>
      <c r="G266" s="15">
        <f>(E266/D266)*100</f>
        <v>362.66447368421052</v>
      </c>
      <c r="H266" s="4">
        <v>5512</v>
      </c>
      <c r="I266" s="16">
        <f>E266/H266</f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17">
        <f>(((L266/60)/60)/24)+DATE(1970,1,1)</f>
        <v>41317.25</v>
      </c>
      <c r="O266" s="17">
        <f>(((M266/60)/60)/24)+DATE(1970,1,1)</f>
        <v>41333.25</v>
      </c>
      <c r="P266" s="4" t="b">
        <v>0</v>
      </c>
      <c r="Q266" s="4" t="b">
        <v>0</v>
      </c>
      <c r="R266" s="4" t="s">
        <v>33</v>
      </c>
      <c r="S266" s="4" t="s">
        <v>2039</v>
      </c>
      <c r="T266" s="4" t="s">
        <v>2040</v>
      </c>
      <c r="U266" s="4"/>
      <c r="V266" s="4"/>
      <c r="W266" s="4"/>
      <c r="X266" s="4"/>
    </row>
    <row r="267" spans="1:24" ht="17" x14ac:dyDescent="0.2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4" t="s">
        <v>20</v>
      </c>
      <c r="G267" s="15">
        <f>(E267/D267)*100</f>
        <v>123.08163265306122</v>
      </c>
      <c r="H267" s="4">
        <v>86</v>
      </c>
      <c r="I267" s="16">
        <f>E267/H267</f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17">
        <f>(((L267/60)/60)/24)+DATE(1970,1,1)</f>
        <v>42372.25</v>
      </c>
      <c r="O267" s="17">
        <f>(((M267/60)/60)/24)+DATE(1970,1,1)</f>
        <v>42416.25</v>
      </c>
      <c r="P267" s="4" t="b">
        <v>0</v>
      </c>
      <c r="Q267" s="4" t="b">
        <v>0</v>
      </c>
      <c r="R267" s="4" t="s">
        <v>33</v>
      </c>
      <c r="S267" s="4" t="s">
        <v>2039</v>
      </c>
      <c r="T267" s="4" t="s">
        <v>2040</v>
      </c>
      <c r="U267" s="4"/>
      <c r="V267" s="4"/>
      <c r="W267" s="4"/>
      <c r="X267" s="4"/>
    </row>
    <row r="268" spans="1:24" ht="17" x14ac:dyDescent="0.2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4" t="s">
        <v>14</v>
      </c>
      <c r="G268" s="15">
        <f>(E268/D268)*100</f>
        <v>76.766756032171585</v>
      </c>
      <c r="H268" s="4">
        <v>3182</v>
      </c>
      <c r="I268" s="16">
        <f>E268/H268</f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17">
        <f>(((L268/60)/60)/24)+DATE(1970,1,1)</f>
        <v>41950.25</v>
      </c>
      <c r="O268" s="17">
        <f>(((M268/60)/60)/24)+DATE(1970,1,1)</f>
        <v>41983.25</v>
      </c>
      <c r="P268" s="4" t="b">
        <v>0</v>
      </c>
      <c r="Q268" s="4" t="b">
        <v>1</v>
      </c>
      <c r="R268" s="4" t="s">
        <v>159</v>
      </c>
      <c r="S268" s="4" t="s">
        <v>2035</v>
      </c>
      <c r="T268" s="4" t="s">
        <v>2058</v>
      </c>
      <c r="U268" s="4"/>
      <c r="V268" s="4"/>
      <c r="W268" s="4"/>
      <c r="X268" s="4"/>
    </row>
    <row r="269" spans="1:24" ht="17" x14ac:dyDescent="0.2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4" t="s">
        <v>20</v>
      </c>
      <c r="G269" s="15">
        <f>(E269/D269)*100</f>
        <v>233.62012987012989</v>
      </c>
      <c r="H269" s="4">
        <v>2768</v>
      </c>
      <c r="I269" s="16">
        <f>E269/H269</f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17">
        <f>(((L269/60)/60)/24)+DATE(1970,1,1)</f>
        <v>41206.208333333336</v>
      </c>
      <c r="O269" s="17">
        <f>(((M269/60)/60)/24)+DATE(1970,1,1)</f>
        <v>41222.25</v>
      </c>
      <c r="P269" s="4" t="b">
        <v>0</v>
      </c>
      <c r="Q269" s="4" t="b">
        <v>0</v>
      </c>
      <c r="R269" s="4" t="s">
        <v>33</v>
      </c>
      <c r="S269" s="4" t="s">
        <v>2039</v>
      </c>
      <c r="T269" s="4" t="s">
        <v>2040</v>
      </c>
      <c r="U269" s="4"/>
      <c r="V269" s="4"/>
      <c r="W269" s="4"/>
      <c r="X269" s="4"/>
    </row>
    <row r="270" spans="1:24" ht="17" x14ac:dyDescent="0.2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4" t="s">
        <v>20</v>
      </c>
      <c r="G270" s="15">
        <f>(E270/D270)*100</f>
        <v>180.53333333333333</v>
      </c>
      <c r="H270" s="4">
        <v>48</v>
      </c>
      <c r="I270" s="16">
        <f>E270/H270</f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17">
        <f>(((L270/60)/60)/24)+DATE(1970,1,1)</f>
        <v>41186.208333333336</v>
      </c>
      <c r="O270" s="17">
        <f>(((M270/60)/60)/24)+DATE(1970,1,1)</f>
        <v>41232.25</v>
      </c>
      <c r="P270" s="4" t="b">
        <v>0</v>
      </c>
      <c r="Q270" s="4" t="b">
        <v>0</v>
      </c>
      <c r="R270" s="4" t="s">
        <v>42</v>
      </c>
      <c r="S270" s="4" t="s">
        <v>2041</v>
      </c>
      <c r="T270" s="4" t="s">
        <v>2042</v>
      </c>
      <c r="U270" s="4"/>
      <c r="V270" s="4"/>
      <c r="W270" s="4"/>
      <c r="X270" s="4"/>
    </row>
    <row r="271" spans="1:24" ht="17" x14ac:dyDescent="0.2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4" t="s">
        <v>20</v>
      </c>
      <c r="G271" s="15">
        <f>(E271/D271)*100</f>
        <v>252.62857142857143</v>
      </c>
      <c r="H271" s="4">
        <v>87</v>
      </c>
      <c r="I271" s="16">
        <f>E271/H271</f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17">
        <f>(((L271/60)/60)/24)+DATE(1970,1,1)</f>
        <v>43496.25</v>
      </c>
      <c r="O271" s="17">
        <f>(((M271/60)/60)/24)+DATE(1970,1,1)</f>
        <v>43517.25</v>
      </c>
      <c r="P271" s="4" t="b">
        <v>0</v>
      </c>
      <c r="Q271" s="4" t="b">
        <v>0</v>
      </c>
      <c r="R271" s="4" t="s">
        <v>269</v>
      </c>
      <c r="S271" s="4" t="s">
        <v>2041</v>
      </c>
      <c r="T271" s="4" t="s">
        <v>2060</v>
      </c>
      <c r="U271" s="4"/>
      <c r="V271" s="4"/>
      <c r="W271" s="4"/>
      <c r="X271" s="4"/>
    </row>
    <row r="272" spans="1:24" ht="17" x14ac:dyDescent="0.2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4" t="s">
        <v>74</v>
      </c>
      <c r="G272" s="15">
        <f>(E272/D272)*100</f>
        <v>27.176538240368025</v>
      </c>
      <c r="H272" s="4">
        <v>1890</v>
      </c>
      <c r="I272" s="16">
        <f>E272/H272</f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17">
        <f>(((L272/60)/60)/24)+DATE(1970,1,1)</f>
        <v>40514.25</v>
      </c>
      <c r="O272" s="17">
        <f>(((M272/60)/60)/24)+DATE(1970,1,1)</f>
        <v>40516.25</v>
      </c>
      <c r="P272" s="4" t="b">
        <v>0</v>
      </c>
      <c r="Q272" s="4" t="b">
        <v>0</v>
      </c>
      <c r="R272" s="4" t="s">
        <v>89</v>
      </c>
      <c r="S272" s="4" t="s">
        <v>2050</v>
      </c>
      <c r="T272" s="4" t="s">
        <v>2051</v>
      </c>
      <c r="U272" s="4"/>
      <c r="V272" s="4"/>
      <c r="W272" s="4"/>
      <c r="X272" s="4"/>
    </row>
    <row r="273" spans="1:24" ht="34" x14ac:dyDescent="0.2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4" t="s">
        <v>47</v>
      </c>
      <c r="G273" s="15">
        <f>(E273/D273)*100</f>
        <v>1.2706571242680547</v>
      </c>
      <c r="H273" s="4">
        <v>61</v>
      </c>
      <c r="I273" s="16">
        <f>E273/H273</f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17">
        <f>(((L273/60)/60)/24)+DATE(1970,1,1)</f>
        <v>42345.25</v>
      </c>
      <c r="O273" s="17">
        <f>(((M273/60)/60)/24)+DATE(1970,1,1)</f>
        <v>42376.25</v>
      </c>
      <c r="P273" s="4" t="b">
        <v>0</v>
      </c>
      <c r="Q273" s="4" t="b">
        <v>0</v>
      </c>
      <c r="R273" s="4" t="s">
        <v>122</v>
      </c>
      <c r="S273" s="4" t="s">
        <v>2054</v>
      </c>
      <c r="T273" s="4" t="s">
        <v>2055</v>
      </c>
      <c r="U273" s="4"/>
      <c r="V273" s="4"/>
      <c r="W273" s="4"/>
      <c r="X273" s="4"/>
    </row>
    <row r="274" spans="1:24" ht="17" x14ac:dyDescent="0.2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4" t="s">
        <v>20</v>
      </c>
      <c r="G274" s="15">
        <f>(E274/D274)*100</f>
        <v>304.0097847358121</v>
      </c>
      <c r="H274" s="4">
        <v>1894</v>
      </c>
      <c r="I274" s="16">
        <f>E274/H274</f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17">
        <f>(((L274/60)/60)/24)+DATE(1970,1,1)</f>
        <v>43656.208333333328</v>
      </c>
      <c r="O274" s="17">
        <f>(((M274/60)/60)/24)+DATE(1970,1,1)</f>
        <v>43681.208333333328</v>
      </c>
      <c r="P274" s="4" t="b">
        <v>0</v>
      </c>
      <c r="Q274" s="4" t="b">
        <v>1</v>
      </c>
      <c r="R274" s="4" t="s">
        <v>33</v>
      </c>
      <c r="S274" s="4" t="s">
        <v>2039</v>
      </c>
      <c r="T274" s="4" t="s">
        <v>2040</v>
      </c>
      <c r="U274" s="4"/>
      <c r="V274" s="4"/>
      <c r="W274" s="4"/>
      <c r="X274" s="4"/>
    </row>
    <row r="275" spans="1:24" ht="17" x14ac:dyDescent="0.2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4" t="s">
        <v>20</v>
      </c>
      <c r="G275" s="15">
        <f>(E275/D275)*100</f>
        <v>137.23076923076923</v>
      </c>
      <c r="H275" s="4">
        <v>282</v>
      </c>
      <c r="I275" s="16">
        <f>E275/H275</f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17">
        <f>(((L275/60)/60)/24)+DATE(1970,1,1)</f>
        <v>42995.208333333328</v>
      </c>
      <c r="O275" s="17">
        <f>(((M275/60)/60)/24)+DATE(1970,1,1)</f>
        <v>42998.208333333328</v>
      </c>
      <c r="P275" s="4" t="b">
        <v>0</v>
      </c>
      <c r="Q275" s="4" t="b">
        <v>0</v>
      </c>
      <c r="R275" s="4" t="s">
        <v>33</v>
      </c>
      <c r="S275" s="4" t="s">
        <v>2039</v>
      </c>
      <c r="T275" s="4" t="s">
        <v>2040</v>
      </c>
      <c r="U275" s="4"/>
      <c r="V275" s="4"/>
      <c r="W275" s="4"/>
      <c r="X275" s="4"/>
    </row>
    <row r="276" spans="1:24" ht="34" x14ac:dyDescent="0.2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4" t="s">
        <v>14</v>
      </c>
      <c r="G276" s="15">
        <f>(E276/D276)*100</f>
        <v>32.208333333333336</v>
      </c>
      <c r="H276" s="4">
        <v>15</v>
      </c>
      <c r="I276" s="16">
        <f>E276/H276</f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17">
        <f>(((L276/60)/60)/24)+DATE(1970,1,1)</f>
        <v>43045.25</v>
      </c>
      <c r="O276" s="17">
        <f>(((M276/60)/60)/24)+DATE(1970,1,1)</f>
        <v>43050.25</v>
      </c>
      <c r="P276" s="4" t="b">
        <v>0</v>
      </c>
      <c r="Q276" s="4" t="b">
        <v>0</v>
      </c>
      <c r="R276" s="4" t="s">
        <v>33</v>
      </c>
      <c r="S276" s="4" t="s">
        <v>2039</v>
      </c>
      <c r="T276" s="4" t="s">
        <v>2040</v>
      </c>
      <c r="U276" s="4"/>
      <c r="V276" s="4"/>
      <c r="W276" s="4"/>
      <c r="X276" s="4"/>
    </row>
    <row r="277" spans="1:24" ht="34" x14ac:dyDescent="0.2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4" t="s">
        <v>20</v>
      </c>
      <c r="G277" s="15">
        <f>(E277/D277)*100</f>
        <v>241.51282051282053</v>
      </c>
      <c r="H277" s="4">
        <v>116</v>
      </c>
      <c r="I277" s="16">
        <f>E277/H277</f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17">
        <f>(((L277/60)/60)/24)+DATE(1970,1,1)</f>
        <v>43561.208333333328</v>
      </c>
      <c r="O277" s="17">
        <f>(((M277/60)/60)/24)+DATE(1970,1,1)</f>
        <v>43569.208333333328</v>
      </c>
      <c r="P277" s="4" t="b">
        <v>0</v>
      </c>
      <c r="Q277" s="4" t="b">
        <v>0</v>
      </c>
      <c r="R277" s="4" t="s">
        <v>206</v>
      </c>
      <c r="S277" s="4" t="s">
        <v>2047</v>
      </c>
      <c r="T277" s="4" t="s">
        <v>2059</v>
      </c>
      <c r="U277" s="4"/>
      <c r="V277" s="4"/>
      <c r="W277" s="4"/>
      <c r="X277" s="4"/>
    </row>
    <row r="278" spans="1:24" ht="17" x14ac:dyDescent="0.2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4" t="s">
        <v>14</v>
      </c>
      <c r="G278" s="15">
        <f>(E278/D278)*100</f>
        <v>96.8</v>
      </c>
      <c r="H278" s="4">
        <v>133</v>
      </c>
      <c r="I278" s="16">
        <f>E278/H278</f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17">
        <f>(((L278/60)/60)/24)+DATE(1970,1,1)</f>
        <v>41018.208333333336</v>
      </c>
      <c r="O278" s="17">
        <f>(((M278/60)/60)/24)+DATE(1970,1,1)</f>
        <v>41023.208333333336</v>
      </c>
      <c r="P278" s="4" t="b">
        <v>0</v>
      </c>
      <c r="Q278" s="4" t="b">
        <v>1</v>
      </c>
      <c r="R278" s="4" t="s">
        <v>89</v>
      </c>
      <c r="S278" s="4" t="s">
        <v>2050</v>
      </c>
      <c r="T278" s="4" t="s">
        <v>2051</v>
      </c>
      <c r="U278" s="4"/>
      <c r="V278" s="4"/>
      <c r="W278" s="4"/>
      <c r="X278" s="4"/>
    </row>
    <row r="279" spans="1:24" ht="34" x14ac:dyDescent="0.2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4" t="s">
        <v>20</v>
      </c>
      <c r="G279" s="15">
        <f>(E279/D279)*100</f>
        <v>1066.4285714285716</v>
      </c>
      <c r="H279" s="4">
        <v>83</v>
      </c>
      <c r="I279" s="16">
        <f>E279/H279</f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17">
        <f>(((L279/60)/60)/24)+DATE(1970,1,1)</f>
        <v>40378.208333333336</v>
      </c>
      <c r="O279" s="17">
        <f>(((M279/60)/60)/24)+DATE(1970,1,1)</f>
        <v>40380.208333333336</v>
      </c>
      <c r="P279" s="4" t="b">
        <v>0</v>
      </c>
      <c r="Q279" s="4" t="b">
        <v>0</v>
      </c>
      <c r="R279" s="4" t="s">
        <v>33</v>
      </c>
      <c r="S279" s="4" t="s">
        <v>2039</v>
      </c>
      <c r="T279" s="4" t="s">
        <v>2040</v>
      </c>
      <c r="U279" s="4"/>
      <c r="V279" s="4"/>
      <c r="W279" s="4"/>
      <c r="X279" s="4"/>
    </row>
    <row r="280" spans="1:24" ht="17" x14ac:dyDescent="0.2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4" t="s">
        <v>20</v>
      </c>
      <c r="G280" s="15">
        <f>(E280/D280)*100</f>
        <v>325.88888888888891</v>
      </c>
      <c r="H280" s="4">
        <v>91</v>
      </c>
      <c r="I280" s="16">
        <f>E280/H280</f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17">
        <f>(((L280/60)/60)/24)+DATE(1970,1,1)</f>
        <v>41239.25</v>
      </c>
      <c r="O280" s="17">
        <f>(((M280/60)/60)/24)+DATE(1970,1,1)</f>
        <v>41264.25</v>
      </c>
      <c r="P280" s="4" t="b">
        <v>0</v>
      </c>
      <c r="Q280" s="4" t="b">
        <v>0</v>
      </c>
      <c r="R280" s="4" t="s">
        <v>28</v>
      </c>
      <c r="S280" s="4" t="s">
        <v>2037</v>
      </c>
      <c r="T280" s="4" t="s">
        <v>2038</v>
      </c>
      <c r="U280" s="4"/>
      <c r="V280" s="4"/>
      <c r="W280" s="4"/>
      <c r="X280" s="4"/>
    </row>
    <row r="281" spans="1:24" ht="17" x14ac:dyDescent="0.2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4" t="s">
        <v>20</v>
      </c>
      <c r="G281" s="15">
        <f>(E281/D281)*100</f>
        <v>170.70000000000002</v>
      </c>
      <c r="H281" s="4">
        <v>546</v>
      </c>
      <c r="I281" s="16">
        <f>E281/H281</f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17">
        <f>(((L281/60)/60)/24)+DATE(1970,1,1)</f>
        <v>43346.208333333328</v>
      </c>
      <c r="O281" s="17">
        <f>(((M281/60)/60)/24)+DATE(1970,1,1)</f>
        <v>43349.208333333328</v>
      </c>
      <c r="P281" s="4" t="b">
        <v>0</v>
      </c>
      <c r="Q281" s="4" t="b">
        <v>0</v>
      </c>
      <c r="R281" s="4" t="s">
        <v>33</v>
      </c>
      <c r="S281" s="4" t="s">
        <v>2039</v>
      </c>
      <c r="T281" s="4" t="s">
        <v>2040</v>
      </c>
      <c r="U281" s="4"/>
      <c r="V281" s="4"/>
      <c r="W281" s="4"/>
      <c r="X281" s="4"/>
    </row>
    <row r="282" spans="1:24" ht="34" x14ac:dyDescent="0.2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4" t="s">
        <v>20</v>
      </c>
      <c r="G282" s="15">
        <f>(E282/D282)*100</f>
        <v>581.44000000000005</v>
      </c>
      <c r="H282" s="4">
        <v>393</v>
      </c>
      <c r="I282" s="16">
        <f>E282/H282</f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17">
        <f>(((L282/60)/60)/24)+DATE(1970,1,1)</f>
        <v>43060.25</v>
      </c>
      <c r="O282" s="17">
        <f>(((M282/60)/60)/24)+DATE(1970,1,1)</f>
        <v>43066.25</v>
      </c>
      <c r="P282" s="4" t="b">
        <v>0</v>
      </c>
      <c r="Q282" s="4" t="b">
        <v>0</v>
      </c>
      <c r="R282" s="4" t="s">
        <v>71</v>
      </c>
      <c r="S282" s="4" t="s">
        <v>2041</v>
      </c>
      <c r="T282" s="4" t="s">
        <v>2049</v>
      </c>
      <c r="U282" s="4"/>
      <c r="V282" s="4"/>
      <c r="W282" s="4"/>
      <c r="X282" s="4"/>
    </row>
    <row r="283" spans="1:24" ht="17" x14ac:dyDescent="0.2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4" t="s">
        <v>14</v>
      </c>
      <c r="G283" s="15">
        <f>(E283/D283)*100</f>
        <v>91.520972644376897</v>
      </c>
      <c r="H283" s="4">
        <v>2062</v>
      </c>
      <c r="I283" s="16">
        <f>E283/H283</f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17">
        <f>(((L283/60)/60)/24)+DATE(1970,1,1)</f>
        <v>40979.25</v>
      </c>
      <c r="O283" s="17">
        <f>(((M283/60)/60)/24)+DATE(1970,1,1)</f>
        <v>41000.208333333336</v>
      </c>
      <c r="P283" s="4" t="b">
        <v>0</v>
      </c>
      <c r="Q283" s="4" t="b">
        <v>1</v>
      </c>
      <c r="R283" s="4" t="s">
        <v>33</v>
      </c>
      <c r="S283" s="4" t="s">
        <v>2039</v>
      </c>
      <c r="T283" s="4" t="s">
        <v>2040</v>
      </c>
      <c r="U283" s="4"/>
      <c r="V283" s="4"/>
      <c r="W283" s="4"/>
      <c r="X283" s="4"/>
    </row>
    <row r="284" spans="1:24" ht="17" x14ac:dyDescent="0.2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4" t="s">
        <v>20</v>
      </c>
      <c r="G284" s="15">
        <f>(E284/D284)*100</f>
        <v>108.04761904761904</v>
      </c>
      <c r="H284" s="4">
        <v>133</v>
      </c>
      <c r="I284" s="16">
        <f>E284/H284</f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17">
        <f>(((L284/60)/60)/24)+DATE(1970,1,1)</f>
        <v>42701.25</v>
      </c>
      <c r="O284" s="17">
        <f>(((M284/60)/60)/24)+DATE(1970,1,1)</f>
        <v>42707.25</v>
      </c>
      <c r="P284" s="4" t="b">
        <v>0</v>
      </c>
      <c r="Q284" s="4" t="b">
        <v>1</v>
      </c>
      <c r="R284" s="4" t="s">
        <v>269</v>
      </c>
      <c r="S284" s="4" t="s">
        <v>2041</v>
      </c>
      <c r="T284" s="4" t="s">
        <v>2060</v>
      </c>
      <c r="U284" s="4"/>
      <c r="V284" s="4"/>
      <c r="W284" s="4"/>
      <c r="X284" s="4"/>
    </row>
    <row r="285" spans="1:24" ht="34" x14ac:dyDescent="0.2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4" t="s">
        <v>14</v>
      </c>
      <c r="G285" s="15">
        <f>(E285/D285)*100</f>
        <v>18.728395061728396</v>
      </c>
      <c r="H285" s="4">
        <v>29</v>
      </c>
      <c r="I285" s="16">
        <f>E285/H285</f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17">
        <f>(((L285/60)/60)/24)+DATE(1970,1,1)</f>
        <v>42520.208333333328</v>
      </c>
      <c r="O285" s="17">
        <f>(((M285/60)/60)/24)+DATE(1970,1,1)</f>
        <v>42525.208333333328</v>
      </c>
      <c r="P285" s="4" t="b">
        <v>0</v>
      </c>
      <c r="Q285" s="4" t="b">
        <v>0</v>
      </c>
      <c r="R285" s="4" t="s">
        <v>23</v>
      </c>
      <c r="S285" s="4" t="s">
        <v>2035</v>
      </c>
      <c r="T285" s="4" t="s">
        <v>2036</v>
      </c>
      <c r="U285" s="4"/>
      <c r="V285" s="4"/>
      <c r="W285" s="4"/>
      <c r="X285" s="4"/>
    </row>
    <row r="286" spans="1:24" ht="17" x14ac:dyDescent="0.2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4" t="s">
        <v>14</v>
      </c>
      <c r="G286" s="15">
        <f>(E286/D286)*100</f>
        <v>83.193877551020407</v>
      </c>
      <c r="H286" s="4">
        <v>132</v>
      </c>
      <c r="I286" s="16">
        <f>E286/H286</f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17">
        <f>(((L286/60)/60)/24)+DATE(1970,1,1)</f>
        <v>41030.208333333336</v>
      </c>
      <c r="O286" s="17">
        <f>(((M286/60)/60)/24)+DATE(1970,1,1)</f>
        <v>41035.208333333336</v>
      </c>
      <c r="P286" s="4" t="b">
        <v>0</v>
      </c>
      <c r="Q286" s="4" t="b">
        <v>0</v>
      </c>
      <c r="R286" s="4" t="s">
        <v>28</v>
      </c>
      <c r="S286" s="4" t="s">
        <v>2037</v>
      </c>
      <c r="T286" s="4" t="s">
        <v>2038</v>
      </c>
      <c r="U286" s="4"/>
      <c r="V286" s="4"/>
      <c r="W286" s="4"/>
      <c r="X286" s="4"/>
    </row>
    <row r="287" spans="1:24" ht="17" x14ac:dyDescent="0.2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4" t="s">
        <v>20</v>
      </c>
      <c r="G287" s="15">
        <f>(E287/D287)*100</f>
        <v>706.33333333333337</v>
      </c>
      <c r="H287" s="4">
        <v>254</v>
      </c>
      <c r="I287" s="16">
        <f>E287/H287</f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17">
        <f>(((L287/60)/60)/24)+DATE(1970,1,1)</f>
        <v>42623.208333333328</v>
      </c>
      <c r="O287" s="17">
        <f>(((M287/60)/60)/24)+DATE(1970,1,1)</f>
        <v>42661.208333333328</v>
      </c>
      <c r="P287" s="4" t="b">
        <v>0</v>
      </c>
      <c r="Q287" s="4" t="b">
        <v>0</v>
      </c>
      <c r="R287" s="4" t="s">
        <v>33</v>
      </c>
      <c r="S287" s="4" t="s">
        <v>2039</v>
      </c>
      <c r="T287" s="4" t="s">
        <v>2040</v>
      </c>
      <c r="U287" s="4"/>
      <c r="V287" s="4"/>
      <c r="W287" s="4"/>
      <c r="X287" s="4"/>
    </row>
    <row r="288" spans="1:24" ht="17" x14ac:dyDescent="0.2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4" t="s">
        <v>74</v>
      </c>
      <c r="G288" s="15">
        <f>(E288/D288)*100</f>
        <v>17.446030330062445</v>
      </c>
      <c r="H288" s="4">
        <v>184</v>
      </c>
      <c r="I288" s="16">
        <f>E288/H288</f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17">
        <f>(((L288/60)/60)/24)+DATE(1970,1,1)</f>
        <v>42697.25</v>
      </c>
      <c r="O288" s="17">
        <f>(((M288/60)/60)/24)+DATE(1970,1,1)</f>
        <v>42704.25</v>
      </c>
      <c r="P288" s="4" t="b">
        <v>0</v>
      </c>
      <c r="Q288" s="4" t="b">
        <v>0</v>
      </c>
      <c r="R288" s="4" t="s">
        <v>33</v>
      </c>
      <c r="S288" s="4" t="s">
        <v>2039</v>
      </c>
      <c r="T288" s="4" t="s">
        <v>2040</v>
      </c>
      <c r="U288" s="4"/>
      <c r="V288" s="4"/>
      <c r="W288" s="4"/>
      <c r="X288" s="4"/>
    </row>
    <row r="289" spans="1:24" ht="17" x14ac:dyDescent="0.2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4" t="s">
        <v>20</v>
      </c>
      <c r="G289" s="15">
        <f>(E289/D289)*100</f>
        <v>209.73015873015873</v>
      </c>
      <c r="H289" s="4">
        <v>176</v>
      </c>
      <c r="I289" s="16">
        <f>E289/H289</f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17">
        <f>(((L289/60)/60)/24)+DATE(1970,1,1)</f>
        <v>42122.208333333328</v>
      </c>
      <c r="O289" s="17">
        <f>(((M289/60)/60)/24)+DATE(1970,1,1)</f>
        <v>42122.208333333328</v>
      </c>
      <c r="P289" s="4" t="b">
        <v>0</v>
      </c>
      <c r="Q289" s="4" t="b">
        <v>0</v>
      </c>
      <c r="R289" s="4" t="s">
        <v>50</v>
      </c>
      <c r="S289" s="4" t="s">
        <v>2035</v>
      </c>
      <c r="T289" s="4" t="s">
        <v>2043</v>
      </c>
      <c r="U289" s="4"/>
      <c r="V289" s="4"/>
      <c r="W289" s="4"/>
      <c r="X289" s="4"/>
    </row>
    <row r="290" spans="1:24" ht="17" x14ac:dyDescent="0.2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4" t="s">
        <v>14</v>
      </c>
      <c r="G290" s="15">
        <f>(E290/D290)*100</f>
        <v>97.785714285714292</v>
      </c>
      <c r="H290" s="4">
        <v>137</v>
      </c>
      <c r="I290" s="16">
        <f>E290/H290</f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17">
        <f>(((L290/60)/60)/24)+DATE(1970,1,1)</f>
        <v>40982.208333333336</v>
      </c>
      <c r="O290" s="17">
        <f>(((M290/60)/60)/24)+DATE(1970,1,1)</f>
        <v>40983.208333333336</v>
      </c>
      <c r="P290" s="4" t="b">
        <v>0</v>
      </c>
      <c r="Q290" s="4" t="b">
        <v>1</v>
      </c>
      <c r="R290" s="4" t="s">
        <v>148</v>
      </c>
      <c r="S290" s="4" t="s">
        <v>2035</v>
      </c>
      <c r="T290" s="4" t="s">
        <v>2057</v>
      </c>
      <c r="U290" s="4"/>
      <c r="V290" s="4"/>
      <c r="W290" s="4"/>
      <c r="X290" s="4"/>
    </row>
    <row r="291" spans="1:24" ht="17" x14ac:dyDescent="0.2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4" t="s">
        <v>20</v>
      </c>
      <c r="G291" s="15">
        <f>(E291/D291)*100</f>
        <v>1684.25</v>
      </c>
      <c r="H291" s="4">
        <v>337</v>
      </c>
      <c r="I291" s="16">
        <f>E291/H291</f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17">
        <f>(((L291/60)/60)/24)+DATE(1970,1,1)</f>
        <v>42219.208333333328</v>
      </c>
      <c r="O291" s="17">
        <f>(((M291/60)/60)/24)+DATE(1970,1,1)</f>
        <v>42222.208333333328</v>
      </c>
      <c r="P291" s="4" t="b">
        <v>0</v>
      </c>
      <c r="Q291" s="4" t="b">
        <v>0</v>
      </c>
      <c r="R291" s="4" t="s">
        <v>33</v>
      </c>
      <c r="S291" s="4" t="s">
        <v>2039</v>
      </c>
      <c r="T291" s="4" t="s">
        <v>2040</v>
      </c>
      <c r="U291" s="4"/>
      <c r="V291" s="4"/>
      <c r="W291" s="4"/>
      <c r="X291" s="4"/>
    </row>
    <row r="292" spans="1:24" ht="17" x14ac:dyDescent="0.2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4" t="s">
        <v>14</v>
      </c>
      <c r="G292" s="15">
        <f>(E292/D292)*100</f>
        <v>54.402135231316727</v>
      </c>
      <c r="H292" s="4">
        <v>908</v>
      </c>
      <c r="I292" s="16">
        <f>E292/H292</f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17">
        <f>(((L292/60)/60)/24)+DATE(1970,1,1)</f>
        <v>41404.208333333336</v>
      </c>
      <c r="O292" s="17">
        <f>(((M292/60)/60)/24)+DATE(1970,1,1)</f>
        <v>41436.208333333336</v>
      </c>
      <c r="P292" s="4" t="b">
        <v>0</v>
      </c>
      <c r="Q292" s="4" t="b">
        <v>1</v>
      </c>
      <c r="R292" s="4" t="s">
        <v>42</v>
      </c>
      <c r="S292" s="4" t="s">
        <v>2041</v>
      </c>
      <c r="T292" s="4" t="s">
        <v>2042</v>
      </c>
      <c r="U292" s="4"/>
      <c r="V292" s="4"/>
      <c r="W292" s="4"/>
      <c r="X292" s="4"/>
    </row>
    <row r="293" spans="1:24" ht="17" x14ac:dyDescent="0.2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4" t="s">
        <v>20</v>
      </c>
      <c r="G293" s="15">
        <f>(E293/D293)*100</f>
        <v>456.61111111111109</v>
      </c>
      <c r="H293" s="4">
        <v>107</v>
      </c>
      <c r="I293" s="16">
        <f>E293/H293</f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17">
        <f>(((L293/60)/60)/24)+DATE(1970,1,1)</f>
        <v>40831.208333333336</v>
      </c>
      <c r="O293" s="17">
        <f>(((M293/60)/60)/24)+DATE(1970,1,1)</f>
        <v>40835.208333333336</v>
      </c>
      <c r="P293" s="4" t="b">
        <v>1</v>
      </c>
      <c r="Q293" s="4" t="b">
        <v>0</v>
      </c>
      <c r="R293" s="4" t="s">
        <v>28</v>
      </c>
      <c r="S293" s="4" t="s">
        <v>2037</v>
      </c>
      <c r="T293" s="4" t="s">
        <v>2038</v>
      </c>
      <c r="U293" s="4"/>
      <c r="V293" s="4"/>
      <c r="W293" s="4"/>
      <c r="X293" s="4"/>
    </row>
    <row r="294" spans="1:24" ht="17" x14ac:dyDescent="0.2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4" t="s">
        <v>14</v>
      </c>
      <c r="G294" s="15">
        <f>(E294/D294)*100</f>
        <v>9.8219178082191778</v>
      </c>
      <c r="H294" s="4">
        <v>10</v>
      </c>
      <c r="I294" s="16">
        <f>E294/H294</f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17">
        <f>(((L294/60)/60)/24)+DATE(1970,1,1)</f>
        <v>40984.208333333336</v>
      </c>
      <c r="O294" s="17">
        <f>(((M294/60)/60)/24)+DATE(1970,1,1)</f>
        <v>41002.208333333336</v>
      </c>
      <c r="P294" s="4" t="b">
        <v>0</v>
      </c>
      <c r="Q294" s="4" t="b">
        <v>0</v>
      </c>
      <c r="R294" s="4" t="s">
        <v>17</v>
      </c>
      <c r="S294" s="4" t="s">
        <v>2033</v>
      </c>
      <c r="T294" s="4" t="s">
        <v>2034</v>
      </c>
      <c r="U294" s="4"/>
      <c r="V294" s="4"/>
      <c r="W294" s="4"/>
      <c r="X294" s="4"/>
    </row>
    <row r="295" spans="1:24" ht="17" x14ac:dyDescent="0.2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4" t="s">
        <v>74</v>
      </c>
      <c r="G295" s="15">
        <f>(E295/D295)*100</f>
        <v>16.384615384615383</v>
      </c>
      <c r="H295" s="4">
        <v>32</v>
      </c>
      <c r="I295" s="16">
        <f>E295/H295</f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17">
        <f>(((L295/60)/60)/24)+DATE(1970,1,1)</f>
        <v>40456.208333333336</v>
      </c>
      <c r="O295" s="17">
        <f>(((M295/60)/60)/24)+DATE(1970,1,1)</f>
        <v>40465.208333333336</v>
      </c>
      <c r="P295" s="4" t="b">
        <v>0</v>
      </c>
      <c r="Q295" s="4" t="b">
        <v>0</v>
      </c>
      <c r="R295" s="4" t="s">
        <v>33</v>
      </c>
      <c r="S295" s="4" t="s">
        <v>2039</v>
      </c>
      <c r="T295" s="4" t="s">
        <v>2040</v>
      </c>
      <c r="U295" s="4"/>
      <c r="V295" s="4"/>
      <c r="W295" s="4"/>
      <c r="X295" s="4"/>
    </row>
    <row r="296" spans="1:24" ht="17" x14ac:dyDescent="0.2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4" t="s">
        <v>20</v>
      </c>
      <c r="G296" s="15">
        <f>(E296/D296)*100</f>
        <v>1339.6666666666667</v>
      </c>
      <c r="H296" s="4">
        <v>183</v>
      </c>
      <c r="I296" s="16">
        <f>E296/H296</f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17">
        <f>(((L296/60)/60)/24)+DATE(1970,1,1)</f>
        <v>43399.208333333328</v>
      </c>
      <c r="O296" s="17">
        <f>(((M296/60)/60)/24)+DATE(1970,1,1)</f>
        <v>43411.25</v>
      </c>
      <c r="P296" s="4" t="b">
        <v>0</v>
      </c>
      <c r="Q296" s="4" t="b">
        <v>0</v>
      </c>
      <c r="R296" s="4" t="s">
        <v>33</v>
      </c>
      <c r="S296" s="4" t="s">
        <v>2039</v>
      </c>
      <c r="T296" s="4" t="s">
        <v>2040</v>
      </c>
      <c r="U296" s="4"/>
      <c r="V296" s="4"/>
      <c r="W296" s="4"/>
      <c r="X296" s="4"/>
    </row>
    <row r="297" spans="1:24" ht="34" x14ac:dyDescent="0.2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4" t="s">
        <v>14</v>
      </c>
      <c r="G297" s="15">
        <f>(E297/D297)*100</f>
        <v>35.650077760497666</v>
      </c>
      <c r="H297" s="4">
        <v>1910</v>
      </c>
      <c r="I297" s="16">
        <f>E297/H297</f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17">
        <f>(((L297/60)/60)/24)+DATE(1970,1,1)</f>
        <v>41562.208333333336</v>
      </c>
      <c r="O297" s="17">
        <f>(((M297/60)/60)/24)+DATE(1970,1,1)</f>
        <v>41587.25</v>
      </c>
      <c r="P297" s="4" t="b">
        <v>0</v>
      </c>
      <c r="Q297" s="4" t="b">
        <v>0</v>
      </c>
      <c r="R297" s="4" t="s">
        <v>33</v>
      </c>
      <c r="S297" s="4" t="s">
        <v>2039</v>
      </c>
      <c r="T297" s="4" t="s">
        <v>2040</v>
      </c>
      <c r="U297" s="4"/>
      <c r="V297" s="4"/>
      <c r="W297" s="4"/>
      <c r="X297" s="4"/>
    </row>
    <row r="298" spans="1:24" ht="34" x14ac:dyDescent="0.2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4" t="s">
        <v>14</v>
      </c>
      <c r="G298" s="15">
        <f>(E298/D298)*100</f>
        <v>54.950819672131146</v>
      </c>
      <c r="H298" s="4">
        <v>38</v>
      </c>
      <c r="I298" s="16">
        <f>E298/H298</f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17">
        <f>(((L298/60)/60)/24)+DATE(1970,1,1)</f>
        <v>43493.25</v>
      </c>
      <c r="O298" s="17">
        <f>(((M298/60)/60)/24)+DATE(1970,1,1)</f>
        <v>43515.25</v>
      </c>
      <c r="P298" s="4" t="b">
        <v>0</v>
      </c>
      <c r="Q298" s="4" t="b">
        <v>0</v>
      </c>
      <c r="R298" s="4" t="s">
        <v>33</v>
      </c>
      <c r="S298" s="4" t="s">
        <v>2039</v>
      </c>
      <c r="T298" s="4" t="s">
        <v>2040</v>
      </c>
      <c r="U298" s="4"/>
      <c r="V298" s="4"/>
      <c r="W298" s="4"/>
      <c r="X298" s="4"/>
    </row>
    <row r="299" spans="1:24" ht="17" x14ac:dyDescent="0.2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4" t="s">
        <v>14</v>
      </c>
      <c r="G299" s="15">
        <f>(E299/D299)*100</f>
        <v>94.236111111111114</v>
      </c>
      <c r="H299" s="4">
        <v>104</v>
      </c>
      <c r="I299" s="16">
        <f>E299/H299</f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17">
        <f>(((L299/60)/60)/24)+DATE(1970,1,1)</f>
        <v>41653.25</v>
      </c>
      <c r="O299" s="17">
        <f>(((M299/60)/60)/24)+DATE(1970,1,1)</f>
        <v>41662.25</v>
      </c>
      <c r="P299" s="4" t="b">
        <v>0</v>
      </c>
      <c r="Q299" s="4" t="b">
        <v>1</v>
      </c>
      <c r="R299" s="4" t="s">
        <v>33</v>
      </c>
      <c r="S299" s="4" t="s">
        <v>2039</v>
      </c>
      <c r="T299" s="4" t="s">
        <v>2040</v>
      </c>
      <c r="U299" s="4"/>
      <c r="V299" s="4"/>
      <c r="W299" s="4"/>
      <c r="X299" s="4"/>
    </row>
    <row r="300" spans="1:24" ht="17" x14ac:dyDescent="0.2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4" t="s">
        <v>20</v>
      </c>
      <c r="G300" s="15">
        <f>(E300/D300)*100</f>
        <v>143.91428571428571</v>
      </c>
      <c r="H300" s="4">
        <v>72</v>
      </c>
      <c r="I300" s="16">
        <f>E300/H300</f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17">
        <f>(((L300/60)/60)/24)+DATE(1970,1,1)</f>
        <v>42426.25</v>
      </c>
      <c r="O300" s="17">
        <f>(((M300/60)/60)/24)+DATE(1970,1,1)</f>
        <v>42444.208333333328</v>
      </c>
      <c r="P300" s="4" t="b">
        <v>0</v>
      </c>
      <c r="Q300" s="4" t="b">
        <v>1</v>
      </c>
      <c r="R300" s="4" t="s">
        <v>23</v>
      </c>
      <c r="S300" s="4" t="s">
        <v>2035</v>
      </c>
      <c r="T300" s="4" t="s">
        <v>2036</v>
      </c>
      <c r="U300" s="4"/>
      <c r="V300" s="4"/>
      <c r="W300" s="4"/>
      <c r="X300" s="4"/>
    </row>
    <row r="301" spans="1:24" ht="34" x14ac:dyDescent="0.2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4" t="s">
        <v>14</v>
      </c>
      <c r="G301" s="15">
        <f>(E301/D301)*100</f>
        <v>51.421052631578945</v>
      </c>
      <c r="H301" s="4">
        <v>49</v>
      </c>
      <c r="I301" s="16">
        <f>E301/H301</f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17">
        <f>(((L301/60)/60)/24)+DATE(1970,1,1)</f>
        <v>42432.25</v>
      </c>
      <c r="O301" s="17">
        <f>(((M301/60)/60)/24)+DATE(1970,1,1)</f>
        <v>42488.208333333328</v>
      </c>
      <c r="P301" s="4" t="b">
        <v>0</v>
      </c>
      <c r="Q301" s="4" t="b">
        <v>0</v>
      </c>
      <c r="R301" s="4" t="s">
        <v>17</v>
      </c>
      <c r="S301" s="4" t="s">
        <v>2033</v>
      </c>
      <c r="T301" s="4" t="s">
        <v>2034</v>
      </c>
      <c r="U301" s="4"/>
      <c r="V301" s="4"/>
      <c r="W301" s="4"/>
      <c r="X301" s="4"/>
    </row>
    <row r="302" spans="1:24" ht="17" x14ac:dyDescent="0.2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4" t="s">
        <v>14</v>
      </c>
      <c r="G302" s="15">
        <f>(E302/D302)*100</f>
        <v>5</v>
      </c>
      <c r="H302" s="4">
        <v>1</v>
      </c>
      <c r="I302" s="16">
        <f>E302/H302</f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17">
        <f>(((L302/60)/60)/24)+DATE(1970,1,1)</f>
        <v>42977.208333333328</v>
      </c>
      <c r="O302" s="17">
        <f>(((M302/60)/60)/24)+DATE(1970,1,1)</f>
        <v>42978.208333333328</v>
      </c>
      <c r="P302" s="4" t="b">
        <v>0</v>
      </c>
      <c r="Q302" s="4" t="b">
        <v>1</v>
      </c>
      <c r="R302" s="4" t="s">
        <v>68</v>
      </c>
      <c r="S302" s="4" t="s">
        <v>2047</v>
      </c>
      <c r="T302" s="4" t="s">
        <v>2048</v>
      </c>
      <c r="U302" s="4"/>
      <c r="V302" s="4"/>
      <c r="W302" s="4"/>
      <c r="X302" s="4"/>
    </row>
    <row r="303" spans="1:24" ht="34" x14ac:dyDescent="0.2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4" t="s">
        <v>20</v>
      </c>
      <c r="G303" s="15">
        <f>(E303/D303)*100</f>
        <v>1344.6666666666667</v>
      </c>
      <c r="H303" s="4">
        <v>295</v>
      </c>
      <c r="I303" s="16">
        <f>E303/H303</f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17">
        <f>(((L303/60)/60)/24)+DATE(1970,1,1)</f>
        <v>42061.25</v>
      </c>
      <c r="O303" s="17">
        <f>(((M303/60)/60)/24)+DATE(1970,1,1)</f>
        <v>42078.208333333328</v>
      </c>
      <c r="P303" s="4" t="b">
        <v>0</v>
      </c>
      <c r="Q303" s="4" t="b">
        <v>0</v>
      </c>
      <c r="R303" s="4" t="s">
        <v>42</v>
      </c>
      <c r="S303" s="4" t="s">
        <v>2041</v>
      </c>
      <c r="T303" s="4" t="s">
        <v>2042</v>
      </c>
      <c r="U303" s="4"/>
      <c r="V303" s="4"/>
      <c r="W303" s="4"/>
      <c r="X303" s="4"/>
    </row>
    <row r="304" spans="1:24" ht="17" x14ac:dyDescent="0.2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4" t="s">
        <v>14</v>
      </c>
      <c r="G304" s="15">
        <f>(E304/D304)*100</f>
        <v>31.844940867279899</v>
      </c>
      <c r="H304" s="4">
        <v>245</v>
      </c>
      <c r="I304" s="16">
        <f>E304/H304</f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17">
        <f>(((L304/60)/60)/24)+DATE(1970,1,1)</f>
        <v>43345.208333333328</v>
      </c>
      <c r="O304" s="17">
        <f>(((M304/60)/60)/24)+DATE(1970,1,1)</f>
        <v>43359.208333333328</v>
      </c>
      <c r="P304" s="4" t="b">
        <v>0</v>
      </c>
      <c r="Q304" s="4" t="b">
        <v>0</v>
      </c>
      <c r="R304" s="4" t="s">
        <v>33</v>
      </c>
      <c r="S304" s="4" t="s">
        <v>2039</v>
      </c>
      <c r="T304" s="4" t="s">
        <v>2040</v>
      </c>
      <c r="U304" s="4"/>
      <c r="V304" s="4"/>
      <c r="W304" s="4"/>
      <c r="X304" s="4"/>
    </row>
    <row r="305" spans="1:24" ht="17" x14ac:dyDescent="0.2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4" t="s">
        <v>14</v>
      </c>
      <c r="G305" s="15">
        <f>(E305/D305)*100</f>
        <v>82.617647058823536</v>
      </c>
      <c r="H305" s="4">
        <v>32</v>
      </c>
      <c r="I305" s="16">
        <f>E305/H305</f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17">
        <f>(((L305/60)/60)/24)+DATE(1970,1,1)</f>
        <v>42376.25</v>
      </c>
      <c r="O305" s="17">
        <f>(((M305/60)/60)/24)+DATE(1970,1,1)</f>
        <v>42381.25</v>
      </c>
      <c r="P305" s="4" t="b">
        <v>0</v>
      </c>
      <c r="Q305" s="4" t="b">
        <v>0</v>
      </c>
      <c r="R305" s="4" t="s">
        <v>60</v>
      </c>
      <c r="S305" s="4" t="s">
        <v>2035</v>
      </c>
      <c r="T305" s="4" t="s">
        <v>2045</v>
      </c>
      <c r="U305" s="4"/>
      <c r="V305" s="4"/>
      <c r="W305" s="4"/>
      <c r="X305" s="4"/>
    </row>
    <row r="306" spans="1:24" ht="17" x14ac:dyDescent="0.2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4" t="s">
        <v>20</v>
      </c>
      <c r="G306" s="15">
        <f>(E306/D306)*100</f>
        <v>546.14285714285722</v>
      </c>
      <c r="H306" s="4">
        <v>142</v>
      </c>
      <c r="I306" s="16">
        <f>E306/H306</f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17">
        <f>(((L306/60)/60)/24)+DATE(1970,1,1)</f>
        <v>42589.208333333328</v>
      </c>
      <c r="O306" s="17">
        <f>(((M306/60)/60)/24)+DATE(1970,1,1)</f>
        <v>42630.208333333328</v>
      </c>
      <c r="P306" s="4" t="b">
        <v>0</v>
      </c>
      <c r="Q306" s="4" t="b">
        <v>0</v>
      </c>
      <c r="R306" s="4" t="s">
        <v>42</v>
      </c>
      <c r="S306" s="4" t="s">
        <v>2041</v>
      </c>
      <c r="T306" s="4" t="s">
        <v>2042</v>
      </c>
      <c r="U306" s="4"/>
      <c r="V306" s="4"/>
      <c r="W306" s="4"/>
      <c r="X306" s="4"/>
    </row>
    <row r="307" spans="1:24" ht="17" x14ac:dyDescent="0.2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4" t="s">
        <v>20</v>
      </c>
      <c r="G307" s="15">
        <f>(E307/D307)*100</f>
        <v>286.21428571428572</v>
      </c>
      <c r="H307" s="4">
        <v>85</v>
      </c>
      <c r="I307" s="16">
        <f>E307/H307</f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17">
        <f>(((L307/60)/60)/24)+DATE(1970,1,1)</f>
        <v>42448.208333333328</v>
      </c>
      <c r="O307" s="17">
        <f>(((M307/60)/60)/24)+DATE(1970,1,1)</f>
        <v>42489.208333333328</v>
      </c>
      <c r="P307" s="4" t="b">
        <v>0</v>
      </c>
      <c r="Q307" s="4" t="b">
        <v>0</v>
      </c>
      <c r="R307" s="4" t="s">
        <v>33</v>
      </c>
      <c r="S307" s="4" t="s">
        <v>2039</v>
      </c>
      <c r="T307" s="4" t="s">
        <v>2040</v>
      </c>
      <c r="U307" s="4"/>
      <c r="V307" s="4"/>
      <c r="W307" s="4"/>
      <c r="X307" s="4"/>
    </row>
    <row r="308" spans="1:24" ht="34" x14ac:dyDescent="0.2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4" t="s">
        <v>14</v>
      </c>
      <c r="G308" s="15">
        <f>(E308/D308)*100</f>
        <v>7.9076923076923071</v>
      </c>
      <c r="H308" s="4">
        <v>7</v>
      </c>
      <c r="I308" s="16">
        <f>E308/H308</f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17">
        <f>(((L308/60)/60)/24)+DATE(1970,1,1)</f>
        <v>42930.208333333328</v>
      </c>
      <c r="O308" s="17">
        <f>(((M308/60)/60)/24)+DATE(1970,1,1)</f>
        <v>42933.208333333328</v>
      </c>
      <c r="P308" s="4" t="b">
        <v>0</v>
      </c>
      <c r="Q308" s="4" t="b">
        <v>1</v>
      </c>
      <c r="R308" s="4" t="s">
        <v>33</v>
      </c>
      <c r="S308" s="4" t="s">
        <v>2039</v>
      </c>
      <c r="T308" s="4" t="s">
        <v>2040</v>
      </c>
      <c r="U308" s="4"/>
      <c r="V308" s="4"/>
      <c r="W308" s="4"/>
      <c r="X308" s="4"/>
    </row>
    <row r="309" spans="1:24" ht="17" x14ac:dyDescent="0.2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4" t="s">
        <v>20</v>
      </c>
      <c r="G309" s="15">
        <f>(E309/D309)*100</f>
        <v>132.13677811550153</v>
      </c>
      <c r="H309" s="4">
        <v>659</v>
      </c>
      <c r="I309" s="16">
        <f>E309/H309</f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17">
        <f>(((L309/60)/60)/24)+DATE(1970,1,1)</f>
        <v>41066.208333333336</v>
      </c>
      <c r="O309" s="17">
        <f>(((M309/60)/60)/24)+DATE(1970,1,1)</f>
        <v>41086.208333333336</v>
      </c>
      <c r="P309" s="4" t="b">
        <v>0</v>
      </c>
      <c r="Q309" s="4" t="b">
        <v>1</v>
      </c>
      <c r="R309" s="4" t="s">
        <v>119</v>
      </c>
      <c r="S309" s="4" t="s">
        <v>2047</v>
      </c>
      <c r="T309" s="4" t="s">
        <v>2053</v>
      </c>
      <c r="U309" s="4"/>
      <c r="V309" s="4"/>
      <c r="W309" s="4"/>
      <c r="X309" s="4"/>
    </row>
    <row r="310" spans="1:24" ht="17" x14ac:dyDescent="0.2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4" t="s">
        <v>14</v>
      </c>
      <c r="G310" s="15">
        <f>(E310/D310)*100</f>
        <v>74.077834179357026</v>
      </c>
      <c r="H310" s="4">
        <v>803</v>
      </c>
      <c r="I310" s="16">
        <f>E310/H310</f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17">
        <f>(((L310/60)/60)/24)+DATE(1970,1,1)</f>
        <v>40651.208333333336</v>
      </c>
      <c r="O310" s="17">
        <f>(((M310/60)/60)/24)+DATE(1970,1,1)</f>
        <v>40652.208333333336</v>
      </c>
      <c r="P310" s="4" t="b">
        <v>0</v>
      </c>
      <c r="Q310" s="4" t="b">
        <v>0</v>
      </c>
      <c r="R310" s="4" t="s">
        <v>33</v>
      </c>
      <c r="S310" s="4" t="s">
        <v>2039</v>
      </c>
      <c r="T310" s="4" t="s">
        <v>2040</v>
      </c>
      <c r="U310" s="4"/>
      <c r="V310" s="4"/>
      <c r="W310" s="4"/>
      <c r="X310" s="4"/>
    </row>
    <row r="311" spans="1:24" ht="17" x14ac:dyDescent="0.2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4" t="s">
        <v>74</v>
      </c>
      <c r="G311" s="15">
        <f>(E311/D311)*100</f>
        <v>75.292682926829272</v>
      </c>
      <c r="H311" s="4">
        <v>75</v>
      </c>
      <c r="I311" s="16">
        <f>E311/H311</f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17">
        <f>(((L311/60)/60)/24)+DATE(1970,1,1)</f>
        <v>40807.208333333336</v>
      </c>
      <c r="O311" s="17">
        <f>(((M311/60)/60)/24)+DATE(1970,1,1)</f>
        <v>40827.208333333336</v>
      </c>
      <c r="P311" s="4" t="b">
        <v>0</v>
      </c>
      <c r="Q311" s="4" t="b">
        <v>1</v>
      </c>
      <c r="R311" s="4" t="s">
        <v>60</v>
      </c>
      <c r="S311" s="4" t="s">
        <v>2035</v>
      </c>
      <c r="T311" s="4" t="s">
        <v>2045</v>
      </c>
      <c r="U311" s="4"/>
      <c r="V311" s="4"/>
      <c r="W311" s="4"/>
      <c r="X311" s="4"/>
    </row>
    <row r="312" spans="1:24" ht="17" x14ac:dyDescent="0.2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4" t="s">
        <v>14</v>
      </c>
      <c r="G312" s="15">
        <f>(E312/D312)*100</f>
        <v>20.333333333333332</v>
      </c>
      <c r="H312" s="4">
        <v>16</v>
      </c>
      <c r="I312" s="16">
        <f>E312/H312</f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17">
        <f>(((L312/60)/60)/24)+DATE(1970,1,1)</f>
        <v>40277.208333333336</v>
      </c>
      <c r="O312" s="17">
        <f>(((M312/60)/60)/24)+DATE(1970,1,1)</f>
        <v>40293.208333333336</v>
      </c>
      <c r="P312" s="4" t="b">
        <v>0</v>
      </c>
      <c r="Q312" s="4" t="b">
        <v>0</v>
      </c>
      <c r="R312" s="4" t="s">
        <v>89</v>
      </c>
      <c r="S312" s="4" t="s">
        <v>2050</v>
      </c>
      <c r="T312" s="4" t="s">
        <v>2051</v>
      </c>
      <c r="U312" s="4"/>
      <c r="V312" s="4"/>
      <c r="W312" s="4"/>
      <c r="X312" s="4"/>
    </row>
    <row r="313" spans="1:24" ht="17" x14ac:dyDescent="0.2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4" t="s">
        <v>20</v>
      </c>
      <c r="G313" s="15">
        <f>(E313/D313)*100</f>
        <v>203.36507936507937</v>
      </c>
      <c r="H313" s="4">
        <v>121</v>
      </c>
      <c r="I313" s="16">
        <f>E313/H313</f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17">
        <f>(((L313/60)/60)/24)+DATE(1970,1,1)</f>
        <v>40590.25</v>
      </c>
      <c r="O313" s="17">
        <f>(((M313/60)/60)/24)+DATE(1970,1,1)</f>
        <v>40602.25</v>
      </c>
      <c r="P313" s="4" t="b">
        <v>0</v>
      </c>
      <c r="Q313" s="4" t="b">
        <v>0</v>
      </c>
      <c r="R313" s="4" t="s">
        <v>33</v>
      </c>
      <c r="S313" s="4" t="s">
        <v>2039</v>
      </c>
      <c r="T313" s="4" t="s">
        <v>2040</v>
      </c>
      <c r="U313" s="4"/>
      <c r="V313" s="4"/>
      <c r="W313" s="4"/>
      <c r="X313" s="4"/>
    </row>
    <row r="314" spans="1:24" ht="17" x14ac:dyDescent="0.2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4" t="s">
        <v>20</v>
      </c>
      <c r="G314" s="15">
        <f>(E314/D314)*100</f>
        <v>310.2284263959391</v>
      </c>
      <c r="H314" s="4">
        <v>3742</v>
      </c>
      <c r="I314" s="16">
        <f>E314/H314</f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17">
        <f>(((L314/60)/60)/24)+DATE(1970,1,1)</f>
        <v>41572.208333333336</v>
      </c>
      <c r="O314" s="17">
        <f>(((M314/60)/60)/24)+DATE(1970,1,1)</f>
        <v>41579.208333333336</v>
      </c>
      <c r="P314" s="4" t="b">
        <v>0</v>
      </c>
      <c r="Q314" s="4" t="b">
        <v>0</v>
      </c>
      <c r="R314" s="4" t="s">
        <v>33</v>
      </c>
      <c r="S314" s="4" t="s">
        <v>2039</v>
      </c>
      <c r="T314" s="4" t="s">
        <v>2040</v>
      </c>
      <c r="U314" s="4"/>
      <c r="V314" s="4"/>
      <c r="W314" s="4"/>
      <c r="X314" s="4"/>
    </row>
    <row r="315" spans="1:24" ht="17" x14ac:dyDescent="0.2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4" t="s">
        <v>20</v>
      </c>
      <c r="G315" s="15">
        <f>(E315/D315)*100</f>
        <v>395.31818181818181</v>
      </c>
      <c r="H315" s="4">
        <v>223</v>
      </c>
      <c r="I315" s="16">
        <f>E315/H315</f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17">
        <f>(((L315/60)/60)/24)+DATE(1970,1,1)</f>
        <v>40966.25</v>
      </c>
      <c r="O315" s="17">
        <f>(((M315/60)/60)/24)+DATE(1970,1,1)</f>
        <v>40968.25</v>
      </c>
      <c r="P315" s="4" t="b">
        <v>0</v>
      </c>
      <c r="Q315" s="4" t="b">
        <v>0</v>
      </c>
      <c r="R315" s="4" t="s">
        <v>23</v>
      </c>
      <c r="S315" s="4" t="s">
        <v>2035</v>
      </c>
      <c r="T315" s="4" t="s">
        <v>2036</v>
      </c>
      <c r="U315" s="4"/>
      <c r="V315" s="4"/>
      <c r="W315" s="4"/>
      <c r="X315" s="4"/>
    </row>
    <row r="316" spans="1:24" ht="17" x14ac:dyDescent="0.2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4" t="s">
        <v>20</v>
      </c>
      <c r="G316" s="15">
        <f>(E316/D316)*100</f>
        <v>294.71428571428572</v>
      </c>
      <c r="H316" s="4">
        <v>133</v>
      </c>
      <c r="I316" s="16">
        <f>E316/H316</f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17">
        <f>(((L316/60)/60)/24)+DATE(1970,1,1)</f>
        <v>43536.208333333328</v>
      </c>
      <c r="O316" s="17">
        <f>(((M316/60)/60)/24)+DATE(1970,1,1)</f>
        <v>43541.208333333328</v>
      </c>
      <c r="P316" s="4" t="b">
        <v>0</v>
      </c>
      <c r="Q316" s="4" t="b">
        <v>1</v>
      </c>
      <c r="R316" s="4" t="s">
        <v>42</v>
      </c>
      <c r="S316" s="4" t="s">
        <v>2041</v>
      </c>
      <c r="T316" s="4" t="s">
        <v>2042</v>
      </c>
      <c r="U316" s="4"/>
      <c r="V316" s="4"/>
      <c r="W316" s="4"/>
      <c r="X316" s="4"/>
    </row>
    <row r="317" spans="1:24" ht="34" x14ac:dyDescent="0.2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4" t="s">
        <v>14</v>
      </c>
      <c r="G317" s="15">
        <f>(E317/D317)*100</f>
        <v>33.89473684210526</v>
      </c>
      <c r="H317" s="4">
        <v>31</v>
      </c>
      <c r="I317" s="16">
        <f>E317/H317</f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17">
        <f>(((L317/60)/60)/24)+DATE(1970,1,1)</f>
        <v>41783.208333333336</v>
      </c>
      <c r="O317" s="17">
        <f>(((M317/60)/60)/24)+DATE(1970,1,1)</f>
        <v>41812.208333333336</v>
      </c>
      <c r="P317" s="4" t="b">
        <v>0</v>
      </c>
      <c r="Q317" s="4" t="b">
        <v>0</v>
      </c>
      <c r="R317" s="4" t="s">
        <v>33</v>
      </c>
      <c r="S317" s="4" t="s">
        <v>2039</v>
      </c>
      <c r="T317" s="4" t="s">
        <v>2040</v>
      </c>
      <c r="U317" s="4"/>
      <c r="V317" s="4"/>
      <c r="W317" s="4"/>
      <c r="X317" s="4"/>
    </row>
    <row r="318" spans="1:24" ht="17" x14ac:dyDescent="0.2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4" t="s">
        <v>14</v>
      </c>
      <c r="G318" s="15">
        <f>(E318/D318)*100</f>
        <v>66.677083333333329</v>
      </c>
      <c r="H318" s="4">
        <v>108</v>
      </c>
      <c r="I318" s="16">
        <f>E318/H318</f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17">
        <f>(((L318/60)/60)/24)+DATE(1970,1,1)</f>
        <v>43788.25</v>
      </c>
      <c r="O318" s="17">
        <f>(((M318/60)/60)/24)+DATE(1970,1,1)</f>
        <v>43789.25</v>
      </c>
      <c r="P318" s="4" t="b">
        <v>0</v>
      </c>
      <c r="Q318" s="4" t="b">
        <v>1</v>
      </c>
      <c r="R318" s="4" t="s">
        <v>17</v>
      </c>
      <c r="S318" s="4" t="s">
        <v>2033</v>
      </c>
      <c r="T318" s="4" t="s">
        <v>2034</v>
      </c>
      <c r="U318" s="4"/>
      <c r="V318" s="4"/>
      <c r="W318" s="4"/>
      <c r="X318" s="4"/>
    </row>
    <row r="319" spans="1:24" ht="17" x14ac:dyDescent="0.2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4" t="s">
        <v>14</v>
      </c>
      <c r="G319" s="15">
        <f>(E319/D319)*100</f>
        <v>19.227272727272727</v>
      </c>
      <c r="H319" s="4">
        <v>30</v>
      </c>
      <c r="I319" s="16">
        <f>E319/H319</f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17">
        <f>(((L319/60)/60)/24)+DATE(1970,1,1)</f>
        <v>42869.208333333328</v>
      </c>
      <c r="O319" s="17">
        <f>(((M319/60)/60)/24)+DATE(1970,1,1)</f>
        <v>42882.208333333328</v>
      </c>
      <c r="P319" s="4" t="b">
        <v>0</v>
      </c>
      <c r="Q319" s="4" t="b">
        <v>0</v>
      </c>
      <c r="R319" s="4" t="s">
        <v>33</v>
      </c>
      <c r="S319" s="4" t="s">
        <v>2039</v>
      </c>
      <c r="T319" s="4" t="s">
        <v>2040</v>
      </c>
      <c r="U319" s="4"/>
      <c r="V319" s="4"/>
      <c r="W319" s="4"/>
      <c r="X319" s="4"/>
    </row>
    <row r="320" spans="1:24" ht="34" x14ac:dyDescent="0.2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4" t="s">
        <v>14</v>
      </c>
      <c r="G320" s="15">
        <f>(E320/D320)*100</f>
        <v>15.842105263157894</v>
      </c>
      <c r="H320" s="4">
        <v>17</v>
      </c>
      <c r="I320" s="16">
        <f>E320/H320</f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17">
        <f>(((L320/60)/60)/24)+DATE(1970,1,1)</f>
        <v>41684.25</v>
      </c>
      <c r="O320" s="17">
        <f>(((M320/60)/60)/24)+DATE(1970,1,1)</f>
        <v>41686.25</v>
      </c>
      <c r="P320" s="4" t="b">
        <v>0</v>
      </c>
      <c r="Q320" s="4" t="b">
        <v>0</v>
      </c>
      <c r="R320" s="4" t="s">
        <v>23</v>
      </c>
      <c r="S320" s="4" t="s">
        <v>2035</v>
      </c>
      <c r="T320" s="4" t="s">
        <v>2036</v>
      </c>
      <c r="U320" s="4"/>
      <c r="V320" s="4"/>
      <c r="W320" s="4"/>
      <c r="X320" s="4"/>
    </row>
    <row r="321" spans="1:24" ht="17" x14ac:dyDescent="0.2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4" t="s">
        <v>74</v>
      </c>
      <c r="G321" s="15">
        <f>(E321/D321)*100</f>
        <v>38.702380952380956</v>
      </c>
      <c r="H321" s="4">
        <v>64</v>
      </c>
      <c r="I321" s="16">
        <f>E321/H321</f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17">
        <f>(((L321/60)/60)/24)+DATE(1970,1,1)</f>
        <v>40402.208333333336</v>
      </c>
      <c r="O321" s="17">
        <f>(((M321/60)/60)/24)+DATE(1970,1,1)</f>
        <v>40426.208333333336</v>
      </c>
      <c r="P321" s="4" t="b">
        <v>0</v>
      </c>
      <c r="Q321" s="4" t="b">
        <v>0</v>
      </c>
      <c r="R321" s="4" t="s">
        <v>28</v>
      </c>
      <c r="S321" s="4" t="s">
        <v>2037</v>
      </c>
      <c r="T321" s="4" t="s">
        <v>2038</v>
      </c>
      <c r="U321" s="4"/>
      <c r="V321" s="4"/>
      <c r="W321" s="4"/>
      <c r="X321" s="4"/>
    </row>
    <row r="322" spans="1:24" ht="17" x14ac:dyDescent="0.2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4" t="s">
        <v>14</v>
      </c>
      <c r="G322" s="15">
        <f>(E322/D322)*100</f>
        <v>9.5876777251184837</v>
      </c>
      <c r="H322" s="4">
        <v>80</v>
      </c>
      <c r="I322" s="16">
        <f>E322/H322</f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17">
        <f>(((L322/60)/60)/24)+DATE(1970,1,1)</f>
        <v>40673.208333333336</v>
      </c>
      <c r="O322" s="17">
        <f>(((M322/60)/60)/24)+DATE(1970,1,1)</f>
        <v>40682.208333333336</v>
      </c>
      <c r="P322" s="4" t="b">
        <v>0</v>
      </c>
      <c r="Q322" s="4" t="b">
        <v>0</v>
      </c>
      <c r="R322" s="4" t="s">
        <v>119</v>
      </c>
      <c r="S322" s="4" t="s">
        <v>2047</v>
      </c>
      <c r="T322" s="4" t="s">
        <v>2053</v>
      </c>
      <c r="U322" s="4"/>
      <c r="V322" s="4"/>
      <c r="W322" s="4"/>
      <c r="X322" s="4"/>
    </row>
    <row r="323" spans="1:24" ht="34" x14ac:dyDescent="0.2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4" t="s">
        <v>14</v>
      </c>
      <c r="G323" s="15">
        <f>(E323/D323)*100</f>
        <v>94.144366197183089</v>
      </c>
      <c r="H323" s="4">
        <v>2468</v>
      </c>
      <c r="I323" s="16">
        <f>E323/H323</f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17">
        <f>(((L323/60)/60)/24)+DATE(1970,1,1)</f>
        <v>40634.208333333336</v>
      </c>
      <c r="O323" s="17">
        <f>(((M323/60)/60)/24)+DATE(1970,1,1)</f>
        <v>40642.208333333336</v>
      </c>
      <c r="P323" s="4" t="b">
        <v>0</v>
      </c>
      <c r="Q323" s="4" t="b">
        <v>0</v>
      </c>
      <c r="R323" s="4" t="s">
        <v>100</v>
      </c>
      <c r="S323" s="4" t="s">
        <v>2041</v>
      </c>
      <c r="T323" s="4" t="s">
        <v>2052</v>
      </c>
      <c r="U323" s="4"/>
      <c r="V323" s="4"/>
      <c r="W323" s="4"/>
      <c r="X323" s="4"/>
    </row>
    <row r="324" spans="1:24" ht="34" x14ac:dyDescent="0.2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4" t="s">
        <v>20</v>
      </c>
      <c r="G324" s="15">
        <f>(E324/D324)*100</f>
        <v>166.56234096692114</v>
      </c>
      <c r="H324" s="4">
        <v>5168</v>
      </c>
      <c r="I324" s="16">
        <f>E324/H324</f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17">
        <f>(((L324/60)/60)/24)+DATE(1970,1,1)</f>
        <v>40507.25</v>
      </c>
      <c r="O324" s="17">
        <f>(((M324/60)/60)/24)+DATE(1970,1,1)</f>
        <v>40520.25</v>
      </c>
      <c r="P324" s="4" t="b">
        <v>0</v>
      </c>
      <c r="Q324" s="4" t="b">
        <v>0</v>
      </c>
      <c r="R324" s="4" t="s">
        <v>33</v>
      </c>
      <c r="S324" s="4" t="s">
        <v>2039</v>
      </c>
      <c r="T324" s="4" t="s">
        <v>2040</v>
      </c>
      <c r="U324" s="4"/>
      <c r="V324" s="4"/>
      <c r="W324" s="4"/>
      <c r="X324" s="4"/>
    </row>
    <row r="325" spans="1:24" ht="17" x14ac:dyDescent="0.2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4" t="s">
        <v>14</v>
      </c>
      <c r="G325" s="15">
        <f>(E325/D325)*100</f>
        <v>24.134831460674157</v>
      </c>
      <c r="H325" s="4">
        <v>26</v>
      </c>
      <c r="I325" s="16">
        <f>E325/H325</f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17">
        <f>(((L325/60)/60)/24)+DATE(1970,1,1)</f>
        <v>41725.208333333336</v>
      </c>
      <c r="O325" s="17">
        <f>(((M325/60)/60)/24)+DATE(1970,1,1)</f>
        <v>41727.208333333336</v>
      </c>
      <c r="P325" s="4" t="b">
        <v>0</v>
      </c>
      <c r="Q325" s="4" t="b">
        <v>0</v>
      </c>
      <c r="R325" s="4" t="s">
        <v>42</v>
      </c>
      <c r="S325" s="4" t="s">
        <v>2041</v>
      </c>
      <c r="T325" s="4" t="s">
        <v>2042</v>
      </c>
      <c r="U325" s="4"/>
      <c r="V325" s="4"/>
      <c r="W325" s="4"/>
      <c r="X325" s="4"/>
    </row>
    <row r="326" spans="1:24" ht="17" x14ac:dyDescent="0.2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4" t="s">
        <v>20</v>
      </c>
      <c r="G326" s="15">
        <f>(E326/D326)*100</f>
        <v>164.05633802816902</v>
      </c>
      <c r="H326" s="4">
        <v>307</v>
      </c>
      <c r="I326" s="16">
        <f>E326/H326</f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17">
        <f>(((L326/60)/60)/24)+DATE(1970,1,1)</f>
        <v>42176.208333333328</v>
      </c>
      <c r="O326" s="17">
        <f>(((M326/60)/60)/24)+DATE(1970,1,1)</f>
        <v>42188.208333333328</v>
      </c>
      <c r="P326" s="4" t="b">
        <v>0</v>
      </c>
      <c r="Q326" s="4" t="b">
        <v>1</v>
      </c>
      <c r="R326" s="4" t="s">
        <v>33</v>
      </c>
      <c r="S326" s="4" t="s">
        <v>2039</v>
      </c>
      <c r="T326" s="4" t="s">
        <v>2040</v>
      </c>
      <c r="U326" s="4"/>
      <c r="V326" s="4"/>
      <c r="W326" s="4"/>
      <c r="X326" s="4"/>
    </row>
    <row r="327" spans="1:24" ht="34" x14ac:dyDescent="0.2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4" t="s">
        <v>14</v>
      </c>
      <c r="G327" s="15">
        <f>(E327/D327)*100</f>
        <v>90.723076923076931</v>
      </c>
      <c r="H327" s="4">
        <v>73</v>
      </c>
      <c r="I327" s="16">
        <f>E327/H327</f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17">
        <f>(((L327/60)/60)/24)+DATE(1970,1,1)</f>
        <v>43267.208333333328</v>
      </c>
      <c r="O327" s="17">
        <f>(((M327/60)/60)/24)+DATE(1970,1,1)</f>
        <v>43290.208333333328</v>
      </c>
      <c r="P327" s="4" t="b">
        <v>0</v>
      </c>
      <c r="Q327" s="4" t="b">
        <v>1</v>
      </c>
      <c r="R327" s="4" t="s">
        <v>33</v>
      </c>
      <c r="S327" s="4" t="s">
        <v>2039</v>
      </c>
      <c r="T327" s="4" t="s">
        <v>2040</v>
      </c>
      <c r="U327" s="4"/>
      <c r="V327" s="4"/>
      <c r="W327" s="4"/>
      <c r="X327" s="4"/>
    </row>
    <row r="328" spans="1:24" ht="34" x14ac:dyDescent="0.2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4" t="s">
        <v>14</v>
      </c>
      <c r="G328" s="15">
        <f>(E328/D328)*100</f>
        <v>46.194444444444443</v>
      </c>
      <c r="H328" s="4">
        <v>128</v>
      </c>
      <c r="I328" s="16">
        <f>E328/H328</f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17">
        <f>(((L328/60)/60)/24)+DATE(1970,1,1)</f>
        <v>42364.25</v>
      </c>
      <c r="O328" s="17">
        <f>(((M328/60)/60)/24)+DATE(1970,1,1)</f>
        <v>42370.25</v>
      </c>
      <c r="P328" s="4" t="b">
        <v>0</v>
      </c>
      <c r="Q328" s="4" t="b">
        <v>0</v>
      </c>
      <c r="R328" s="4" t="s">
        <v>71</v>
      </c>
      <c r="S328" s="4" t="s">
        <v>2041</v>
      </c>
      <c r="T328" s="4" t="s">
        <v>2049</v>
      </c>
      <c r="U328" s="4"/>
      <c r="V328" s="4"/>
      <c r="W328" s="4"/>
      <c r="X328" s="4"/>
    </row>
    <row r="329" spans="1:24" ht="17" x14ac:dyDescent="0.2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4" t="s">
        <v>14</v>
      </c>
      <c r="G329" s="15">
        <f>(E329/D329)*100</f>
        <v>38.53846153846154</v>
      </c>
      <c r="H329" s="4">
        <v>33</v>
      </c>
      <c r="I329" s="16">
        <f>E329/H329</f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17">
        <f>(((L329/60)/60)/24)+DATE(1970,1,1)</f>
        <v>43705.208333333328</v>
      </c>
      <c r="O329" s="17">
        <f>(((M329/60)/60)/24)+DATE(1970,1,1)</f>
        <v>43709.208333333328</v>
      </c>
      <c r="P329" s="4" t="b">
        <v>0</v>
      </c>
      <c r="Q329" s="4" t="b">
        <v>1</v>
      </c>
      <c r="R329" s="4" t="s">
        <v>33</v>
      </c>
      <c r="S329" s="4" t="s">
        <v>2039</v>
      </c>
      <c r="T329" s="4" t="s">
        <v>2040</v>
      </c>
      <c r="U329" s="4"/>
      <c r="V329" s="4"/>
      <c r="W329" s="4"/>
      <c r="X329" s="4"/>
    </row>
    <row r="330" spans="1:24" ht="34" x14ac:dyDescent="0.2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4" t="s">
        <v>20</v>
      </c>
      <c r="G330" s="15">
        <f>(E330/D330)*100</f>
        <v>133.56231003039514</v>
      </c>
      <c r="H330" s="4">
        <v>2441</v>
      </c>
      <c r="I330" s="16">
        <f>E330/H330</f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17">
        <f>(((L330/60)/60)/24)+DATE(1970,1,1)</f>
        <v>43434.25</v>
      </c>
      <c r="O330" s="17">
        <f>(((M330/60)/60)/24)+DATE(1970,1,1)</f>
        <v>43445.25</v>
      </c>
      <c r="P330" s="4" t="b">
        <v>0</v>
      </c>
      <c r="Q330" s="4" t="b">
        <v>0</v>
      </c>
      <c r="R330" s="4" t="s">
        <v>23</v>
      </c>
      <c r="S330" s="4" t="s">
        <v>2035</v>
      </c>
      <c r="T330" s="4" t="s">
        <v>2036</v>
      </c>
      <c r="U330" s="4"/>
      <c r="V330" s="4"/>
      <c r="W330" s="4"/>
      <c r="X330" s="4"/>
    </row>
    <row r="331" spans="1:24" ht="17" x14ac:dyDescent="0.2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4" t="s">
        <v>47</v>
      </c>
      <c r="G331" s="15">
        <f>(E331/D331)*100</f>
        <v>22.896588486140725</v>
      </c>
      <c r="H331" s="4">
        <v>211</v>
      </c>
      <c r="I331" s="16">
        <f>E331/H331</f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17">
        <f>(((L331/60)/60)/24)+DATE(1970,1,1)</f>
        <v>42716.25</v>
      </c>
      <c r="O331" s="17">
        <f>(((M331/60)/60)/24)+DATE(1970,1,1)</f>
        <v>42727.25</v>
      </c>
      <c r="P331" s="4" t="b">
        <v>0</v>
      </c>
      <c r="Q331" s="4" t="b">
        <v>0</v>
      </c>
      <c r="R331" s="4" t="s">
        <v>89</v>
      </c>
      <c r="S331" s="4" t="s">
        <v>2050</v>
      </c>
      <c r="T331" s="4" t="s">
        <v>2051</v>
      </c>
      <c r="U331" s="4"/>
      <c r="V331" s="4"/>
      <c r="W331" s="4"/>
      <c r="X331" s="4"/>
    </row>
    <row r="332" spans="1:24" ht="34" x14ac:dyDescent="0.2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4" t="s">
        <v>20</v>
      </c>
      <c r="G332" s="15">
        <f>(E332/D332)*100</f>
        <v>184.95548961424333</v>
      </c>
      <c r="H332" s="4">
        <v>1385</v>
      </c>
      <c r="I332" s="16">
        <f>E332/H332</f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17">
        <f>(((L332/60)/60)/24)+DATE(1970,1,1)</f>
        <v>43077.25</v>
      </c>
      <c r="O332" s="17">
        <f>(((M332/60)/60)/24)+DATE(1970,1,1)</f>
        <v>43078.25</v>
      </c>
      <c r="P332" s="4" t="b">
        <v>0</v>
      </c>
      <c r="Q332" s="4" t="b">
        <v>0</v>
      </c>
      <c r="R332" s="4" t="s">
        <v>42</v>
      </c>
      <c r="S332" s="4" t="s">
        <v>2041</v>
      </c>
      <c r="T332" s="4" t="s">
        <v>2042</v>
      </c>
      <c r="U332" s="4"/>
      <c r="V332" s="4"/>
      <c r="W332" s="4"/>
      <c r="X332" s="4"/>
    </row>
    <row r="333" spans="1:24" ht="17" x14ac:dyDescent="0.2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4" t="s">
        <v>20</v>
      </c>
      <c r="G333" s="15">
        <f>(E333/D333)*100</f>
        <v>443.72727272727275</v>
      </c>
      <c r="H333" s="4">
        <v>190</v>
      </c>
      <c r="I333" s="16">
        <f>E333/H333</f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17">
        <f>(((L333/60)/60)/24)+DATE(1970,1,1)</f>
        <v>40896.25</v>
      </c>
      <c r="O333" s="17">
        <f>(((M333/60)/60)/24)+DATE(1970,1,1)</f>
        <v>40897.25</v>
      </c>
      <c r="P333" s="4" t="b">
        <v>0</v>
      </c>
      <c r="Q333" s="4" t="b">
        <v>0</v>
      </c>
      <c r="R333" s="4" t="s">
        <v>17</v>
      </c>
      <c r="S333" s="4" t="s">
        <v>2033</v>
      </c>
      <c r="T333" s="4" t="s">
        <v>2034</v>
      </c>
      <c r="U333" s="4"/>
      <c r="V333" s="4"/>
      <c r="W333" s="4"/>
      <c r="X333" s="4"/>
    </row>
    <row r="334" spans="1:24" ht="34" x14ac:dyDescent="0.2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4" t="s">
        <v>20</v>
      </c>
      <c r="G334" s="15">
        <f>(E334/D334)*100</f>
        <v>199.9806763285024</v>
      </c>
      <c r="H334" s="4">
        <v>470</v>
      </c>
      <c r="I334" s="16">
        <f>E334/H334</f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17">
        <f>(((L334/60)/60)/24)+DATE(1970,1,1)</f>
        <v>41361.208333333336</v>
      </c>
      <c r="O334" s="17">
        <f>(((M334/60)/60)/24)+DATE(1970,1,1)</f>
        <v>41362.208333333336</v>
      </c>
      <c r="P334" s="4" t="b">
        <v>0</v>
      </c>
      <c r="Q334" s="4" t="b">
        <v>0</v>
      </c>
      <c r="R334" s="4" t="s">
        <v>65</v>
      </c>
      <c r="S334" s="4" t="s">
        <v>2037</v>
      </c>
      <c r="T334" s="4" t="s">
        <v>2046</v>
      </c>
      <c r="U334" s="4"/>
      <c r="V334" s="4"/>
      <c r="W334" s="4"/>
      <c r="X334" s="4"/>
    </row>
    <row r="335" spans="1:24" ht="17" x14ac:dyDescent="0.2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4" t="s">
        <v>20</v>
      </c>
      <c r="G335" s="15">
        <f>(E335/D335)*100</f>
        <v>123.95833333333333</v>
      </c>
      <c r="H335" s="4">
        <v>253</v>
      </c>
      <c r="I335" s="16">
        <f>E335/H335</f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17">
        <f>(((L335/60)/60)/24)+DATE(1970,1,1)</f>
        <v>43424.25</v>
      </c>
      <c r="O335" s="17">
        <f>(((M335/60)/60)/24)+DATE(1970,1,1)</f>
        <v>43452.25</v>
      </c>
      <c r="P335" s="4" t="b">
        <v>0</v>
      </c>
      <c r="Q335" s="4" t="b">
        <v>0</v>
      </c>
      <c r="R335" s="4" t="s">
        <v>33</v>
      </c>
      <c r="S335" s="4" t="s">
        <v>2039</v>
      </c>
      <c r="T335" s="4" t="s">
        <v>2040</v>
      </c>
      <c r="U335" s="4"/>
      <c r="V335" s="4"/>
      <c r="W335" s="4"/>
      <c r="X335" s="4"/>
    </row>
    <row r="336" spans="1:24" ht="17" x14ac:dyDescent="0.2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4" t="s">
        <v>20</v>
      </c>
      <c r="G336" s="15">
        <f>(E336/D336)*100</f>
        <v>186.61329305135951</v>
      </c>
      <c r="H336" s="4">
        <v>1113</v>
      </c>
      <c r="I336" s="16">
        <f>E336/H336</f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17">
        <f>(((L336/60)/60)/24)+DATE(1970,1,1)</f>
        <v>43110.25</v>
      </c>
      <c r="O336" s="17">
        <f>(((M336/60)/60)/24)+DATE(1970,1,1)</f>
        <v>43117.25</v>
      </c>
      <c r="P336" s="4" t="b">
        <v>0</v>
      </c>
      <c r="Q336" s="4" t="b">
        <v>0</v>
      </c>
      <c r="R336" s="4" t="s">
        <v>23</v>
      </c>
      <c r="S336" s="4" t="s">
        <v>2035</v>
      </c>
      <c r="T336" s="4" t="s">
        <v>2036</v>
      </c>
      <c r="U336" s="4"/>
      <c r="V336" s="4"/>
      <c r="W336" s="4"/>
      <c r="X336" s="4"/>
    </row>
    <row r="337" spans="1:24" ht="17" x14ac:dyDescent="0.2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4" t="s">
        <v>20</v>
      </c>
      <c r="G337" s="15">
        <f>(E337/D337)*100</f>
        <v>114.28538550057536</v>
      </c>
      <c r="H337" s="4">
        <v>2283</v>
      </c>
      <c r="I337" s="16">
        <f>E337/H337</f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17">
        <f>(((L337/60)/60)/24)+DATE(1970,1,1)</f>
        <v>43784.25</v>
      </c>
      <c r="O337" s="17">
        <f>(((M337/60)/60)/24)+DATE(1970,1,1)</f>
        <v>43797.25</v>
      </c>
      <c r="P337" s="4" t="b">
        <v>0</v>
      </c>
      <c r="Q337" s="4" t="b">
        <v>0</v>
      </c>
      <c r="R337" s="4" t="s">
        <v>23</v>
      </c>
      <c r="S337" s="4" t="s">
        <v>2035</v>
      </c>
      <c r="T337" s="4" t="s">
        <v>2036</v>
      </c>
      <c r="U337" s="4"/>
      <c r="V337" s="4"/>
      <c r="W337" s="4"/>
      <c r="X337" s="4"/>
    </row>
    <row r="338" spans="1:24" ht="17" x14ac:dyDescent="0.2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4" t="s">
        <v>14</v>
      </c>
      <c r="G338" s="15">
        <f>(E338/D338)*100</f>
        <v>97.032531824611041</v>
      </c>
      <c r="H338" s="4">
        <v>1072</v>
      </c>
      <c r="I338" s="16">
        <f>E338/H338</f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17">
        <f>(((L338/60)/60)/24)+DATE(1970,1,1)</f>
        <v>40527.25</v>
      </c>
      <c r="O338" s="17">
        <f>(((M338/60)/60)/24)+DATE(1970,1,1)</f>
        <v>40528.25</v>
      </c>
      <c r="P338" s="4" t="b">
        <v>0</v>
      </c>
      <c r="Q338" s="4" t="b">
        <v>1</v>
      </c>
      <c r="R338" s="4" t="s">
        <v>23</v>
      </c>
      <c r="S338" s="4" t="s">
        <v>2035</v>
      </c>
      <c r="T338" s="4" t="s">
        <v>2036</v>
      </c>
      <c r="U338" s="4"/>
      <c r="V338" s="4"/>
      <c r="W338" s="4"/>
      <c r="X338" s="4"/>
    </row>
    <row r="339" spans="1:24" ht="17" x14ac:dyDescent="0.2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4" t="s">
        <v>20</v>
      </c>
      <c r="G339" s="15">
        <f>(E339/D339)*100</f>
        <v>122.81904761904762</v>
      </c>
      <c r="H339" s="4">
        <v>1095</v>
      </c>
      <c r="I339" s="16">
        <f>E339/H339</f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17">
        <f>(((L339/60)/60)/24)+DATE(1970,1,1)</f>
        <v>43780.25</v>
      </c>
      <c r="O339" s="17">
        <f>(((M339/60)/60)/24)+DATE(1970,1,1)</f>
        <v>43781.25</v>
      </c>
      <c r="P339" s="4" t="b">
        <v>0</v>
      </c>
      <c r="Q339" s="4" t="b">
        <v>0</v>
      </c>
      <c r="R339" s="4" t="s">
        <v>33</v>
      </c>
      <c r="S339" s="4" t="s">
        <v>2039</v>
      </c>
      <c r="T339" s="4" t="s">
        <v>2040</v>
      </c>
      <c r="U339" s="4"/>
      <c r="V339" s="4"/>
      <c r="W339" s="4"/>
      <c r="X339" s="4"/>
    </row>
    <row r="340" spans="1:24" ht="17" x14ac:dyDescent="0.2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4" t="s">
        <v>20</v>
      </c>
      <c r="G340" s="15">
        <f>(E340/D340)*100</f>
        <v>179.14326647564468</v>
      </c>
      <c r="H340" s="4">
        <v>1690</v>
      </c>
      <c r="I340" s="16">
        <f>E340/H340</f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17">
        <f>(((L340/60)/60)/24)+DATE(1970,1,1)</f>
        <v>40821.208333333336</v>
      </c>
      <c r="O340" s="17">
        <f>(((M340/60)/60)/24)+DATE(1970,1,1)</f>
        <v>40851.208333333336</v>
      </c>
      <c r="P340" s="4" t="b">
        <v>0</v>
      </c>
      <c r="Q340" s="4" t="b">
        <v>0</v>
      </c>
      <c r="R340" s="4" t="s">
        <v>33</v>
      </c>
      <c r="S340" s="4" t="s">
        <v>2039</v>
      </c>
      <c r="T340" s="4" t="s">
        <v>2040</v>
      </c>
      <c r="U340" s="4"/>
      <c r="V340" s="4"/>
      <c r="W340" s="4"/>
      <c r="X340" s="4"/>
    </row>
    <row r="341" spans="1:24" ht="17" x14ac:dyDescent="0.2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4" t="s">
        <v>74</v>
      </c>
      <c r="G341" s="15">
        <f>(E341/D341)*100</f>
        <v>79.951577402787962</v>
      </c>
      <c r="H341" s="4">
        <v>1297</v>
      </c>
      <c r="I341" s="16">
        <f>E341/H341</f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17">
        <f>(((L341/60)/60)/24)+DATE(1970,1,1)</f>
        <v>42949.208333333328</v>
      </c>
      <c r="O341" s="17">
        <f>(((M341/60)/60)/24)+DATE(1970,1,1)</f>
        <v>42963.208333333328</v>
      </c>
      <c r="P341" s="4" t="b">
        <v>0</v>
      </c>
      <c r="Q341" s="4" t="b">
        <v>0</v>
      </c>
      <c r="R341" s="4" t="s">
        <v>33</v>
      </c>
      <c r="S341" s="4" t="s">
        <v>2039</v>
      </c>
      <c r="T341" s="4" t="s">
        <v>2040</v>
      </c>
      <c r="U341" s="4"/>
      <c r="V341" s="4"/>
      <c r="W341" s="4"/>
      <c r="X341" s="4"/>
    </row>
    <row r="342" spans="1:24" ht="17" x14ac:dyDescent="0.2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4" t="s">
        <v>14</v>
      </c>
      <c r="G342" s="15">
        <f>(E342/D342)*100</f>
        <v>94.242587601078171</v>
      </c>
      <c r="H342" s="4">
        <v>393</v>
      </c>
      <c r="I342" s="16">
        <f>E342/H342</f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17">
        <f>(((L342/60)/60)/24)+DATE(1970,1,1)</f>
        <v>40889.25</v>
      </c>
      <c r="O342" s="17">
        <f>(((M342/60)/60)/24)+DATE(1970,1,1)</f>
        <v>40890.25</v>
      </c>
      <c r="P342" s="4" t="b">
        <v>0</v>
      </c>
      <c r="Q342" s="4" t="b">
        <v>0</v>
      </c>
      <c r="R342" s="4" t="s">
        <v>122</v>
      </c>
      <c r="S342" s="4" t="s">
        <v>2054</v>
      </c>
      <c r="T342" s="4" t="s">
        <v>2055</v>
      </c>
      <c r="U342" s="4"/>
      <c r="V342" s="4"/>
      <c r="W342" s="4"/>
      <c r="X342" s="4"/>
    </row>
    <row r="343" spans="1:24" ht="34" x14ac:dyDescent="0.2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4" t="s">
        <v>14</v>
      </c>
      <c r="G343" s="15">
        <f>(E343/D343)*100</f>
        <v>84.669291338582681</v>
      </c>
      <c r="H343" s="4">
        <v>1257</v>
      </c>
      <c r="I343" s="16">
        <f>E343/H343</f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17">
        <f>(((L343/60)/60)/24)+DATE(1970,1,1)</f>
        <v>42244.208333333328</v>
      </c>
      <c r="O343" s="17">
        <f>(((M343/60)/60)/24)+DATE(1970,1,1)</f>
        <v>42251.208333333328</v>
      </c>
      <c r="P343" s="4" t="b">
        <v>0</v>
      </c>
      <c r="Q343" s="4" t="b">
        <v>0</v>
      </c>
      <c r="R343" s="4" t="s">
        <v>60</v>
      </c>
      <c r="S343" s="4" t="s">
        <v>2035</v>
      </c>
      <c r="T343" s="4" t="s">
        <v>2045</v>
      </c>
      <c r="U343" s="4"/>
      <c r="V343" s="4"/>
      <c r="W343" s="4"/>
      <c r="X343" s="4"/>
    </row>
    <row r="344" spans="1:24" ht="17" x14ac:dyDescent="0.2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4" t="s">
        <v>14</v>
      </c>
      <c r="G344" s="15">
        <f>(E344/D344)*100</f>
        <v>66.521920668058456</v>
      </c>
      <c r="H344" s="4">
        <v>328</v>
      </c>
      <c r="I344" s="16">
        <f>E344/H344</f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17">
        <f>(((L344/60)/60)/24)+DATE(1970,1,1)</f>
        <v>41475.208333333336</v>
      </c>
      <c r="O344" s="17">
        <f>(((M344/60)/60)/24)+DATE(1970,1,1)</f>
        <v>41487.208333333336</v>
      </c>
      <c r="P344" s="4" t="b">
        <v>0</v>
      </c>
      <c r="Q344" s="4" t="b">
        <v>0</v>
      </c>
      <c r="R344" s="4" t="s">
        <v>33</v>
      </c>
      <c r="S344" s="4" t="s">
        <v>2039</v>
      </c>
      <c r="T344" s="4" t="s">
        <v>2040</v>
      </c>
      <c r="U344" s="4"/>
      <c r="V344" s="4"/>
      <c r="W344" s="4"/>
      <c r="X344" s="4"/>
    </row>
    <row r="345" spans="1:24" ht="17" x14ac:dyDescent="0.2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4" t="s">
        <v>14</v>
      </c>
      <c r="G345" s="15">
        <f>(E345/D345)*100</f>
        <v>53.922222222222224</v>
      </c>
      <c r="H345" s="4">
        <v>147</v>
      </c>
      <c r="I345" s="16">
        <f>E345/H345</f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17">
        <f>(((L345/60)/60)/24)+DATE(1970,1,1)</f>
        <v>41597.25</v>
      </c>
      <c r="O345" s="17">
        <f>(((M345/60)/60)/24)+DATE(1970,1,1)</f>
        <v>41650.25</v>
      </c>
      <c r="P345" s="4" t="b">
        <v>0</v>
      </c>
      <c r="Q345" s="4" t="b">
        <v>0</v>
      </c>
      <c r="R345" s="4" t="s">
        <v>33</v>
      </c>
      <c r="S345" s="4" t="s">
        <v>2039</v>
      </c>
      <c r="T345" s="4" t="s">
        <v>2040</v>
      </c>
      <c r="U345" s="4"/>
      <c r="V345" s="4"/>
      <c r="W345" s="4"/>
      <c r="X345" s="4"/>
    </row>
    <row r="346" spans="1:24" ht="17" x14ac:dyDescent="0.2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4" t="s">
        <v>14</v>
      </c>
      <c r="G346" s="15">
        <f>(E346/D346)*100</f>
        <v>41.983299595141702</v>
      </c>
      <c r="H346" s="4">
        <v>830</v>
      </c>
      <c r="I346" s="16">
        <f>E346/H346</f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17">
        <f>(((L346/60)/60)/24)+DATE(1970,1,1)</f>
        <v>43122.25</v>
      </c>
      <c r="O346" s="17">
        <f>(((M346/60)/60)/24)+DATE(1970,1,1)</f>
        <v>43162.25</v>
      </c>
      <c r="P346" s="4" t="b">
        <v>0</v>
      </c>
      <c r="Q346" s="4" t="b">
        <v>0</v>
      </c>
      <c r="R346" s="4" t="s">
        <v>89</v>
      </c>
      <c r="S346" s="4" t="s">
        <v>2050</v>
      </c>
      <c r="T346" s="4" t="s">
        <v>2051</v>
      </c>
      <c r="U346" s="4"/>
      <c r="V346" s="4"/>
      <c r="W346" s="4"/>
      <c r="X346" s="4"/>
    </row>
    <row r="347" spans="1:24" ht="17" x14ac:dyDescent="0.2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4" t="s">
        <v>14</v>
      </c>
      <c r="G347" s="15">
        <f>(E347/D347)*100</f>
        <v>14.69479695431472</v>
      </c>
      <c r="H347" s="4">
        <v>331</v>
      </c>
      <c r="I347" s="16">
        <f>E347/H347</f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17">
        <f>(((L347/60)/60)/24)+DATE(1970,1,1)</f>
        <v>42194.208333333328</v>
      </c>
      <c r="O347" s="17">
        <f>(((M347/60)/60)/24)+DATE(1970,1,1)</f>
        <v>42195.208333333328</v>
      </c>
      <c r="P347" s="4" t="b">
        <v>0</v>
      </c>
      <c r="Q347" s="4" t="b">
        <v>0</v>
      </c>
      <c r="R347" s="4" t="s">
        <v>53</v>
      </c>
      <c r="S347" s="4" t="s">
        <v>2041</v>
      </c>
      <c r="T347" s="4" t="s">
        <v>2044</v>
      </c>
      <c r="U347" s="4"/>
      <c r="V347" s="4"/>
      <c r="W347" s="4"/>
      <c r="X347" s="4"/>
    </row>
    <row r="348" spans="1:24" ht="17" x14ac:dyDescent="0.2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4" t="s">
        <v>14</v>
      </c>
      <c r="G348" s="15">
        <f>(E348/D348)*100</f>
        <v>34.475000000000001</v>
      </c>
      <c r="H348" s="4">
        <v>25</v>
      </c>
      <c r="I348" s="16">
        <f>E348/H348</f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17">
        <f>(((L348/60)/60)/24)+DATE(1970,1,1)</f>
        <v>42971.208333333328</v>
      </c>
      <c r="O348" s="17">
        <f>(((M348/60)/60)/24)+DATE(1970,1,1)</f>
        <v>43026.208333333328</v>
      </c>
      <c r="P348" s="4" t="b">
        <v>0</v>
      </c>
      <c r="Q348" s="4" t="b">
        <v>1</v>
      </c>
      <c r="R348" s="4" t="s">
        <v>60</v>
      </c>
      <c r="S348" s="4" t="s">
        <v>2035</v>
      </c>
      <c r="T348" s="4" t="s">
        <v>2045</v>
      </c>
      <c r="U348" s="4"/>
      <c r="V348" s="4"/>
      <c r="W348" s="4"/>
      <c r="X348" s="4"/>
    </row>
    <row r="349" spans="1:24" ht="17" x14ac:dyDescent="0.2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4" t="s">
        <v>20</v>
      </c>
      <c r="G349" s="15">
        <f>(E349/D349)*100</f>
        <v>1400.7777777777778</v>
      </c>
      <c r="H349" s="4">
        <v>191</v>
      </c>
      <c r="I349" s="16">
        <f>E349/H349</f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17">
        <f>(((L349/60)/60)/24)+DATE(1970,1,1)</f>
        <v>42046.25</v>
      </c>
      <c r="O349" s="17">
        <f>(((M349/60)/60)/24)+DATE(1970,1,1)</f>
        <v>42070.25</v>
      </c>
      <c r="P349" s="4" t="b">
        <v>0</v>
      </c>
      <c r="Q349" s="4" t="b">
        <v>0</v>
      </c>
      <c r="R349" s="4" t="s">
        <v>28</v>
      </c>
      <c r="S349" s="4" t="s">
        <v>2037</v>
      </c>
      <c r="T349" s="4" t="s">
        <v>2038</v>
      </c>
      <c r="U349" s="4"/>
      <c r="V349" s="4"/>
      <c r="W349" s="4"/>
      <c r="X349" s="4"/>
    </row>
    <row r="350" spans="1:24" ht="17" x14ac:dyDescent="0.2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4" t="s">
        <v>14</v>
      </c>
      <c r="G350" s="15">
        <f>(E350/D350)*100</f>
        <v>71.770351758793964</v>
      </c>
      <c r="H350" s="4">
        <v>3483</v>
      </c>
      <c r="I350" s="16">
        <f>E350/H350</f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17">
        <f>(((L350/60)/60)/24)+DATE(1970,1,1)</f>
        <v>42782.25</v>
      </c>
      <c r="O350" s="17">
        <f>(((M350/60)/60)/24)+DATE(1970,1,1)</f>
        <v>42795.25</v>
      </c>
      <c r="P350" s="4" t="b">
        <v>0</v>
      </c>
      <c r="Q350" s="4" t="b">
        <v>0</v>
      </c>
      <c r="R350" s="4" t="s">
        <v>17</v>
      </c>
      <c r="S350" s="4" t="s">
        <v>2033</v>
      </c>
      <c r="T350" s="4" t="s">
        <v>2034</v>
      </c>
      <c r="U350" s="4"/>
      <c r="V350" s="4"/>
      <c r="W350" s="4"/>
      <c r="X350" s="4"/>
    </row>
    <row r="351" spans="1:24" ht="17" x14ac:dyDescent="0.2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4" t="s">
        <v>14</v>
      </c>
      <c r="G351" s="15">
        <f>(E351/D351)*100</f>
        <v>53.074115044247783</v>
      </c>
      <c r="H351" s="4">
        <v>923</v>
      </c>
      <c r="I351" s="16">
        <f>E351/H351</f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17">
        <f>(((L351/60)/60)/24)+DATE(1970,1,1)</f>
        <v>42930.208333333328</v>
      </c>
      <c r="O351" s="17">
        <f>(((M351/60)/60)/24)+DATE(1970,1,1)</f>
        <v>42960.208333333328</v>
      </c>
      <c r="P351" s="4" t="b">
        <v>0</v>
      </c>
      <c r="Q351" s="4" t="b">
        <v>0</v>
      </c>
      <c r="R351" s="4" t="s">
        <v>33</v>
      </c>
      <c r="S351" s="4" t="s">
        <v>2039</v>
      </c>
      <c r="T351" s="4" t="s">
        <v>2040</v>
      </c>
      <c r="U351" s="4"/>
      <c r="V351" s="4"/>
      <c r="W351" s="4"/>
      <c r="X351" s="4"/>
    </row>
    <row r="352" spans="1:24" ht="17" x14ac:dyDescent="0.2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4" t="s">
        <v>14</v>
      </c>
      <c r="G352" s="15">
        <f>(E352/D352)*100</f>
        <v>5</v>
      </c>
      <c r="H352" s="4">
        <v>1</v>
      </c>
      <c r="I352" s="16">
        <f>E352/H352</f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17">
        <f>(((L352/60)/60)/24)+DATE(1970,1,1)</f>
        <v>42144.208333333328</v>
      </c>
      <c r="O352" s="17">
        <f>(((M352/60)/60)/24)+DATE(1970,1,1)</f>
        <v>42162.208333333328</v>
      </c>
      <c r="P352" s="4" t="b">
        <v>0</v>
      </c>
      <c r="Q352" s="4" t="b">
        <v>1</v>
      </c>
      <c r="R352" s="4" t="s">
        <v>159</v>
      </c>
      <c r="S352" s="4" t="s">
        <v>2035</v>
      </c>
      <c r="T352" s="4" t="s">
        <v>2058</v>
      </c>
      <c r="U352" s="4"/>
      <c r="V352" s="4"/>
      <c r="W352" s="4"/>
      <c r="X352" s="4"/>
    </row>
    <row r="353" spans="1:24" ht="17" x14ac:dyDescent="0.2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4" t="s">
        <v>20</v>
      </c>
      <c r="G353" s="15">
        <f>(E353/D353)*100</f>
        <v>127.70715249662618</v>
      </c>
      <c r="H353" s="4">
        <v>2013</v>
      </c>
      <c r="I353" s="16">
        <f>E353/H353</f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17">
        <f>(((L353/60)/60)/24)+DATE(1970,1,1)</f>
        <v>42240.208333333328</v>
      </c>
      <c r="O353" s="17">
        <f>(((M353/60)/60)/24)+DATE(1970,1,1)</f>
        <v>42254.208333333328</v>
      </c>
      <c r="P353" s="4" t="b">
        <v>0</v>
      </c>
      <c r="Q353" s="4" t="b">
        <v>0</v>
      </c>
      <c r="R353" s="4" t="s">
        <v>23</v>
      </c>
      <c r="S353" s="4" t="s">
        <v>2035</v>
      </c>
      <c r="T353" s="4" t="s">
        <v>2036</v>
      </c>
      <c r="U353" s="4"/>
      <c r="V353" s="4"/>
      <c r="W353" s="4"/>
      <c r="X353" s="4"/>
    </row>
    <row r="354" spans="1:24" ht="17" x14ac:dyDescent="0.2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4" t="s">
        <v>14</v>
      </c>
      <c r="G354" s="15">
        <f>(E354/D354)*100</f>
        <v>34.892857142857139</v>
      </c>
      <c r="H354" s="4">
        <v>33</v>
      </c>
      <c r="I354" s="16">
        <f>E354/H354</f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17">
        <f>(((L354/60)/60)/24)+DATE(1970,1,1)</f>
        <v>42315.25</v>
      </c>
      <c r="O354" s="17">
        <f>(((M354/60)/60)/24)+DATE(1970,1,1)</f>
        <v>42323.25</v>
      </c>
      <c r="P354" s="4" t="b">
        <v>0</v>
      </c>
      <c r="Q354" s="4" t="b">
        <v>0</v>
      </c>
      <c r="R354" s="4" t="s">
        <v>33</v>
      </c>
      <c r="S354" s="4" t="s">
        <v>2039</v>
      </c>
      <c r="T354" s="4" t="s">
        <v>2040</v>
      </c>
      <c r="U354" s="4"/>
      <c r="V354" s="4"/>
      <c r="W354" s="4"/>
      <c r="X354" s="4"/>
    </row>
    <row r="355" spans="1:24" ht="17" x14ac:dyDescent="0.2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4" t="s">
        <v>20</v>
      </c>
      <c r="G355" s="15">
        <f>(E355/D355)*100</f>
        <v>410.59821428571428</v>
      </c>
      <c r="H355" s="4">
        <v>1703</v>
      </c>
      <c r="I355" s="16">
        <f>E355/H355</f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17">
        <f>(((L355/60)/60)/24)+DATE(1970,1,1)</f>
        <v>43651.208333333328</v>
      </c>
      <c r="O355" s="17">
        <f>(((M355/60)/60)/24)+DATE(1970,1,1)</f>
        <v>43652.208333333328</v>
      </c>
      <c r="P355" s="4" t="b">
        <v>0</v>
      </c>
      <c r="Q355" s="4" t="b">
        <v>0</v>
      </c>
      <c r="R355" s="4" t="s">
        <v>33</v>
      </c>
      <c r="S355" s="4" t="s">
        <v>2039</v>
      </c>
      <c r="T355" s="4" t="s">
        <v>2040</v>
      </c>
      <c r="U355" s="4"/>
      <c r="V355" s="4"/>
      <c r="W355" s="4"/>
      <c r="X355" s="4"/>
    </row>
    <row r="356" spans="1:24" ht="17" x14ac:dyDescent="0.2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4" t="s">
        <v>20</v>
      </c>
      <c r="G356" s="15">
        <f>(E356/D356)*100</f>
        <v>123.73770491803278</v>
      </c>
      <c r="H356" s="4">
        <v>80</v>
      </c>
      <c r="I356" s="16">
        <f>E356/H356</f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17">
        <f>(((L356/60)/60)/24)+DATE(1970,1,1)</f>
        <v>41520.208333333336</v>
      </c>
      <c r="O356" s="17">
        <f>(((M356/60)/60)/24)+DATE(1970,1,1)</f>
        <v>41527.208333333336</v>
      </c>
      <c r="P356" s="4" t="b">
        <v>0</v>
      </c>
      <c r="Q356" s="4" t="b">
        <v>0</v>
      </c>
      <c r="R356" s="4" t="s">
        <v>42</v>
      </c>
      <c r="S356" s="4" t="s">
        <v>2041</v>
      </c>
      <c r="T356" s="4" t="s">
        <v>2042</v>
      </c>
      <c r="U356" s="4"/>
      <c r="V356" s="4"/>
      <c r="W356" s="4"/>
      <c r="X356" s="4"/>
    </row>
    <row r="357" spans="1:24" ht="17" x14ac:dyDescent="0.2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4" t="s">
        <v>47</v>
      </c>
      <c r="G357" s="15">
        <f>(E357/D357)*100</f>
        <v>58.973684210526315</v>
      </c>
      <c r="H357" s="4">
        <v>86</v>
      </c>
      <c r="I357" s="16">
        <f>E357/H357</f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17">
        <f>(((L357/60)/60)/24)+DATE(1970,1,1)</f>
        <v>42757.25</v>
      </c>
      <c r="O357" s="17">
        <f>(((M357/60)/60)/24)+DATE(1970,1,1)</f>
        <v>42797.25</v>
      </c>
      <c r="P357" s="4" t="b">
        <v>0</v>
      </c>
      <c r="Q357" s="4" t="b">
        <v>0</v>
      </c>
      <c r="R357" s="4" t="s">
        <v>65</v>
      </c>
      <c r="S357" s="4" t="s">
        <v>2037</v>
      </c>
      <c r="T357" s="4" t="s">
        <v>2046</v>
      </c>
      <c r="U357" s="4"/>
      <c r="V357" s="4"/>
      <c r="W357" s="4"/>
      <c r="X357" s="4"/>
    </row>
    <row r="358" spans="1:24" ht="17" x14ac:dyDescent="0.2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4" t="s">
        <v>14</v>
      </c>
      <c r="G358" s="15">
        <f>(E358/D358)*100</f>
        <v>36.892473118279568</v>
      </c>
      <c r="H358" s="4">
        <v>40</v>
      </c>
      <c r="I358" s="16">
        <f>E358/H358</f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17">
        <f>(((L358/60)/60)/24)+DATE(1970,1,1)</f>
        <v>40922.25</v>
      </c>
      <c r="O358" s="17">
        <f>(((M358/60)/60)/24)+DATE(1970,1,1)</f>
        <v>40931.25</v>
      </c>
      <c r="P358" s="4" t="b">
        <v>0</v>
      </c>
      <c r="Q358" s="4" t="b">
        <v>0</v>
      </c>
      <c r="R358" s="4" t="s">
        <v>33</v>
      </c>
      <c r="S358" s="4" t="s">
        <v>2039</v>
      </c>
      <c r="T358" s="4" t="s">
        <v>2040</v>
      </c>
      <c r="U358" s="4"/>
      <c r="V358" s="4"/>
      <c r="W358" s="4"/>
      <c r="X358" s="4"/>
    </row>
    <row r="359" spans="1:24" ht="17" x14ac:dyDescent="0.2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4" t="s">
        <v>20</v>
      </c>
      <c r="G359" s="15">
        <f>(E359/D359)*100</f>
        <v>184.91304347826087</v>
      </c>
      <c r="H359" s="4">
        <v>41</v>
      </c>
      <c r="I359" s="16">
        <f>E359/H359</f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17">
        <f>(((L359/60)/60)/24)+DATE(1970,1,1)</f>
        <v>42250.208333333328</v>
      </c>
      <c r="O359" s="17">
        <f>(((M359/60)/60)/24)+DATE(1970,1,1)</f>
        <v>42275.208333333328</v>
      </c>
      <c r="P359" s="4" t="b">
        <v>0</v>
      </c>
      <c r="Q359" s="4" t="b">
        <v>0</v>
      </c>
      <c r="R359" s="4" t="s">
        <v>89</v>
      </c>
      <c r="S359" s="4" t="s">
        <v>2050</v>
      </c>
      <c r="T359" s="4" t="s">
        <v>2051</v>
      </c>
      <c r="U359" s="4"/>
      <c r="V359" s="4"/>
      <c r="W359" s="4"/>
      <c r="X359" s="4"/>
    </row>
    <row r="360" spans="1:24" ht="17" x14ac:dyDescent="0.2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4" t="s">
        <v>14</v>
      </c>
      <c r="G360" s="15">
        <f>(E360/D360)*100</f>
        <v>11.814432989690722</v>
      </c>
      <c r="H360" s="4">
        <v>23</v>
      </c>
      <c r="I360" s="16">
        <f>E360/H360</f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17">
        <f>(((L360/60)/60)/24)+DATE(1970,1,1)</f>
        <v>43322.208333333328</v>
      </c>
      <c r="O360" s="17">
        <f>(((M360/60)/60)/24)+DATE(1970,1,1)</f>
        <v>43325.208333333328</v>
      </c>
      <c r="P360" s="4" t="b">
        <v>1</v>
      </c>
      <c r="Q360" s="4" t="b">
        <v>0</v>
      </c>
      <c r="R360" s="4" t="s">
        <v>122</v>
      </c>
      <c r="S360" s="4" t="s">
        <v>2054</v>
      </c>
      <c r="T360" s="4" t="s">
        <v>2055</v>
      </c>
      <c r="U360" s="4"/>
      <c r="V360" s="4"/>
      <c r="W360" s="4"/>
      <c r="X360" s="4"/>
    </row>
    <row r="361" spans="1:24" ht="17" x14ac:dyDescent="0.2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4" t="s">
        <v>20</v>
      </c>
      <c r="G361" s="15">
        <f>(E361/D361)*100</f>
        <v>298.7</v>
      </c>
      <c r="H361" s="4">
        <v>187</v>
      </c>
      <c r="I361" s="16">
        <f>E361/H361</f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17">
        <f>(((L361/60)/60)/24)+DATE(1970,1,1)</f>
        <v>40782.208333333336</v>
      </c>
      <c r="O361" s="17">
        <f>(((M361/60)/60)/24)+DATE(1970,1,1)</f>
        <v>40789.208333333336</v>
      </c>
      <c r="P361" s="4" t="b">
        <v>0</v>
      </c>
      <c r="Q361" s="4" t="b">
        <v>0</v>
      </c>
      <c r="R361" s="4" t="s">
        <v>71</v>
      </c>
      <c r="S361" s="4" t="s">
        <v>2041</v>
      </c>
      <c r="T361" s="4" t="s">
        <v>2049</v>
      </c>
      <c r="U361" s="4"/>
      <c r="V361" s="4"/>
      <c r="W361" s="4"/>
      <c r="X361" s="4"/>
    </row>
    <row r="362" spans="1:24" ht="17" x14ac:dyDescent="0.2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4" t="s">
        <v>20</v>
      </c>
      <c r="G362" s="15">
        <f>(E362/D362)*100</f>
        <v>226.35175879396985</v>
      </c>
      <c r="H362" s="4">
        <v>2875</v>
      </c>
      <c r="I362" s="16">
        <f>E362/H362</f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17">
        <f>(((L362/60)/60)/24)+DATE(1970,1,1)</f>
        <v>40544.25</v>
      </c>
      <c r="O362" s="17">
        <f>(((M362/60)/60)/24)+DATE(1970,1,1)</f>
        <v>40558.25</v>
      </c>
      <c r="P362" s="4" t="b">
        <v>0</v>
      </c>
      <c r="Q362" s="4" t="b">
        <v>1</v>
      </c>
      <c r="R362" s="4" t="s">
        <v>33</v>
      </c>
      <c r="S362" s="4" t="s">
        <v>2039</v>
      </c>
      <c r="T362" s="4" t="s">
        <v>2040</v>
      </c>
      <c r="U362" s="4"/>
      <c r="V362" s="4"/>
      <c r="W362" s="4"/>
      <c r="X362" s="4"/>
    </row>
    <row r="363" spans="1:24" ht="17" x14ac:dyDescent="0.2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4" t="s">
        <v>20</v>
      </c>
      <c r="G363" s="15">
        <f>(E363/D363)*100</f>
        <v>173.56363636363636</v>
      </c>
      <c r="H363" s="4">
        <v>88</v>
      </c>
      <c r="I363" s="16">
        <f>E363/H363</f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17">
        <f>(((L363/60)/60)/24)+DATE(1970,1,1)</f>
        <v>43015.208333333328</v>
      </c>
      <c r="O363" s="17">
        <f>(((M363/60)/60)/24)+DATE(1970,1,1)</f>
        <v>43039.208333333328</v>
      </c>
      <c r="P363" s="4" t="b">
        <v>0</v>
      </c>
      <c r="Q363" s="4" t="b">
        <v>0</v>
      </c>
      <c r="R363" s="4" t="s">
        <v>33</v>
      </c>
      <c r="S363" s="4" t="s">
        <v>2039</v>
      </c>
      <c r="T363" s="4" t="s">
        <v>2040</v>
      </c>
      <c r="U363" s="4"/>
      <c r="V363" s="4"/>
      <c r="W363" s="4"/>
      <c r="X363" s="4"/>
    </row>
    <row r="364" spans="1:24" ht="17" x14ac:dyDescent="0.2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4" t="s">
        <v>20</v>
      </c>
      <c r="G364" s="15">
        <f>(E364/D364)*100</f>
        <v>371.75675675675677</v>
      </c>
      <c r="H364" s="4">
        <v>191</v>
      </c>
      <c r="I364" s="16">
        <f>E364/H364</f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17">
        <f>(((L364/60)/60)/24)+DATE(1970,1,1)</f>
        <v>40570.25</v>
      </c>
      <c r="O364" s="17">
        <f>(((M364/60)/60)/24)+DATE(1970,1,1)</f>
        <v>40608.25</v>
      </c>
      <c r="P364" s="4" t="b">
        <v>0</v>
      </c>
      <c r="Q364" s="4" t="b">
        <v>0</v>
      </c>
      <c r="R364" s="4" t="s">
        <v>23</v>
      </c>
      <c r="S364" s="4" t="s">
        <v>2035</v>
      </c>
      <c r="T364" s="4" t="s">
        <v>2036</v>
      </c>
      <c r="U364" s="4"/>
      <c r="V364" s="4"/>
      <c r="W364" s="4"/>
      <c r="X364" s="4"/>
    </row>
    <row r="365" spans="1:24" ht="17" x14ac:dyDescent="0.2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4" t="s">
        <v>20</v>
      </c>
      <c r="G365" s="15">
        <f>(E365/D365)*100</f>
        <v>160.19230769230771</v>
      </c>
      <c r="H365" s="4">
        <v>139</v>
      </c>
      <c r="I365" s="16">
        <f>E365/H365</f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17">
        <f>(((L365/60)/60)/24)+DATE(1970,1,1)</f>
        <v>40904.25</v>
      </c>
      <c r="O365" s="17">
        <f>(((M365/60)/60)/24)+DATE(1970,1,1)</f>
        <v>40905.25</v>
      </c>
      <c r="P365" s="4" t="b">
        <v>0</v>
      </c>
      <c r="Q365" s="4" t="b">
        <v>0</v>
      </c>
      <c r="R365" s="4" t="s">
        <v>23</v>
      </c>
      <c r="S365" s="4" t="s">
        <v>2035</v>
      </c>
      <c r="T365" s="4" t="s">
        <v>2036</v>
      </c>
      <c r="U365" s="4"/>
      <c r="V365" s="4"/>
      <c r="W365" s="4"/>
      <c r="X365" s="4"/>
    </row>
    <row r="366" spans="1:24" ht="17" x14ac:dyDescent="0.2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4" t="s">
        <v>20</v>
      </c>
      <c r="G366" s="15">
        <f>(E366/D366)*100</f>
        <v>1616.3333333333335</v>
      </c>
      <c r="H366" s="4">
        <v>186</v>
      </c>
      <c r="I366" s="16">
        <f>E366/H366</f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17">
        <f>(((L366/60)/60)/24)+DATE(1970,1,1)</f>
        <v>43164.25</v>
      </c>
      <c r="O366" s="17">
        <f>(((M366/60)/60)/24)+DATE(1970,1,1)</f>
        <v>43194.208333333328</v>
      </c>
      <c r="P366" s="4" t="b">
        <v>0</v>
      </c>
      <c r="Q366" s="4" t="b">
        <v>0</v>
      </c>
      <c r="R366" s="4" t="s">
        <v>60</v>
      </c>
      <c r="S366" s="4" t="s">
        <v>2035</v>
      </c>
      <c r="T366" s="4" t="s">
        <v>2045</v>
      </c>
      <c r="U366" s="4"/>
      <c r="V366" s="4"/>
      <c r="W366" s="4"/>
      <c r="X366" s="4"/>
    </row>
    <row r="367" spans="1:24" ht="17" x14ac:dyDescent="0.2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4" t="s">
        <v>20</v>
      </c>
      <c r="G367" s="15">
        <f>(E367/D367)*100</f>
        <v>733.4375</v>
      </c>
      <c r="H367" s="4">
        <v>112</v>
      </c>
      <c r="I367" s="16">
        <f>E367/H367</f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17">
        <f>(((L367/60)/60)/24)+DATE(1970,1,1)</f>
        <v>42733.25</v>
      </c>
      <c r="O367" s="17">
        <f>(((M367/60)/60)/24)+DATE(1970,1,1)</f>
        <v>42760.25</v>
      </c>
      <c r="P367" s="4" t="b">
        <v>0</v>
      </c>
      <c r="Q367" s="4" t="b">
        <v>0</v>
      </c>
      <c r="R367" s="4" t="s">
        <v>33</v>
      </c>
      <c r="S367" s="4" t="s">
        <v>2039</v>
      </c>
      <c r="T367" s="4" t="s">
        <v>2040</v>
      </c>
      <c r="U367" s="4"/>
      <c r="V367" s="4"/>
      <c r="W367" s="4"/>
      <c r="X367" s="4"/>
    </row>
    <row r="368" spans="1:24" ht="17" x14ac:dyDescent="0.2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4" t="s">
        <v>20</v>
      </c>
      <c r="G368" s="15">
        <f>(E368/D368)*100</f>
        <v>592.11111111111109</v>
      </c>
      <c r="H368" s="4">
        <v>101</v>
      </c>
      <c r="I368" s="16">
        <f>E368/H368</f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17">
        <f>(((L368/60)/60)/24)+DATE(1970,1,1)</f>
        <v>40546.25</v>
      </c>
      <c r="O368" s="17">
        <f>(((M368/60)/60)/24)+DATE(1970,1,1)</f>
        <v>40547.25</v>
      </c>
      <c r="P368" s="4" t="b">
        <v>0</v>
      </c>
      <c r="Q368" s="4" t="b">
        <v>1</v>
      </c>
      <c r="R368" s="4" t="s">
        <v>33</v>
      </c>
      <c r="S368" s="4" t="s">
        <v>2039</v>
      </c>
      <c r="T368" s="4" t="s">
        <v>2040</v>
      </c>
      <c r="U368" s="4"/>
      <c r="V368" s="4"/>
      <c r="W368" s="4"/>
      <c r="X368" s="4"/>
    </row>
    <row r="369" spans="1:24" ht="17" x14ac:dyDescent="0.2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4" t="s">
        <v>14</v>
      </c>
      <c r="G369" s="15">
        <f>(E369/D369)*100</f>
        <v>18.888888888888889</v>
      </c>
      <c r="H369" s="4">
        <v>75</v>
      </c>
      <c r="I369" s="16">
        <f>E369/H369</f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17">
        <f>(((L369/60)/60)/24)+DATE(1970,1,1)</f>
        <v>41930.208333333336</v>
      </c>
      <c r="O369" s="17">
        <f>(((M369/60)/60)/24)+DATE(1970,1,1)</f>
        <v>41954.25</v>
      </c>
      <c r="P369" s="4" t="b">
        <v>0</v>
      </c>
      <c r="Q369" s="4" t="b">
        <v>1</v>
      </c>
      <c r="R369" s="4" t="s">
        <v>33</v>
      </c>
      <c r="S369" s="4" t="s">
        <v>2039</v>
      </c>
      <c r="T369" s="4" t="s">
        <v>2040</v>
      </c>
      <c r="U369" s="4"/>
      <c r="V369" s="4"/>
      <c r="W369" s="4"/>
      <c r="X369" s="4"/>
    </row>
    <row r="370" spans="1:24" ht="17" x14ac:dyDescent="0.2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4" t="s">
        <v>20</v>
      </c>
      <c r="G370" s="15">
        <f>(E370/D370)*100</f>
        <v>276.80769230769232</v>
      </c>
      <c r="H370" s="4">
        <v>206</v>
      </c>
      <c r="I370" s="16">
        <f>E370/H370</f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17">
        <f>(((L370/60)/60)/24)+DATE(1970,1,1)</f>
        <v>40464.208333333336</v>
      </c>
      <c r="O370" s="17">
        <f>(((M370/60)/60)/24)+DATE(1970,1,1)</f>
        <v>40487.208333333336</v>
      </c>
      <c r="P370" s="4" t="b">
        <v>0</v>
      </c>
      <c r="Q370" s="4" t="b">
        <v>1</v>
      </c>
      <c r="R370" s="4" t="s">
        <v>42</v>
      </c>
      <c r="S370" s="4" t="s">
        <v>2041</v>
      </c>
      <c r="T370" s="4" t="s">
        <v>2042</v>
      </c>
      <c r="U370" s="4"/>
      <c r="V370" s="4"/>
      <c r="W370" s="4"/>
      <c r="X370" s="4"/>
    </row>
    <row r="371" spans="1:24" ht="17" x14ac:dyDescent="0.2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4" t="s">
        <v>20</v>
      </c>
      <c r="G371" s="15">
        <f>(E371/D371)*100</f>
        <v>273.01851851851848</v>
      </c>
      <c r="H371" s="4">
        <v>154</v>
      </c>
      <c r="I371" s="16">
        <f>E371/H371</f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17">
        <f>(((L371/60)/60)/24)+DATE(1970,1,1)</f>
        <v>41308.25</v>
      </c>
      <c r="O371" s="17">
        <f>(((M371/60)/60)/24)+DATE(1970,1,1)</f>
        <v>41347.208333333336</v>
      </c>
      <c r="P371" s="4" t="b">
        <v>0</v>
      </c>
      <c r="Q371" s="4" t="b">
        <v>1</v>
      </c>
      <c r="R371" s="4" t="s">
        <v>269</v>
      </c>
      <c r="S371" s="4" t="s">
        <v>2041</v>
      </c>
      <c r="T371" s="4" t="s">
        <v>2060</v>
      </c>
      <c r="U371" s="4"/>
      <c r="V371" s="4"/>
      <c r="W371" s="4"/>
      <c r="X371" s="4"/>
    </row>
    <row r="372" spans="1:24" ht="17" x14ac:dyDescent="0.2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4" t="s">
        <v>20</v>
      </c>
      <c r="G372" s="15">
        <f>(E372/D372)*100</f>
        <v>159.36331255565449</v>
      </c>
      <c r="H372" s="4">
        <v>5966</v>
      </c>
      <c r="I372" s="16">
        <f>E372/H372</f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17">
        <f>(((L372/60)/60)/24)+DATE(1970,1,1)</f>
        <v>43570.208333333328</v>
      </c>
      <c r="O372" s="17">
        <f>(((M372/60)/60)/24)+DATE(1970,1,1)</f>
        <v>43576.208333333328</v>
      </c>
      <c r="P372" s="4" t="b">
        <v>0</v>
      </c>
      <c r="Q372" s="4" t="b">
        <v>0</v>
      </c>
      <c r="R372" s="4" t="s">
        <v>33</v>
      </c>
      <c r="S372" s="4" t="s">
        <v>2039</v>
      </c>
      <c r="T372" s="4" t="s">
        <v>2040</v>
      </c>
      <c r="U372" s="4"/>
      <c r="V372" s="4"/>
      <c r="W372" s="4"/>
      <c r="X372" s="4"/>
    </row>
    <row r="373" spans="1:24" ht="17" x14ac:dyDescent="0.2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4" t="s">
        <v>14</v>
      </c>
      <c r="G373" s="15">
        <f>(E373/D373)*100</f>
        <v>67.869978858350947</v>
      </c>
      <c r="H373" s="4">
        <v>2176</v>
      </c>
      <c r="I373" s="16">
        <f>E373/H373</f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17">
        <f>(((L373/60)/60)/24)+DATE(1970,1,1)</f>
        <v>42043.25</v>
      </c>
      <c r="O373" s="17">
        <f>(((M373/60)/60)/24)+DATE(1970,1,1)</f>
        <v>42094.208333333328</v>
      </c>
      <c r="P373" s="4" t="b">
        <v>0</v>
      </c>
      <c r="Q373" s="4" t="b">
        <v>0</v>
      </c>
      <c r="R373" s="4" t="s">
        <v>33</v>
      </c>
      <c r="S373" s="4" t="s">
        <v>2039</v>
      </c>
      <c r="T373" s="4" t="s">
        <v>2040</v>
      </c>
      <c r="U373" s="4"/>
      <c r="V373" s="4"/>
      <c r="W373" s="4"/>
      <c r="X373" s="4"/>
    </row>
    <row r="374" spans="1:24" ht="34" x14ac:dyDescent="0.2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4" t="s">
        <v>20</v>
      </c>
      <c r="G374" s="15">
        <f>(E374/D374)*100</f>
        <v>1591.5555555555554</v>
      </c>
      <c r="H374" s="4">
        <v>169</v>
      </c>
      <c r="I374" s="16">
        <f>E374/H374</f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17">
        <f>(((L374/60)/60)/24)+DATE(1970,1,1)</f>
        <v>42012.25</v>
      </c>
      <c r="O374" s="17">
        <f>(((M374/60)/60)/24)+DATE(1970,1,1)</f>
        <v>42032.25</v>
      </c>
      <c r="P374" s="4" t="b">
        <v>0</v>
      </c>
      <c r="Q374" s="4" t="b">
        <v>1</v>
      </c>
      <c r="R374" s="4" t="s">
        <v>42</v>
      </c>
      <c r="S374" s="4" t="s">
        <v>2041</v>
      </c>
      <c r="T374" s="4" t="s">
        <v>2042</v>
      </c>
      <c r="U374" s="4"/>
      <c r="V374" s="4"/>
      <c r="W374" s="4"/>
      <c r="X374" s="4"/>
    </row>
    <row r="375" spans="1:24" ht="17" x14ac:dyDescent="0.2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4" t="s">
        <v>20</v>
      </c>
      <c r="G375" s="15">
        <f>(E375/D375)*100</f>
        <v>730.18222222222221</v>
      </c>
      <c r="H375" s="4">
        <v>2106</v>
      </c>
      <c r="I375" s="16">
        <f>E375/H375</f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17">
        <f>(((L375/60)/60)/24)+DATE(1970,1,1)</f>
        <v>42964.208333333328</v>
      </c>
      <c r="O375" s="17">
        <f>(((M375/60)/60)/24)+DATE(1970,1,1)</f>
        <v>42972.208333333328</v>
      </c>
      <c r="P375" s="4" t="b">
        <v>0</v>
      </c>
      <c r="Q375" s="4" t="b">
        <v>0</v>
      </c>
      <c r="R375" s="4" t="s">
        <v>33</v>
      </c>
      <c r="S375" s="4" t="s">
        <v>2039</v>
      </c>
      <c r="T375" s="4" t="s">
        <v>2040</v>
      </c>
      <c r="U375" s="4"/>
      <c r="V375" s="4"/>
      <c r="W375" s="4"/>
      <c r="X375" s="4"/>
    </row>
    <row r="376" spans="1:24" ht="34" x14ac:dyDescent="0.2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4" t="s">
        <v>14</v>
      </c>
      <c r="G376" s="15">
        <f>(E376/D376)*100</f>
        <v>13.185782556750297</v>
      </c>
      <c r="H376" s="4">
        <v>441</v>
      </c>
      <c r="I376" s="16">
        <f>E376/H376</f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17">
        <f>(((L376/60)/60)/24)+DATE(1970,1,1)</f>
        <v>43476.25</v>
      </c>
      <c r="O376" s="17">
        <f>(((M376/60)/60)/24)+DATE(1970,1,1)</f>
        <v>43481.25</v>
      </c>
      <c r="P376" s="4" t="b">
        <v>0</v>
      </c>
      <c r="Q376" s="4" t="b">
        <v>1</v>
      </c>
      <c r="R376" s="4" t="s">
        <v>42</v>
      </c>
      <c r="S376" s="4" t="s">
        <v>2041</v>
      </c>
      <c r="T376" s="4" t="s">
        <v>2042</v>
      </c>
      <c r="U376" s="4"/>
      <c r="V376" s="4"/>
      <c r="W376" s="4"/>
      <c r="X376" s="4"/>
    </row>
    <row r="377" spans="1:24" ht="34" x14ac:dyDescent="0.2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4" t="s">
        <v>14</v>
      </c>
      <c r="G377" s="15">
        <f>(E377/D377)*100</f>
        <v>54.777777777777779</v>
      </c>
      <c r="H377" s="4">
        <v>25</v>
      </c>
      <c r="I377" s="16">
        <f>E377/H377</f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17">
        <f>(((L377/60)/60)/24)+DATE(1970,1,1)</f>
        <v>42293.208333333328</v>
      </c>
      <c r="O377" s="17">
        <f>(((M377/60)/60)/24)+DATE(1970,1,1)</f>
        <v>42350.25</v>
      </c>
      <c r="P377" s="4" t="b">
        <v>0</v>
      </c>
      <c r="Q377" s="4" t="b">
        <v>0</v>
      </c>
      <c r="R377" s="4" t="s">
        <v>60</v>
      </c>
      <c r="S377" s="4" t="s">
        <v>2035</v>
      </c>
      <c r="T377" s="4" t="s">
        <v>2045</v>
      </c>
      <c r="U377" s="4"/>
      <c r="V377" s="4"/>
      <c r="W377" s="4"/>
      <c r="X377" s="4"/>
    </row>
    <row r="378" spans="1:24" ht="17" x14ac:dyDescent="0.2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4" t="s">
        <v>20</v>
      </c>
      <c r="G378" s="15">
        <f>(E378/D378)*100</f>
        <v>361.02941176470591</v>
      </c>
      <c r="H378" s="4">
        <v>131</v>
      </c>
      <c r="I378" s="16">
        <f>E378/H378</f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17">
        <f>(((L378/60)/60)/24)+DATE(1970,1,1)</f>
        <v>41826.208333333336</v>
      </c>
      <c r="O378" s="17">
        <f>(((M378/60)/60)/24)+DATE(1970,1,1)</f>
        <v>41832.208333333336</v>
      </c>
      <c r="P378" s="4" t="b">
        <v>0</v>
      </c>
      <c r="Q378" s="4" t="b">
        <v>0</v>
      </c>
      <c r="R378" s="4" t="s">
        <v>23</v>
      </c>
      <c r="S378" s="4" t="s">
        <v>2035</v>
      </c>
      <c r="T378" s="4" t="s">
        <v>2036</v>
      </c>
      <c r="U378" s="4"/>
      <c r="V378" s="4"/>
      <c r="W378" s="4"/>
      <c r="X378" s="4"/>
    </row>
    <row r="379" spans="1:24" ht="17" x14ac:dyDescent="0.2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4" t="s">
        <v>14</v>
      </c>
      <c r="G379" s="15">
        <f>(E379/D379)*100</f>
        <v>10.257545271629779</v>
      </c>
      <c r="H379" s="4">
        <v>127</v>
      </c>
      <c r="I379" s="16">
        <f>E379/H379</f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17">
        <f>(((L379/60)/60)/24)+DATE(1970,1,1)</f>
        <v>43760.208333333328</v>
      </c>
      <c r="O379" s="17">
        <f>(((M379/60)/60)/24)+DATE(1970,1,1)</f>
        <v>43774.25</v>
      </c>
      <c r="P379" s="4" t="b">
        <v>0</v>
      </c>
      <c r="Q379" s="4" t="b">
        <v>0</v>
      </c>
      <c r="R379" s="4" t="s">
        <v>33</v>
      </c>
      <c r="S379" s="4" t="s">
        <v>2039</v>
      </c>
      <c r="T379" s="4" t="s">
        <v>2040</v>
      </c>
      <c r="U379" s="4"/>
      <c r="V379" s="4"/>
      <c r="W379" s="4"/>
      <c r="X379" s="4"/>
    </row>
    <row r="380" spans="1:24" ht="17" x14ac:dyDescent="0.2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4" t="s">
        <v>14</v>
      </c>
      <c r="G380" s="15">
        <f>(E380/D380)*100</f>
        <v>13.962962962962964</v>
      </c>
      <c r="H380" s="4">
        <v>355</v>
      </c>
      <c r="I380" s="16">
        <f>E380/H380</f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17">
        <f>(((L380/60)/60)/24)+DATE(1970,1,1)</f>
        <v>43241.208333333328</v>
      </c>
      <c r="O380" s="17">
        <f>(((M380/60)/60)/24)+DATE(1970,1,1)</f>
        <v>43279.208333333328</v>
      </c>
      <c r="P380" s="4" t="b">
        <v>0</v>
      </c>
      <c r="Q380" s="4" t="b">
        <v>0</v>
      </c>
      <c r="R380" s="4" t="s">
        <v>42</v>
      </c>
      <c r="S380" s="4" t="s">
        <v>2041</v>
      </c>
      <c r="T380" s="4" t="s">
        <v>2042</v>
      </c>
      <c r="U380" s="4"/>
      <c r="V380" s="4"/>
      <c r="W380" s="4"/>
      <c r="X380" s="4"/>
    </row>
    <row r="381" spans="1:24" ht="17" x14ac:dyDescent="0.2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4" t="s">
        <v>14</v>
      </c>
      <c r="G381" s="15">
        <f>(E381/D381)*100</f>
        <v>40.444444444444443</v>
      </c>
      <c r="H381" s="4">
        <v>44</v>
      </c>
      <c r="I381" s="16">
        <f>E381/H381</f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17">
        <f>(((L381/60)/60)/24)+DATE(1970,1,1)</f>
        <v>40843.208333333336</v>
      </c>
      <c r="O381" s="17">
        <f>(((M381/60)/60)/24)+DATE(1970,1,1)</f>
        <v>40857.25</v>
      </c>
      <c r="P381" s="4" t="b">
        <v>0</v>
      </c>
      <c r="Q381" s="4" t="b">
        <v>0</v>
      </c>
      <c r="R381" s="4" t="s">
        <v>33</v>
      </c>
      <c r="S381" s="4" t="s">
        <v>2039</v>
      </c>
      <c r="T381" s="4" t="s">
        <v>2040</v>
      </c>
      <c r="U381" s="4"/>
      <c r="V381" s="4"/>
      <c r="W381" s="4"/>
      <c r="X381" s="4"/>
    </row>
    <row r="382" spans="1:24" ht="34" x14ac:dyDescent="0.2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4" t="s">
        <v>20</v>
      </c>
      <c r="G382" s="15">
        <f>(E382/D382)*100</f>
        <v>160.32</v>
      </c>
      <c r="H382" s="4">
        <v>84</v>
      </c>
      <c r="I382" s="16">
        <f>E382/H382</f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17">
        <f>(((L382/60)/60)/24)+DATE(1970,1,1)</f>
        <v>41448.208333333336</v>
      </c>
      <c r="O382" s="17">
        <f>(((M382/60)/60)/24)+DATE(1970,1,1)</f>
        <v>41453.208333333336</v>
      </c>
      <c r="P382" s="4" t="b">
        <v>0</v>
      </c>
      <c r="Q382" s="4" t="b">
        <v>0</v>
      </c>
      <c r="R382" s="4" t="s">
        <v>33</v>
      </c>
      <c r="S382" s="4" t="s">
        <v>2039</v>
      </c>
      <c r="T382" s="4" t="s">
        <v>2040</v>
      </c>
      <c r="U382" s="4"/>
      <c r="V382" s="4"/>
      <c r="W382" s="4"/>
      <c r="X382" s="4"/>
    </row>
    <row r="383" spans="1:24" ht="17" x14ac:dyDescent="0.2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4" t="s">
        <v>20</v>
      </c>
      <c r="G383" s="15">
        <f>(E383/D383)*100</f>
        <v>183.9433962264151</v>
      </c>
      <c r="H383" s="4">
        <v>155</v>
      </c>
      <c r="I383" s="16">
        <f>E383/H383</f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17">
        <f>(((L383/60)/60)/24)+DATE(1970,1,1)</f>
        <v>42163.208333333328</v>
      </c>
      <c r="O383" s="17">
        <f>(((M383/60)/60)/24)+DATE(1970,1,1)</f>
        <v>42209.208333333328</v>
      </c>
      <c r="P383" s="4" t="b">
        <v>0</v>
      </c>
      <c r="Q383" s="4" t="b">
        <v>0</v>
      </c>
      <c r="R383" s="4" t="s">
        <v>33</v>
      </c>
      <c r="S383" s="4" t="s">
        <v>2039</v>
      </c>
      <c r="T383" s="4" t="s">
        <v>2040</v>
      </c>
      <c r="U383" s="4"/>
      <c r="V383" s="4"/>
      <c r="W383" s="4"/>
      <c r="X383" s="4"/>
    </row>
    <row r="384" spans="1:24" ht="34" x14ac:dyDescent="0.2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4" t="s">
        <v>14</v>
      </c>
      <c r="G384" s="15">
        <f>(E384/D384)*100</f>
        <v>63.769230769230766</v>
      </c>
      <c r="H384" s="4">
        <v>67</v>
      </c>
      <c r="I384" s="16">
        <f>E384/H384</f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17">
        <f>(((L384/60)/60)/24)+DATE(1970,1,1)</f>
        <v>43024.208333333328</v>
      </c>
      <c r="O384" s="17">
        <f>(((M384/60)/60)/24)+DATE(1970,1,1)</f>
        <v>43043.208333333328</v>
      </c>
      <c r="P384" s="4" t="b">
        <v>0</v>
      </c>
      <c r="Q384" s="4" t="b">
        <v>0</v>
      </c>
      <c r="R384" s="4" t="s">
        <v>122</v>
      </c>
      <c r="S384" s="4" t="s">
        <v>2054</v>
      </c>
      <c r="T384" s="4" t="s">
        <v>2055</v>
      </c>
      <c r="U384" s="4"/>
      <c r="V384" s="4"/>
      <c r="W384" s="4"/>
      <c r="X384" s="4"/>
    </row>
    <row r="385" spans="1:24" ht="17" x14ac:dyDescent="0.2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4" t="s">
        <v>20</v>
      </c>
      <c r="G385" s="15">
        <f>(E385/D385)*100</f>
        <v>225.38095238095238</v>
      </c>
      <c r="H385" s="4">
        <v>189</v>
      </c>
      <c r="I385" s="16">
        <f>E385/H385</f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17">
        <f>(((L385/60)/60)/24)+DATE(1970,1,1)</f>
        <v>43509.25</v>
      </c>
      <c r="O385" s="17">
        <f>(((M385/60)/60)/24)+DATE(1970,1,1)</f>
        <v>43515.25</v>
      </c>
      <c r="P385" s="4" t="b">
        <v>0</v>
      </c>
      <c r="Q385" s="4" t="b">
        <v>1</v>
      </c>
      <c r="R385" s="4" t="s">
        <v>17</v>
      </c>
      <c r="S385" s="4" t="s">
        <v>2033</v>
      </c>
      <c r="T385" s="4" t="s">
        <v>2034</v>
      </c>
      <c r="U385" s="4"/>
      <c r="V385" s="4"/>
      <c r="W385" s="4"/>
      <c r="X385" s="4"/>
    </row>
    <row r="386" spans="1:24" ht="17" x14ac:dyDescent="0.2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4" t="s">
        <v>20</v>
      </c>
      <c r="G386" s="15">
        <f>(E386/D386)*100</f>
        <v>172.00961538461539</v>
      </c>
      <c r="H386" s="4">
        <v>4799</v>
      </c>
      <c r="I386" s="16">
        <f>E386/H386</f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17">
        <f>(((L386/60)/60)/24)+DATE(1970,1,1)</f>
        <v>42776.25</v>
      </c>
      <c r="O386" s="17">
        <f>(((M386/60)/60)/24)+DATE(1970,1,1)</f>
        <v>42803.25</v>
      </c>
      <c r="P386" s="4" t="b">
        <v>1</v>
      </c>
      <c r="Q386" s="4" t="b">
        <v>1</v>
      </c>
      <c r="R386" s="4" t="s">
        <v>42</v>
      </c>
      <c r="S386" s="4" t="s">
        <v>2041</v>
      </c>
      <c r="T386" s="4" t="s">
        <v>2042</v>
      </c>
      <c r="U386" s="4"/>
      <c r="V386" s="4"/>
      <c r="W386" s="4"/>
      <c r="X386" s="4"/>
    </row>
    <row r="387" spans="1:24" ht="34" x14ac:dyDescent="0.2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4" t="s">
        <v>20</v>
      </c>
      <c r="G387" s="15">
        <f>(E387/D387)*100</f>
        <v>146.16709511568124</v>
      </c>
      <c r="H387" s="4">
        <v>1137</v>
      </c>
      <c r="I387" s="16">
        <f>E387/H387</f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17">
        <f>(((L387/60)/60)/24)+DATE(1970,1,1)</f>
        <v>43553.208333333328</v>
      </c>
      <c r="O387" s="17">
        <f>(((M387/60)/60)/24)+DATE(1970,1,1)</f>
        <v>43585.208333333328</v>
      </c>
      <c r="P387" s="4" t="b">
        <v>0</v>
      </c>
      <c r="Q387" s="4" t="b">
        <v>0</v>
      </c>
      <c r="R387" s="4" t="s">
        <v>68</v>
      </c>
      <c r="S387" s="4" t="s">
        <v>2047</v>
      </c>
      <c r="T387" s="4" t="s">
        <v>2048</v>
      </c>
      <c r="U387" s="4"/>
      <c r="V387" s="4"/>
      <c r="W387" s="4"/>
      <c r="X387" s="4"/>
    </row>
    <row r="388" spans="1:24" ht="34" x14ac:dyDescent="0.2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4" t="s">
        <v>14</v>
      </c>
      <c r="G388" s="15">
        <f>(E388/D388)*100</f>
        <v>76.42361623616236</v>
      </c>
      <c r="H388" s="4">
        <v>1068</v>
      </c>
      <c r="I388" s="16">
        <f>E388/H388</f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17">
        <f>(((L388/60)/60)/24)+DATE(1970,1,1)</f>
        <v>40355.208333333336</v>
      </c>
      <c r="O388" s="17">
        <f>(((M388/60)/60)/24)+DATE(1970,1,1)</f>
        <v>40367.208333333336</v>
      </c>
      <c r="P388" s="4" t="b">
        <v>0</v>
      </c>
      <c r="Q388" s="4" t="b">
        <v>0</v>
      </c>
      <c r="R388" s="4" t="s">
        <v>33</v>
      </c>
      <c r="S388" s="4" t="s">
        <v>2039</v>
      </c>
      <c r="T388" s="4" t="s">
        <v>2040</v>
      </c>
      <c r="U388" s="4"/>
      <c r="V388" s="4"/>
      <c r="W388" s="4"/>
      <c r="X388" s="4"/>
    </row>
    <row r="389" spans="1:24" ht="17" x14ac:dyDescent="0.2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4" t="s">
        <v>14</v>
      </c>
      <c r="G389" s="15">
        <f>(E389/D389)*100</f>
        <v>39.261467889908261</v>
      </c>
      <c r="H389" s="4">
        <v>424</v>
      </c>
      <c r="I389" s="16">
        <f>E389/H389</f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17">
        <f>(((L389/60)/60)/24)+DATE(1970,1,1)</f>
        <v>41072.208333333336</v>
      </c>
      <c r="O389" s="17">
        <f>(((M389/60)/60)/24)+DATE(1970,1,1)</f>
        <v>41077.208333333336</v>
      </c>
      <c r="P389" s="4" t="b">
        <v>0</v>
      </c>
      <c r="Q389" s="4" t="b">
        <v>0</v>
      </c>
      <c r="R389" s="4" t="s">
        <v>65</v>
      </c>
      <c r="S389" s="4" t="s">
        <v>2037</v>
      </c>
      <c r="T389" s="4" t="s">
        <v>2046</v>
      </c>
      <c r="U389" s="4"/>
      <c r="V389" s="4"/>
      <c r="W389" s="4"/>
      <c r="X389" s="4"/>
    </row>
    <row r="390" spans="1:24" ht="17" x14ac:dyDescent="0.2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4" t="s">
        <v>74</v>
      </c>
      <c r="G390" s="15">
        <f>(E390/D390)*100</f>
        <v>11.270034843205574</v>
      </c>
      <c r="H390" s="4">
        <v>145</v>
      </c>
      <c r="I390" s="16">
        <f>E390/H390</f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17">
        <f>(((L390/60)/60)/24)+DATE(1970,1,1)</f>
        <v>40912.25</v>
      </c>
      <c r="O390" s="17">
        <f>(((M390/60)/60)/24)+DATE(1970,1,1)</f>
        <v>40914.25</v>
      </c>
      <c r="P390" s="4" t="b">
        <v>0</v>
      </c>
      <c r="Q390" s="4" t="b">
        <v>0</v>
      </c>
      <c r="R390" s="4" t="s">
        <v>60</v>
      </c>
      <c r="S390" s="4" t="s">
        <v>2035</v>
      </c>
      <c r="T390" s="4" t="s">
        <v>2045</v>
      </c>
      <c r="U390" s="4"/>
      <c r="V390" s="4"/>
      <c r="W390" s="4"/>
      <c r="X390" s="4"/>
    </row>
    <row r="391" spans="1:24" ht="17" x14ac:dyDescent="0.2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4" t="s">
        <v>20</v>
      </c>
      <c r="G391" s="15">
        <f>(E391/D391)*100</f>
        <v>122.11084337349398</v>
      </c>
      <c r="H391" s="4">
        <v>1152</v>
      </c>
      <c r="I391" s="16">
        <f>E391/H391</f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17">
        <f>(((L391/60)/60)/24)+DATE(1970,1,1)</f>
        <v>40479.208333333336</v>
      </c>
      <c r="O391" s="17">
        <f>(((M391/60)/60)/24)+DATE(1970,1,1)</f>
        <v>40506.25</v>
      </c>
      <c r="P391" s="4" t="b">
        <v>0</v>
      </c>
      <c r="Q391" s="4" t="b">
        <v>0</v>
      </c>
      <c r="R391" s="4" t="s">
        <v>33</v>
      </c>
      <c r="S391" s="4" t="s">
        <v>2039</v>
      </c>
      <c r="T391" s="4" t="s">
        <v>2040</v>
      </c>
      <c r="U391" s="4"/>
      <c r="V391" s="4"/>
      <c r="W391" s="4"/>
      <c r="X391" s="4"/>
    </row>
    <row r="392" spans="1:24" ht="17" x14ac:dyDescent="0.2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4" t="s">
        <v>20</v>
      </c>
      <c r="G392" s="15">
        <f>(E392/D392)*100</f>
        <v>186.54166666666669</v>
      </c>
      <c r="H392" s="4">
        <v>50</v>
      </c>
      <c r="I392" s="16">
        <f>E392/H392</f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17">
        <f>(((L392/60)/60)/24)+DATE(1970,1,1)</f>
        <v>41530.208333333336</v>
      </c>
      <c r="O392" s="17">
        <f>(((M392/60)/60)/24)+DATE(1970,1,1)</f>
        <v>41545.208333333336</v>
      </c>
      <c r="P392" s="4" t="b">
        <v>0</v>
      </c>
      <c r="Q392" s="4" t="b">
        <v>0</v>
      </c>
      <c r="R392" s="4" t="s">
        <v>122</v>
      </c>
      <c r="S392" s="4" t="s">
        <v>2054</v>
      </c>
      <c r="T392" s="4" t="s">
        <v>2055</v>
      </c>
      <c r="U392" s="4"/>
      <c r="V392" s="4"/>
      <c r="W392" s="4"/>
      <c r="X392" s="4"/>
    </row>
    <row r="393" spans="1:24" ht="17" x14ac:dyDescent="0.2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4" t="s">
        <v>14</v>
      </c>
      <c r="G393" s="15">
        <f>(E393/D393)*100</f>
        <v>7.2731788079470201</v>
      </c>
      <c r="H393" s="4">
        <v>151</v>
      </c>
      <c r="I393" s="16">
        <f>E393/H393</f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17">
        <f>(((L393/60)/60)/24)+DATE(1970,1,1)</f>
        <v>41653.25</v>
      </c>
      <c r="O393" s="17">
        <f>(((M393/60)/60)/24)+DATE(1970,1,1)</f>
        <v>41655.25</v>
      </c>
      <c r="P393" s="4" t="b">
        <v>0</v>
      </c>
      <c r="Q393" s="4" t="b">
        <v>0</v>
      </c>
      <c r="R393" s="4" t="s">
        <v>68</v>
      </c>
      <c r="S393" s="4" t="s">
        <v>2047</v>
      </c>
      <c r="T393" s="4" t="s">
        <v>2048</v>
      </c>
      <c r="U393" s="4"/>
      <c r="V393" s="4"/>
      <c r="W393" s="4"/>
      <c r="X393" s="4"/>
    </row>
    <row r="394" spans="1:24" ht="34" x14ac:dyDescent="0.2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4" t="s">
        <v>14</v>
      </c>
      <c r="G394" s="15">
        <f>(E394/D394)*100</f>
        <v>65.642371234207957</v>
      </c>
      <c r="H394" s="4">
        <v>1608</v>
      </c>
      <c r="I394" s="16">
        <f>E394/H394</f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17">
        <f>(((L394/60)/60)/24)+DATE(1970,1,1)</f>
        <v>40549.25</v>
      </c>
      <c r="O394" s="17">
        <f>(((M394/60)/60)/24)+DATE(1970,1,1)</f>
        <v>40551.25</v>
      </c>
      <c r="P394" s="4" t="b">
        <v>0</v>
      </c>
      <c r="Q394" s="4" t="b">
        <v>0</v>
      </c>
      <c r="R394" s="4" t="s">
        <v>65</v>
      </c>
      <c r="S394" s="4" t="s">
        <v>2037</v>
      </c>
      <c r="T394" s="4" t="s">
        <v>2046</v>
      </c>
      <c r="U394" s="4"/>
      <c r="V394" s="4"/>
      <c r="W394" s="4"/>
      <c r="X394" s="4"/>
    </row>
    <row r="395" spans="1:24" ht="17" x14ac:dyDescent="0.2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4" t="s">
        <v>20</v>
      </c>
      <c r="G395" s="15">
        <f>(E395/D395)*100</f>
        <v>228.96178343949046</v>
      </c>
      <c r="H395" s="4">
        <v>3059</v>
      </c>
      <c r="I395" s="16">
        <f>E395/H395</f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17">
        <f>(((L395/60)/60)/24)+DATE(1970,1,1)</f>
        <v>42933.208333333328</v>
      </c>
      <c r="O395" s="17">
        <f>(((M395/60)/60)/24)+DATE(1970,1,1)</f>
        <v>42934.208333333328</v>
      </c>
      <c r="P395" s="4" t="b">
        <v>0</v>
      </c>
      <c r="Q395" s="4" t="b">
        <v>0</v>
      </c>
      <c r="R395" s="4" t="s">
        <v>159</v>
      </c>
      <c r="S395" s="4" t="s">
        <v>2035</v>
      </c>
      <c r="T395" s="4" t="s">
        <v>2058</v>
      </c>
      <c r="U395" s="4"/>
      <c r="V395" s="4"/>
      <c r="W395" s="4"/>
      <c r="X395" s="4"/>
    </row>
    <row r="396" spans="1:24" ht="17" x14ac:dyDescent="0.2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4" t="s">
        <v>20</v>
      </c>
      <c r="G396" s="15">
        <f>(E396/D396)*100</f>
        <v>469.37499999999994</v>
      </c>
      <c r="H396" s="4">
        <v>34</v>
      </c>
      <c r="I396" s="16">
        <f>E396/H396</f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17">
        <f>(((L396/60)/60)/24)+DATE(1970,1,1)</f>
        <v>41484.208333333336</v>
      </c>
      <c r="O396" s="17">
        <f>(((M396/60)/60)/24)+DATE(1970,1,1)</f>
        <v>41494.208333333336</v>
      </c>
      <c r="P396" s="4" t="b">
        <v>0</v>
      </c>
      <c r="Q396" s="4" t="b">
        <v>1</v>
      </c>
      <c r="R396" s="4" t="s">
        <v>42</v>
      </c>
      <c r="S396" s="4" t="s">
        <v>2041</v>
      </c>
      <c r="T396" s="4" t="s">
        <v>2042</v>
      </c>
      <c r="U396" s="4"/>
      <c r="V396" s="4"/>
      <c r="W396" s="4"/>
      <c r="X396" s="4"/>
    </row>
    <row r="397" spans="1:24" ht="34" x14ac:dyDescent="0.2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4" t="s">
        <v>20</v>
      </c>
      <c r="G397" s="15">
        <f>(E397/D397)*100</f>
        <v>130.11267605633802</v>
      </c>
      <c r="H397" s="4">
        <v>220</v>
      </c>
      <c r="I397" s="16">
        <f>E397/H397</f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17">
        <f>(((L397/60)/60)/24)+DATE(1970,1,1)</f>
        <v>40885.25</v>
      </c>
      <c r="O397" s="17">
        <f>(((M397/60)/60)/24)+DATE(1970,1,1)</f>
        <v>40886.25</v>
      </c>
      <c r="P397" s="4" t="b">
        <v>1</v>
      </c>
      <c r="Q397" s="4" t="b">
        <v>0</v>
      </c>
      <c r="R397" s="4" t="s">
        <v>33</v>
      </c>
      <c r="S397" s="4" t="s">
        <v>2039</v>
      </c>
      <c r="T397" s="4" t="s">
        <v>2040</v>
      </c>
      <c r="U397" s="4"/>
      <c r="V397" s="4"/>
      <c r="W397" s="4"/>
      <c r="X397" s="4"/>
    </row>
    <row r="398" spans="1:24" ht="17" x14ac:dyDescent="0.2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4" t="s">
        <v>20</v>
      </c>
      <c r="G398" s="15">
        <f>(E398/D398)*100</f>
        <v>167.05422993492408</v>
      </c>
      <c r="H398" s="4">
        <v>1604</v>
      </c>
      <c r="I398" s="16">
        <f>E398/H398</f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17">
        <f>(((L398/60)/60)/24)+DATE(1970,1,1)</f>
        <v>43378.208333333328</v>
      </c>
      <c r="O398" s="17">
        <f>(((M398/60)/60)/24)+DATE(1970,1,1)</f>
        <v>43386.208333333328</v>
      </c>
      <c r="P398" s="4" t="b">
        <v>0</v>
      </c>
      <c r="Q398" s="4" t="b">
        <v>0</v>
      </c>
      <c r="R398" s="4" t="s">
        <v>53</v>
      </c>
      <c r="S398" s="4" t="s">
        <v>2041</v>
      </c>
      <c r="T398" s="4" t="s">
        <v>2044</v>
      </c>
      <c r="U398" s="4"/>
      <c r="V398" s="4"/>
      <c r="W398" s="4"/>
      <c r="X398" s="4"/>
    </row>
    <row r="399" spans="1:24" ht="17" x14ac:dyDescent="0.2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4" t="s">
        <v>20</v>
      </c>
      <c r="G399" s="15">
        <f>(E399/D399)*100</f>
        <v>173.8641975308642</v>
      </c>
      <c r="H399" s="4">
        <v>454</v>
      </c>
      <c r="I399" s="16">
        <f>E399/H399</f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17">
        <f>(((L399/60)/60)/24)+DATE(1970,1,1)</f>
        <v>41417.208333333336</v>
      </c>
      <c r="O399" s="17">
        <f>(((M399/60)/60)/24)+DATE(1970,1,1)</f>
        <v>41423.208333333336</v>
      </c>
      <c r="P399" s="4" t="b">
        <v>0</v>
      </c>
      <c r="Q399" s="4" t="b">
        <v>0</v>
      </c>
      <c r="R399" s="4" t="s">
        <v>23</v>
      </c>
      <c r="S399" s="4" t="s">
        <v>2035</v>
      </c>
      <c r="T399" s="4" t="s">
        <v>2036</v>
      </c>
      <c r="U399" s="4"/>
      <c r="V399" s="4"/>
      <c r="W399" s="4"/>
      <c r="X399" s="4"/>
    </row>
    <row r="400" spans="1:24" ht="34" x14ac:dyDescent="0.2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4" t="s">
        <v>20</v>
      </c>
      <c r="G400" s="15">
        <f>(E400/D400)*100</f>
        <v>717.76470588235293</v>
      </c>
      <c r="H400" s="4">
        <v>123</v>
      </c>
      <c r="I400" s="16">
        <f>E400/H400</f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17">
        <f>(((L400/60)/60)/24)+DATE(1970,1,1)</f>
        <v>43228.208333333328</v>
      </c>
      <c r="O400" s="17">
        <f>(((M400/60)/60)/24)+DATE(1970,1,1)</f>
        <v>43230.208333333328</v>
      </c>
      <c r="P400" s="4" t="b">
        <v>0</v>
      </c>
      <c r="Q400" s="4" t="b">
        <v>1</v>
      </c>
      <c r="R400" s="4" t="s">
        <v>71</v>
      </c>
      <c r="S400" s="4" t="s">
        <v>2041</v>
      </c>
      <c r="T400" s="4" t="s">
        <v>2049</v>
      </c>
      <c r="U400" s="4"/>
      <c r="V400" s="4"/>
      <c r="W400" s="4"/>
      <c r="X400" s="4"/>
    </row>
    <row r="401" spans="1:24" ht="17" x14ac:dyDescent="0.2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4" t="s">
        <v>14</v>
      </c>
      <c r="G401" s="15">
        <f>(E401/D401)*100</f>
        <v>63.850976361767728</v>
      </c>
      <c r="H401" s="4">
        <v>941</v>
      </c>
      <c r="I401" s="16">
        <f>E401/H401</f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17">
        <f>(((L401/60)/60)/24)+DATE(1970,1,1)</f>
        <v>40576.25</v>
      </c>
      <c r="O401" s="17">
        <f>(((M401/60)/60)/24)+DATE(1970,1,1)</f>
        <v>40583.25</v>
      </c>
      <c r="P401" s="4" t="b">
        <v>0</v>
      </c>
      <c r="Q401" s="4" t="b">
        <v>0</v>
      </c>
      <c r="R401" s="4" t="s">
        <v>60</v>
      </c>
      <c r="S401" s="4" t="s">
        <v>2035</v>
      </c>
      <c r="T401" s="4" t="s">
        <v>2045</v>
      </c>
      <c r="U401" s="4"/>
      <c r="V401" s="4"/>
      <c r="W401" s="4"/>
      <c r="X401" s="4"/>
    </row>
    <row r="402" spans="1:24" ht="34" x14ac:dyDescent="0.2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4" t="s">
        <v>14</v>
      </c>
      <c r="G402" s="15">
        <f>(E402/D402)*100</f>
        <v>2</v>
      </c>
      <c r="H402" s="4">
        <v>1</v>
      </c>
      <c r="I402" s="16">
        <f>E402/H402</f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17">
        <f>(((L402/60)/60)/24)+DATE(1970,1,1)</f>
        <v>41502.208333333336</v>
      </c>
      <c r="O402" s="17">
        <f>(((M402/60)/60)/24)+DATE(1970,1,1)</f>
        <v>41524.208333333336</v>
      </c>
      <c r="P402" s="4" t="b">
        <v>0</v>
      </c>
      <c r="Q402" s="4" t="b">
        <v>1</v>
      </c>
      <c r="R402" s="4" t="s">
        <v>122</v>
      </c>
      <c r="S402" s="4" t="s">
        <v>2054</v>
      </c>
      <c r="T402" s="4" t="s">
        <v>2055</v>
      </c>
      <c r="U402" s="4"/>
      <c r="V402" s="4"/>
      <c r="W402" s="4"/>
      <c r="X402" s="4"/>
    </row>
    <row r="403" spans="1:24" ht="17" x14ac:dyDescent="0.2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4" t="s">
        <v>20</v>
      </c>
      <c r="G403" s="15">
        <f>(E403/D403)*100</f>
        <v>1530.2222222222222</v>
      </c>
      <c r="H403" s="4">
        <v>299</v>
      </c>
      <c r="I403" s="16">
        <f>E403/H403</f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17">
        <f>(((L403/60)/60)/24)+DATE(1970,1,1)</f>
        <v>43765.208333333328</v>
      </c>
      <c r="O403" s="17">
        <f>(((M403/60)/60)/24)+DATE(1970,1,1)</f>
        <v>43765.208333333328</v>
      </c>
      <c r="P403" s="4" t="b">
        <v>0</v>
      </c>
      <c r="Q403" s="4" t="b">
        <v>0</v>
      </c>
      <c r="R403" s="4" t="s">
        <v>33</v>
      </c>
      <c r="S403" s="4" t="s">
        <v>2039</v>
      </c>
      <c r="T403" s="4" t="s">
        <v>2040</v>
      </c>
      <c r="U403" s="4"/>
      <c r="V403" s="4"/>
      <c r="W403" s="4"/>
      <c r="X403" s="4"/>
    </row>
    <row r="404" spans="1:24" ht="17" x14ac:dyDescent="0.2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4" t="s">
        <v>14</v>
      </c>
      <c r="G404" s="15">
        <f>(E404/D404)*100</f>
        <v>40.356164383561641</v>
      </c>
      <c r="H404" s="4">
        <v>40</v>
      </c>
      <c r="I404" s="16">
        <f>E404/H404</f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17">
        <f>(((L404/60)/60)/24)+DATE(1970,1,1)</f>
        <v>40914.25</v>
      </c>
      <c r="O404" s="17">
        <f>(((M404/60)/60)/24)+DATE(1970,1,1)</f>
        <v>40961.25</v>
      </c>
      <c r="P404" s="4" t="b">
        <v>0</v>
      </c>
      <c r="Q404" s="4" t="b">
        <v>1</v>
      </c>
      <c r="R404" s="4" t="s">
        <v>100</v>
      </c>
      <c r="S404" s="4" t="s">
        <v>2041</v>
      </c>
      <c r="T404" s="4" t="s">
        <v>2052</v>
      </c>
      <c r="U404" s="4"/>
      <c r="V404" s="4"/>
      <c r="W404" s="4"/>
      <c r="X404" s="4"/>
    </row>
    <row r="405" spans="1:24" ht="17" x14ac:dyDescent="0.2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4" t="s">
        <v>14</v>
      </c>
      <c r="G405" s="15">
        <f>(E405/D405)*100</f>
        <v>86.220633299284984</v>
      </c>
      <c r="H405" s="4">
        <v>3015</v>
      </c>
      <c r="I405" s="16">
        <f>E405/H405</f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17">
        <f>(((L405/60)/60)/24)+DATE(1970,1,1)</f>
        <v>40310.208333333336</v>
      </c>
      <c r="O405" s="17">
        <f>(((M405/60)/60)/24)+DATE(1970,1,1)</f>
        <v>40346.208333333336</v>
      </c>
      <c r="P405" s="4" t="b">
        <v>0</v>
      </c>
      <c r="Q405" s="4" t="b">
        <v>1</v>
      </c>
      <c r="R405" s="4" t="s">
        <v>33</v>
      </c>
      <c r="S405" s="4" t="s">
        <v>2039</v>
      </c>
      <c r="T405" s="4" t="s">
        <v>2040</v>
      </c>
      <c r="U405" s="4"/>
      <c r="V405" s="4"/>
      <c r="W405" s="4"/>
      <c r="X405" s="4"/>
    </row>
    <row r="406" spans="1:24" ht="17" x14ac:dyDescent="0.2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4" t="s">
        <v>20</v>
      </c>
      <c r="G406" s="15">
        <f>(E406/D406)*100</f>
        <v>315.58486707566465</v>
      </c>
      <c r="H406" s="4">
        <v>2237</v>
      </c>
      <c r="I406" s="16">
        <f>E406/H406</f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17">
        <f>(((L406/60)/60)/24)+DATE(1970,1,1)</f>
        <v>43053.25</v>
      </c>
      <c r="O406" s="17">
        <f>(((M406/60)/60)/24)+DATE(1970,1,1)</f>
        <v>43056.25</v>
      </c>
      <c r="P406" s="4" t="b">
        <v>0</v>
      </c>
      <c r="Q406" s="4" t="b">
        <v>0</v>
      </c>
      <c r="R406" s="4" t="s">
        <v>33</v>
      </c>
      <c r="S406" s="4" t="s">
        <v>2039</v>
      </c>
      <c r="T406" s="4" t="s">
        <v>2040</v>
      </c>
      <c r="U406" s="4"/>
      <c r="V406" s="4"/>
      <c r="W406" s="4"/>
      <c r="X406" s="4"/>
    </row>
    <row r="407" spans="1:24" ht="17" x14ac:dyDescent="0.2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4" t="s">
        <v>14</v>
      </c>
      <c r="G407" s="15">
        <f>(E407/D407)*100</f>
        <v>89.618243243243242</v>
      </c>
      <c r="H407" s="4">
        <v>435</v>
      </c>
      <c r="I407" s="16">
        <f>E407/H407</f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17">
        <f>(((L407/60)/60)/24)+DATE(1970,1,1)</f>
        <v>43255.208333333328</v>
      </c>
      <c r="O407" s="17">
        <f>(((M407/60)/60)/24)+DATE(1970,1,1)</f>
        <v>43305.208333333328</v>
      </c>
      <c r="P407" s="4" t="b">
        <v>0</v>
      </c>
      <c r="Q407" s="4" t="b">
        <v>0</v>
      </c>
      <c r="R407" s="4" t="s">
        <v>33</v>
      </c>
      <c r="S407" s="4" t="s">
        <v>2039</v>
      </c>
      <c r="T407" s="4" t="s">
        <v>2040</v>
      </c>
      <c r="U407" s="4"/>
      <c r="V407" s="4"/>
      <c r="W407" s="4"/>
      <c r="X407" s="4"/>
    </row>
    <row r="408" spans="1:24" ht="17" x14ac:dyDescent="0.2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4" t="s">
        <v>20</v>
      </c>
      <c r="G408" s="15">
        <f>(E408/D408)*100</f>
        <v>182.14503816793894</v>
      </c>
      <c r="H408" s="4">
        <v>645</v>
      </c>
      <c r="I408" s="16">
        <f>E408/H408</f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17">
        <f>(((L408/60)/60)/24)+DATE(1970,1,1)</f>
        <v>41304.25</v>
      </c>
      <c r="O408" s="17">
        <f>(((M408/60)/60)/24)+DATE(1970,1,1)</f>
        <v>41316.25</v>
      </c>
      <c r="P408" s="4" t="b">
        <v>1</v>
      </c>
      <c r="Q408" s="4" t="b">
        <v>0</v>
      </c>
      <c r="R408" s="4" t="s">
        <v>42</v>
      </c>
      <c r="S408" s="4" t="s">
        <v>2041</v>
      </c>
      <c r="T408" s="4" t="s">
        <v>2042</v>
      </c>
      <c r="U408" s="4"/>
      <c r="V408" s="4"/>
      <c r="W408" s="4"/>
      <c r="X408" s="4"/>
    </row>
    <row r="409" spans="1:24" ht="17" x14ac:dyDescent="0.2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4" t="s">
        <v>20</v>
      </c>
      <c r="G409" s="15">
        <f>(E409/D409)*100</f>
        <v>355.88235294117646</v>
      </c>
      <c r="H409" s="4">
        <v>484</v>
      </c>
      <c r="I409" s="16">
        <f>E409/H409</f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17">
        <f>(((L409/60)/60)/24)+DATE(1970,1,1)</f>
        <v>43751.208333333328</v>
      </c>
      <c r="O409" s="17">
        <f>(((M409/60)/60)/24)+DATE(1970,1,1)</f>
        <v>43758.208333333328</v>
      </c>
      <c r="P409" s="4" t="b">
        <v>0</v>
      </c>
      <c r="Q409" s="4" t="b">
        <v>0</v>
      </c>
      <c r="R409" s="4" t="s">
        <v>33</v>
      </c>
      <c r="S409" s="4" t="s">
        <v>2039</v>
      </c>
      <c r="T409" s="4" t="s">
        <v>2040</v>
      </c>
      <c r="U409" s="4"/>
      <c r="V409" s="4"/>
      <c r="W409" s="4"/>
      <c r="X409" s="4"/>
    </row>
    <row r="410" spans="1:24" ht="17" x14ac:dyDescent="0.2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4" t="s">
        <v>20</v>
      </c>
      <c r="G410" s="15">
        <f>(E410/D410)*100</f>
        <v>131.83695652173913</v>
      </c>
      <c r="H410" s="4">
        <v>154</v>
      </c>
      <c r="I410" s="16">
        <f>E410/H410</f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17">
        <f>(((L410/60)/60)/24)+DATE(1970,1,1)</f>
        <v>42541.208333333328</v>
      </c>
      <c r="O410" s="17">
        <f>(((M410/60)/60)/24)+DATE(1970,1,1)</f>
        <v>42561.208333333328</v>
      </c>
      <c r="P410" s="4" t="b">
        <v>0</v>
      </c>
      <c r="Q410" s="4" t="b">
        <v>0</v>
      </c>
      <c r="R410" s="4" t="s">
        <v>42</v>
      </c>
      <c r="S410" s="4" t="s">
        <v>2041</v>
      </c>
      <c r="T410" s="4" t="s">
        <v>2042</v>
      </c>
      <c r="U410" s="4"/>
      <c r="V410" s="4"/>
      <c r="W410" s="4"/>
      <c r="X410" s="4"/>
    </row>
    <row r="411" spans="1:24" ht="17" x14ac:dyDescent="0.2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4" t="s">
        <v>14</v>
      </c>
      <c r="G411" s="15">
        <f>(E411/D411)*100</f>
        <v>46.315634218289084</v>
      </c>
      <c r="H411" s="4">
        <v>714</v>
      </c>
      <c r="I411" s="16">
        <f>E411/H411</f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17">
        <f>(((L411/60)/60)/24)+DATE(1970,1,1)</f>
        <v>42843.208333333328</v>
      </c>
      <c r="O411" s="17">
        <f>(((M411/60)/60)/24)+DATE(1970,1,1)</f>
        <v>42847.208333333328</v>
      </c>
      <c r="P411" s="4" t="b">
        <v>0</v>
      </c>
      <c r="Q411" s="4" t="b">
        <v>0</v>
      </c>
      <c r="R411" s="4" t="s">
        <v>23</v>
      </c>
      <c r="S411" s="4" t="s">
        <v>2035</v>
      </c>
      <c r="T411" s="4" t="s">
        <v>2036</v>
      </c>
      <c r="U411" s="4"/>
      <c r="V411" s="4"/>
      <c r="W411" s="4"/>
      <c r="X411" s="4"/>
    </row>
    <row r="412" spans="1:24" ht="17" x14ac:dyDescent="0.2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4" t="s">
        <v>47</v>
      </c>
      <c r="G412" s="15">
        <f>(E412/D412)*100</f>
        <v>36.132726089785294</v>
      </c>
      <c r="H412" s="4">
        <v>1111</v>
      </c>
      <c r="I412" s="16">
        <f>E412/H412</f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17">
        <f>(((L412/60)/60)/24)+DATE(1970,1,1)</f>
        <v>42122.208333333328</v>
      </c>
      <c r="O412" s="17">
        <f>(((M412/60)/60)/24)+DATE(1970,1,1)</f>
        <v>42122.208333333328</v>
      </c>
      <c r="P412" s="4" t="b">
        <v>0</v>
      </c>
      <c r="Q412" s="4" t="b">
        <v>0</v>
      </c>
      <c r="R412" s="4" t="s">
        <v>292</v>
      </c>
      <c r="S412" s="4" t="s">
        <v>2050</v>
      </c>
      <c r="T412" s="4" t="s">
        <v>2061</v>
      </c>
      <c r="U412" s="4"/>
      <c r="V412" s="4"/>
      <c r="W412" s="4"/>
      <c r="X412" s="4"/>
    </row>
    <row r="413" spans="1:24" ht="17" x14ac:dyDescent="0.2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4" t="s">
        <v>20</v>
      </c>
      <c r="G413" s="15">
        <f>(E413/D413)*100</f>
        <v>104.62820512820512</v>
      </c>
      <c r="H413" s="4">
        <v>82</v>
      </c>
      <c r="I413" s="16">
        <f>E413/H413</f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17">
        <f>(((L413/60)/60)/24)+DATE(1970,1,1)</f>
        <v>42884.208333333328</v>
      </c>
      <c r="O413" s="17">
        <f>(((M413/60)/60)/24)+DATE(1970,1,1)</f>
        <v>42886.208333333328</v>
      </c>
      <c r="P413" s="4" t="b">
        <v>0</v>
      </c>
      <c r="Q413" s="4" t="b">
        <v>0</v>
      </c>
      <c r="R413" s="4" t="s">
        <v>33</v>
      </c>
      <c r="S413" s="4" t="s">
        <v>2039</v>
      </c>
      <c r="T413" s="4" t="s">
        <v>2040</v>
      </c>
      <c r="U413" s="4"/>
      <c r="V413" s="4"/>
      <c r="W413" s="4"/>
      <c r="X413" s="4"/>
    </row>
    <row r="414" spans="1:24" ht="17" x14ac:dyDescent="0.2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4" t="s">
        <v>20</v>
      </c>
      <c r="G414" s="15">
        <f>(E414/D414)*100</f>
        <v>668.85714285714289</v>
      </c>
      <c r="H414" s="4">
        <v>134</v>
      </c>
      <c r="I414" s="16">
        <f>E414/H414</f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17">
        <f>(((L414/60)/60)/24)+DATE(1970,1,1)</f>
        <v>41642.25</v>
      </c>
      <c r="O414" s="17">
        <f>(((M414/60)/60)/24)+DATE(1970,1,1)</f>
        <v>41652.25</v>
      </c>
      <c r="P414" s="4" t="b">
        <v>0</v>
      </c>
      <c r="Q414" s="4" t="b">
        <v>0</v>
      </c>
      <c r="R414" s="4" t="s">
        <v>119</v>
      </c>
      <c r="S414" s="4" t="s">
        <v>2047</v>
      </c>
      <c r="T414" s="4" t="s">
        <v>2053</v>
      </c>
      <c r="U414" s="4"/>
      <c r="V414" s="4"/>
      <c r="W414" s="4"/>
      <c r="X414" s="4"/>
    </row>
    <row r="415" spans="1:24" ht="17" x14ac:dyDescent="0.2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4" t="s">
        <v>47</v>
      </c>
      <c r="G415" s="15">
        <f>(E415/D415)*100</f>
        <v>62.072823218997364</v>
      </c>
      <c r="H415" s="4">
        <v>1089</v>
      </c>
      <c r="I415" s="16">
        <f>E415/H415</f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17">
        <f>(((L415/60)/60)/24)+DATE(1970,1,1)</f>
        <v>43431.25</v>
      </c>
      <c r="O415" s="17">
        <f>(((M415/60)/60)/24)+DATE(1970,1,1)</f>
        <v>43458.25</v>
      </c>
      <c r="P415" s="4" t="b">
        <v>0</v>
      </c>
      <c r="Q415" s="4" t="b">
        <v>0</v>
      </c>
      <c r="R415" s="4" t="s">
        <v>71</v>
      </c>
      <c r="S415" s="4" t="s">
        <v>2041</v>
      </c>
      <c r="T415" s="4" t="s">
        <v>2049</v>
      </c>
      <c r="U415" s="4"/>
      <c r="V415" s="4"/>
      <c r="W415" s="4"/>
      <c r="X415" s="4"/>
    </row>
    <row r="416" spans="1:24" ht="17" x14ac:dyDescent="0.2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4" t="s">
        <v>14</v>
      </c>
      <c r="G416" s="15">
        <f>(E416/D416)*100</f>
        <v>84.699787460148784</v>
      </c>
      <c r="H416" s="4">
        <v>5497</v>
      </c>
      <c r="I416" s="16">
        <f>E416/H416</f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17">
        <f>(((L416/60)/60)/24)+DATE(1970,1,1)</f>
        <v>40288.208333333336</v>
      </c>
      <c r="O416" s="17">
        <f>(((M416/60)/60)/24)+DATE(1970,1,1)</f>
        <v>40296.208333333336</v>
      </c>
      <c r="P416" s="4" t="b">
        <v>0</v>
      </c>
      <c r="Q416" s="4" t="b">
        <v>1</v>
      </c>
      <c r="R416" s="4" t="s">
        <v>17</v>
      </c>
      <c r="S416" s="4" t="s">
        <v>2033</v>
      </c>
      <c r="T416" s="4" t="s">
        <v>2034</v>
      </c>
      <c r="U416" s="4"/>
      <c r="V416" s="4"/>
      <c r="W416" s="4"/>
      <c r="X416" s="4"/>
    </row>
    <row r="417" spans="1:24" ht="17" x14ac:dyDescent="0.2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4" t="s">
        <v>14</v>
      </c>
      <c r="G417" s="15">
        <f>(E417/D417)*100</f>
        <v>11.059030837004405</v>
      </c>
      <c r="H417" s="4">
        <v>418</v>
      </c>
      <c r="I417" s="16">
        <f>E417/H417</f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17">
        <f>(((L417/60)/60)/24)+DATE(1970,1,1)</f>
        <v>40921.25</v>
      </c>
      <c r="O417" s="17">
        <f>(((M417/60)/60)/24)+DATE(1970,1,1)</f>
        <v>40938.25</v>
      </c>
      <c r="P417" s="4" t="b">
        <v>0</v>
      </c>
      <c r="Q417" s="4" t="b">
        <v>0</v>
      </c>
      <c r="R417" s="4" t="s">
        <v>33</v>
      </c>
      <c r="S417" s="4" t="s">
        <v>2039</v>
      </c>
      <c r="T417" s="4" t="s">
        <v>2040</v>
      </c>
      <c r="U417" s="4"/>
      <c r="V417" s="4"/>
      <c r="W417" s="4"/>
      <c r="X417" s="4"/>
    </row>
    <row r="418" spans="1:24" ht="34" x14ac:dyDescent="0.2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4" t="s">
        <v>14</v>
      </c>
      <c r="G418" s="15">
        <f>(E418/D418)*100</f>
        <v>43.838781575037146</v>
      </c>
      <c r="H418" s="4">
        <v>1439</v>
      </c>
      <c r="I418" s="16">
        <f>E418/H418</f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17">
        <f>(((L418/60)/60)/24)+DATE(1970,1,1)</f>
        <v>40560.25</v>
      </c>
      <c r="O418" s="17">
        <f>(((M418/60)/60)/24)+DATE(1970,1,1)</f>
        <v>40569.25</v>
      </c>
      <c r="P418" s="4" t="b">
        <v>0</v>
      </c>
      <c r="Q418" s="4" t="b">
        <v>1</v>
      </c>
      <c r="R418" s="4" t="s">
        <v>42</v>
      </c>
      <c r="S418" s="4" t="s">
        <v>2041</v>
      </c>
      <c r="T418" s="4" t="s">
        <v>2042</v>
      </c>
      <c r="U418" s="4"/>
      <c r="V418" s="4"/>
      <c r="W418" s="4"/>
      <c r="X418" s="4"/>
    </row>
    <row r="419" spans="1:24" ht="17" x14ac:dyDescent="0.2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4" t="s">
        <v>14</v>
      </c>
      <c r="G419" s="15">
        <f>(E419/D419)*100</f>
        <v>55.470588235294116</v>
      </c>
      <c r="H419" s="4">
        <v>15</v>
      </c>
      <c r="I419" s="16">
        <f>E419/H419</f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17">
        <f>(((L419/60)/60)/24)+DATE(1970,1,1)</f>
        <v>43407.208333333328</v>
      </c>
      <c r="O419" s="17">
        <f>(((M419/60)/60)/24)+DATE(1970,1,1)</f>
        <v>43431.25</v>
      </c>
      <c r="P419" s="4" t="b">
        <v>0</v>
      </c>
      <c r="Q419" s="4" t="b">
        <v>0</v>
      </c>
      <c r="R419" s="4" t="s">
        <v>33</v>
      </c>
      <c r="S419" s="4" t="s">
        <v>2039</v>
      </c>
      <c r="T419" s="4" t="s">
        <v>2040</v>
      </c>
      <c r="U419" s="4"/>
      <c r="V419" s="4"/>
      <c r="W419" s="4"/>
      <c r="X419" s="4"/>
    </row>
    <row r="420" spans="1:24" ht="17" x14ac:dyDescent="0.2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4" t="s">
        <v>14</v>
      </c>
      <c r="G420" s="15">
        <f>(E420/D420)*100</f>
        <v>57.399511301160658</v>
      </c>
      <c r="H420" s="4">
        <v>1999</v>
      </c>
      <c r="I420" s="16">
        <f>E420/H420</f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17">
        <f>(((L420/60)/60)/24)+DATE(1970,1,1)</f>
        <v>41035.208333333336</v>
      </c>
      <c r="O420" s="17">
        <f>(((M420/60)/60)/24)+DATE(1970,1,1)</f>
        <v>41036.208333333336</v>
      </c>
      <c r="P420" s="4" t="b">
        <v>0</v>
      </c>
      <c r="Q420" s="4" t="b">
        <v>0</v>
      </c>
      <c r="R420" s="4" t="s">
        <v>42</v>
      </c>
      <c r="S420" s="4" t="s">
        <v>2041</v>
      </c>
      <c r="T420" s="4" t="s">
        <v>2042</v>
      </c>
      <c r="U420" s="4"/>
      <c r="V420" s="4"/>
      <c r="W420" s="4"/>
      <c r="X420" s="4"/>
    </row>
    <row r="421" spans="1:24" ht="17" x14ac:dyDescent="0.2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4" t="s">
        <v>20</v>
      </c>
      <c r="G421" s="15">
        <f>(E421/D421)*100</f>
        <v>123.43497363796135</v>
      </c>
      <c r="H421" s="4">
        <v>5203</v>
      </c>
      <c r="I421" s="16">
        <f>E421/H421</f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17">
        <f>(((L421/60)/60)/24)+DATE(1970,1,1)</f>
        <v>40899.25</v>
      </c>
      <c r="O421" s="17">
        <f>(((M421/60)/60)/24)+DATE(1970,1,1)</f>
        <v>40905.25</v>
      </c>
      <c r="P421" s="4" t="b">
        <v>0</v>
      </c>
      <c r="Q421" s="4" t="b">
        <v>0</v>
      </c>
      <c r="R421" s="4" t="s">
        <v>28</v>
      </c>
      <c r="S421" s="4" t="s">
        <v>2037</v>
      </c>
      <c r="T421" s="4" t="s">
        <v>2038</v>
      </c>
      <c r="U421" s="4"/>
      <c r="V421" s="4"/>
      <c r="W421" s="4"/>
      <c r="X421" s="4"/>
    </row>
    <row r="422" spans="1:24" ht="17" x14ac:dyDescent="0.2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4" t="s">
        <v>20</v>
      </c>
      <c r="G422" s="15">
        <f>(E422/D422)*100</f>
        <v>128.46</v>
      </c>
      <c r="H422" s="4">
        <v>94</v>
      </c>
      <c r="I422" s="16">
        <f>E422/H422</f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17">
        <f>(((L422/60)/60)/24)+DATE(1970,1,1)</f>
        <v>42911.208333333328</v>
      </c>
      <c r="O422" s="17">
        <f>(((M422/60)/60)/24)+DATE(1970,1,1)</f>
        <v>42925.208333333328</v>
      </c>
      <c r="P422" s="4" t="b">
        <v>0</v>
      </c>
      <c r="Q422" s="4" t="b">
        <v>0</v>
      </c>
      <c r="R422" s="4" t="s">
        <v>33</v>
      </c>
      <c r="S422" s="4" t="s">
        <v>2039</v>
      </c>
      <c r="T422" s="4" t="s">
        <v>2040</v>
      </c>
      <c r="U422" s="4"/>
      <c r="V422" s="4"/>
      <c r="W422" s="4"/>
      <c r="X422" s="4"/>
    </row>
    <row r="423" spans="1:24" ht="17" x14ac:dyDescent="0.2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4" t="s">
        <v>14</v>
      </c>
      <c r="G423" s="15">
        <f>(E423/D423)*100</f>
        <v>63.989361702127653</v>
      </c>
      <c r="H423" s="4">
        <v>118</v>
      </c>
      <c r="I423" s="16">
        <f>E423/H423</f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17">
        <f>(((L423/60)/60)/24)+DATE(1970,1,1)</f>
        <v>42915.208333333328</v>
      </c>
      <c r="O423" s="17">
        <f>(((M423/60)/60)/24)+DATE(1970,1,1)</f>
        <v>42945.208333333328</v>
      </c>
      <c r="P423" s="4" t="b">
        <v>0</v>
      </c>
      <c r="Q423" s="4" t="b">
        <v>1</v>
      </c>
      <c r="R423" s="4" t="s">
        <v>65</v>
      </c>
      <c r="S423" s="4" t="s">
        <v>2037</v>
      </c>
      <c r="T423" s="4" t="s">
        <v>2046</v>
      </c>
      <c r="U423" s="4"/>
      <c r="V423" s="4"/>
      <c r="W423" s="4"/>
      <c r="X423" s="4"/>
    </row>
    <row r="424" spans="1:24" ht="34" x14ac:dyDescent="0.2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4" t="s">
        <v>20</v>
      </c>
      <c r="G424" s="15">
        <f>(E424/D424)*100</f>
        <v>127.29885057471265</v>
      </c>
      <c r="H424" s="4">
        <v>205</v>
      </c>
      <c r="I424" s="16">
        <f>E424/H424</f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17">
        <f>(((L424/60)/60)/24)+DATE(1970,1,1)</f>
        <v>40285.208333333336</v>
      </c>
      <c r="O424" s="17">
        <f>(((M424/60)/60)/24)+DATE(1970,1,1)</f>
        <v>40305.208333333336</v>
      </c>
      <c r="P424" s="4" t="b">
        <v>0</v>
      </c>
      <c r="Q424" s="4" t="b">
        <v>1</v>
      </c>
      <c r="R424" s="4" t="s">
        <v>33</v>
      </c>
      <c r="S424" s="4" t="s">
        <v>2039</v>
      </c>
      <c r="T424" s="4" t="s">
        <v>2040</v>
      </c>
      <c r="U424" s="4"/>
      <c r="V424" s="4"/>
      <c r="W424" s="4"/>
      <c r="X424" s="4"/>
    </row>
    <row r="425" spans="1:24" ht="17" x14ac:dyDescent="0.2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4" t="s">
        <v>14</v>
      </c>
      <c r="G425" s="15">
        <f>(E425/D425)*100</f>
        <v>10.638024357239512</v>
      </c>
      <c r="H425" s="4">
        <v>162</v>
      </c>
      <c r="I425" s="16">
        <f>E425/H425</f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17">
        <f>(((L425/60)/60)/24)+DATE(1970,1,1)</f>
        <v>40808.208333333336</v>
      </c>
      <c r="O425" s="17">
        <f>(((M425/60)/60)/24)+DATE(1970,1,1)</f>
        <v>40810.208333333336</v>
      </c>
      <c r="P425" s="4" t="b">
        <v>0</v>
      </c>
      <c r="Q425" s="4" t="b">
        <v>1</v>
      </c>
      <c r="R425" s="4" t="s">
        <v>17</v>
      </c>
      <c r="S425" s="4" t="s">
        <v>2033</v>
      </c>
      <c r="T425" s="4" t="s">
        <v>2034</v>
      </c>
      <c r="U425" s="4"/>
      <c r="V425" s="4"/>
      <c r="W425" s="4"/>
      <c r="X425" s="4"/>
    </row>
    <row r="426" spans="1:24" ht="17" x14ac:dyDescent="0.2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4" t="s">
        <v>14</v>
      </c>
      <c r="G426" s="15">
        <f>(E426/D426)*100</f>
        <v>40.470588235294116</v>
      </c>
      <c r="H426" s="4">
        <v>83</v>
      </c>
      <c r="I426" s="16">
        <f>E426/H426</f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17">
        <f>(((L426/60)/60)/24)+DATE(1970,1,1)</f>
        <v>43208.208333333328</v>
      </c>
      <c r="O426" s="17">
        <f>(((M426/60)/60)/24)+DATE(1970,1,1)</f>
        <v>43214.208333333328</v>
      </c>
      <c r="P426" s="4" t="b">
        <v>0</v>
      </c>
      <c r="Q426" s="4" t="b">
        <v>0</v>
      </c>
      <c r="R426" s="4" t="s">
        <v>60</v>
      </c>
      <c r="S426" s="4" t="s">
        <v>2035</v>
      </c>
      <c r="T426" s="4" t="s">
        <v>2045</v>
      </c>
      <c r="U426" s="4"/>
      <c r="V426" s="4"/>
      <c r="W426" s="4"/>
      <c r="X426" s="4"/>
    </row>
    <row r="427" spans="1:24" ht="17" x14ac:dyDescent="0.2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4" t="s">
        <v>20</v>
      </c>
      <c r="G427" s="15">
        <f>(E427/D427)*100</f>
        <v>287.66666666666663</v>
      </c>
      <c r="H427" s="4">
        <v>92</v>
      </c>
      <c r="I427" s="16">
        <f>E427/H427</f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17">
        <f>(((L427/60)/60)/24)+DATE(1970,1,1)</f>
        <v>42213.208333333328</v>
      </c>
      <c r="O427" s="17">
        <f>(((M427/60)/60)/24)+DATE(1970,1,1)</f>
        <v>42219.208333333328</v>
      </c>
      <c r="P427" s="4" t="b">
        <v>0</v>
      </c>
      <c r="Q427" s="4" t="b">
        <v>0</v>
      </c>
      <c r="R427" s="4" t="s">
        <v>122</v>
      </c>
      <c r="S427" s="4" t="s">
        <v>2054</v>
      </c>
      <c r="T427" s="4" t="s">
        <v>2055</v>
      </c>
      <c r="U427" s="4"/>
      <c r="V427" s="4"/>
      <c r="W427" s="4"/>
      <c r="X427" s="4"/>
    </row>
    <row r="428" spans="1:24" ht="17" x14ac:dyDescent="0.2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4" t="s">
        <v>20</v>
      </c>
      <c r="G428" s="15">
        <f>(E428/D428)*100</f>
        <v>572.94444444444446</v>
      </c>
      <c r="H428" s="4">
        <v>219</v>
      </c>
      <c r="I428" s="16">
        <f>E428/H428</f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17">
        <f>(((L428/60)/60)/24)+DATE(1970,1,1)</f>
        <v>41332.25</v>
      </c>
      <c r="O428" s="17">
        <f>(((M428/60)/60)/24)+DATE(1970,1,1)</f>
        <v>41339.25</v>
      </c>
      <c r="P428" s="4" t="b">
        <v>0</v>
      </c>
      <c r="Q428" s="4" t="b">
        <v>0</v>
      </c>
      <c r="R428" s="4" t="s">
        <v>33</v>
      </c>
      <c r="S428" s="4" t="s">
        <v>2039</v>
      </c>
      <c r="T428" s="4" t="s">
        <v>2040</v>
      </c>
      <c r="U428" s="4"/>
      <c r="V428" s="4"/>
      <c r="W428" s="4"/>
      <c r="X428" s="4"/>
    </row>
    <row r="429" spans="1:24" ht="17" x14ac:dyDescent="0.2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4" t="s">
        <v>20</v>
      </c>
      <c r="G429" s="15">
        <f>(E429/D429)*100</f>
        <v>112.90429799426933</v>
      </c>
      <c r="H429" s="4">
        <v>2526</v>
      </c>
      <c r="I429" s="16">
        <f>E429/H429</f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17">
        <f>(((L429/60)/60)/24)+DATE(1970,1,1)</f>
        <v>41895.208333333336</v>
      </c>
      <c r="O429" s="17">
        <f>(((M429/60)/60)/24)+DATE(1970,1,1)</f>
        <v>41927.208333333336</v>
      </c>
      <c r="P429" s="4" t="b">
        <v>0</v>
      </c>
      <c r="Q429" s="4" t="b">
        <v>1</v>
      </c>
      <c r="R429" s="4" t="s">
        <v>33</v>
      </c>
      <c r="S429" s="4" t="s">
        <v>2039</v>
      </c>
      <c r="T429" s="4" t="s">
        <v>2040</v>
      </c>
      <c r="U429" s="4"/>
      <c r="V429" s="4"/>
      <c r="W429" s="4"/>
      <c r="X429" s="4"/>
    </row>
    <row r="430" spans="1:24" ht="17" x14ac:dyDescent="0.2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4" t="s">
        <v>14</v>
      </c>
      <c r="G430" s="15">
        <f>(E430/D430)*100</f>
        <v>46.387573964497044</v>
      </c>
      <c r="H430" s="4">
        <v>747</v>
      </c>
      <c r="I430" s="16">
        <f>E430/H430</f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17">
        <f>(((L430/60)/60)/24)+DATE(1970,1,1)</f>
        <v>40585.25</v>
      </c>
      <c r="O430" s="17">
        <f>(((M430/60)/60)/24)+DATE(1970,1,1)</f>
        <v>40592.25</v>
      </c>
      <c r="P430" s="4" t="b">
        <v>0</v>
      </c>
      <c r="Q430" s="4" t="b">
        <v>0</v>
      </c>
      <c r="R430" s="4" t="s">
        <v>71</v>
      </c>
      <c r="S430" s="4" t="s">
        <v>2041</v>
      </c>
      <c r="T430" s="4" t="s">
        <v>2049</v>
      </c>
      <c r="U430" s="4"/>
      <c r="V430" s="4"/>
      <c r="W430" s="4"/>
      <c r="X430" s="4"/>
    </row>
    <row r="431" spans="1:24" ht="17" x14ac:dyDescent="0.2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4" t="s">
        <v>74</v>
      </c>
      <c r="G431" s="15">
        <f>(E431/D431)*100</f>
        <v>90.675916230366497</v>
      </c>
      <c r="H431" s="4">
        <v>2138</v>
      </c>
      <c r="I431" s="16">
        <f>E431/H431</f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17">
        <f>(((L431/60)/60)/24)+DATE(1970,1,1)</f>
        <v>41680.25</v>
      </c>
      <c r="O431" s="17">
        <f>(((M431/60)/60)/24)+DATE(1970,1,1)</f>
        <v>41708.208333333336</v>
      </c>
      <c r="P431" s="4" t="b">
        <v>0</v>
      </c>
      <c r="Q431" s="4" t="b">
        <v>1</v>
      </c>
      <c r="R431" s="4" t="s">
        <v>122</v>
      </c>
      <c r="S431" s="4" t="s">
        <v>2054</v>
      </c>
      <c r="T431" s="4" t="s">
        <v>2055</v>
      </c>
      <c r="U431" s="4"/>
      <c r="V431" s="4"/>
      <c r="W431" s="4"/>
      <c r="X431" s="4"/>
    </row>
    <row r="432" spans="1:24" ht="34" x14ac:dyDescent="0.2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4" t="s">
        <v>14</v>
      </c>
      <c r="G432" s="15">
        <f>(E432/D432)*100</f>
        <v>67.740740740740748</v>
      </c>
      <c r="H432" s="4">
        <v>84</v>
      </c>
      <c r="I432" s="16">
        <f>E432/H432</f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17">
        <f>(((L432/60)/60)/24)+DATE(1970,1,1)</f>
        <v>43737.208333333328</v>
      </c>
      <c r="O432" s="17">
        <f>(((M432/60)/60)/24)+DATE(1970,1,1)</f>
        <v>43771.208333333328</v>
      </c>
      <c r="P432" s="4" t="b">
        <v>0</v>
      </c>
      <c r="Q432" s="4" t="b">
        <v>0</v>
      </c>
      <c r="R432" s="4" t="s">
        <v>33</v>
      </c>
      <c r="S432" s="4" t="s">
        <v>2039</v>
      </c>
      <c r="T432" s="4" t="s">
        <v>2040</v>
      </c>
      <c r="U432" s="4"/>
      <c r="V432" s="4"/>
      <c r="W432" s="4"/>
      <c r="X432" s="4"/>
    </row>
    <row r="433" spans="1:24" ht="17" x14ac:dyDescent="0.2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4" t="s">
        <v>20</v>
      </c>
      <c r="G433" s="15">
        <f>(E433/D433)*100</f>
        <v>192.49019607843135</v>
      </c>
      <c r="H433" s="4">
        <v>94</v>
      </c>
      <c r="I433" s="16">
        <f>E433/H433</f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17">
        <f>(((L433/60)/60)/24)+DATE(1970,1,1)</f>
        <v>43273.208333333328</v>
      </c>
      <c r="O433" s="17">
        <f>(((M433/60)/60)/24)+DATE(1970,1,1)</f>
        <v>43290.208333333328</v>
      </c>
      <c r="P433" s="4" t="b">
        <v>1</v>
      </c>
      <c r="Q433" s="4" t="b">
        <v>0</v>
      </c>
      <c r="R433" s="4" t="s">
        <v>33</v>
      </c>
      <c r="S433" s="4" t="s">
        <v>2039</v>
      </c>
      <c r="T433" s="4" t="s">
        <v>2040</v>
      </c>
      <c r="U433" s="4"/>
      <c r="V433" s="4"/>
      <c r="W433" s="4"/>
      <c r="X433" s="4"/>
    </row>
    <row r="434" spans="1:24" ht="17" x14ac:dyDescent="0.2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4" t="s">
        <v>14</v>
      </c>
      <c r="G434" s="15">
        <f>(E434/D434)*100</f>
        <v>82.714285714285722</v>
      </c>
      <c r="H434" s="4">
        <v>91</v>
      </c>
      <c r="I434" s="16">
        <f>E434/H434</f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17">
        <f>(((L434/60)/60)/24)+DATE(1970,1,1)</f>
        <v>41761.208333333336</v>
      </c>
      <c r="O434" s="17">
        <f>(((M434/60)/60)/24)+DATE(1970,1,1)</f>
        <v>41781.208333333336</v>
      </c>
      <c r="P434" s="4" t="b">
        <v>0</v>
      </c>
      <c r="Q434" s="4" t="b">
        <v>0</v>
      </c>
      <c r="R434" s="4" t="s">
        <v>33</v>
      </c>
      <c r="S434" s="4" t="s">
        <v>2039</v>
      </c>
      <c r="T434" s="4" t="s">
        <v>2040</v>
      </c>
      <c r="U434" s="4"/>
      <c r="V434" s="4"/>
      <c r="W434" s="4"/>
      <c r="X434" s="4"/>
    </row>
    <row r="435" spans="1:24" ht="17" x14ac:dyDescent="0.2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4" t="s">
        <v>14</v>
      </c>
      <c r="G435" s="15">
        <f>(E435/D435)*100</f>
        <v>54.163920922570021</v>
      </c>
      <c r="H435" s="4">
        <v>792</v>
      </c>
      <c r="I435" s="16">
        <f>E435/H435</f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17">
        <f>(((L435/60)/60)/24)+DATE(1970,1,1)</f>
        <v>41603.25</v>
      </c>
      <c r="O435" s="17">
        <f>(((M435/60)/60)/24)+DATE(1970,1,1)</f>
        <v>41619.25</v>
      </c>
      <c r="P435" s="4" t="b">
        <v>0</v>
      </c>
      <c r="Q435" s="4" t="b">
        <v>1</v>
      </c>
      <c r="R435" s="4" t="s">
        <v>42</v>
      </c>
      <c r="S435" s="4" t="s">
        <v>2041</v>
      </c>
      <c r="T435" s="4" t="s">
        <v>2042</v>
      </c>
      <c r="U435" s="4"/>
      <c r="V435" s="4"/>
      <c r="W435" s="4"/>
      <c r="X435" s="4"/>
    </row>
    <row r="436" spans="1:24" ht="17" x14ac:dyDescent="0.2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4" t="s">
        <v>74</v>
      </c>
      <c r="G436" s="15">
        <f>(E436/D436)*100</f>
        <v>16.722222222222221</v>
      </c>
      <c r="H436" s="4">
        <v>10</v>
      </c>
      <c r="I436" s="16">
        <f>E436/H436</f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17">
        <f>(((L436/60)/60)/24)+DATE(1970,1,1)</f>
        <v>42705.25</v>
      </c>
      <c r="O436" s="17">
        <f>(((M436/60)/60)/24)+DATE(1970,1,1)</f>
        <v>42719.25</v>
      </c>
      <c r="P436" s="4" t="b">
        <v>1</v>
      </c>
      <c r="Q436" s="4" t="b">
        <v>0</v>
      </c>
      <c r="R436" s="4" t="s">
        <v>33</v>
      </c>
      <c r="S436" s="4" t="s">
        <v>2039</v>
      </c>
      <c r="T436" s="4" t="s">
        <v>2040</v>
      </c>
      <c r="U436" s="4"/>
      <c r="V436" s="4"/>
      <c r="W436" s="4"/>
      <c r="X436" s="4"/>
    </row>
    <row r="437" spans="1:24" ht="17" x14ac:dyDescent="0.2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4" t="s">
        <v>20</v>
      </c>
      <c r="G437" s="15">
        <f>(E437/D437)*100</f>
        <v>116.87664041994749</v>
      </c>
      <c r="H437" s="4">
        <v>1713</v>
      </c>
      <c r="I437" s="16">
        <f>E437/H437</f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17">
        <f>(((L437/60)/60)/24)+DATE(1970,1,1)</f>
        <v>41988.25</v>
      </c>
      <c r="O437" s="17">
        <f>(((M437/60)/60)/24)+DATE(1970,1,1)</f>
        <v>42000.25</v>
      </c>
      <c r="P437" s="4" t="b">
        <v>0</v>
      </c>
      <c r="Q437" s="4" t="b">
        <v>1</v>
      </c>
      <c r="R437" s="4" t="s">
        <v>33</v>
      </c>
      <c r="S437" s="4" t="s">
        <v>2039</v>
      </c>
      <c r="T437" s="4" t="s">
        <v>2040</v>
      </c>
      <c r="U437" s="4"/>
      <c r="V437" s="4"/>
      <c r="W437" s="4"/>
      <c r="X437" s="4"/>
    </row>
    <row r="438" spans="1:24" ht="17" x14ac:dyDescent="0.2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4" t="s">
        <v>20</v>
      </c>
      <c r="G438" s="15">
        <f>(E438/D438)*100</f>
        <v>1052.1538461538462</v>
      </c>
      <c r="H438" s="4">
        <v>249</v>
      </c>
      <c r="I438" s="16">
        <f>E438/H438</f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17">
        <f>(((L438/60)/60)/24)+DATE(1970,1,1)</f>
        <v>43575.208333333328</v>
      </c>
      <c r="O438" s="17">
        <f>(((M438/60)/60)/24)+DATE(1970,1,1)</f>
        <v>43576.208333333328</v>
      </c>
      <c r="P438" s="4" t="b">
        <v>0</v>
      </c>
      <c r="Q438" s="4" t="b">
        <v>0</v>
      </c>
      <c r="R438" s="4" t="s">
        <v>159</v>
      </c>
      <c r="S438" s="4" t="s">
        <v>2035</v>
      </c>
      <c r="T438" s="4" t="s">
        <v>2058</v>
      </c>
      <c r="U438" s="4"/>
      <c r="V438" s="4"/>
      <c r="W438" s="4"/>
      <c r="X438" s="4"/>
    </row>
    <row r="439" spans="1:24" ht="17" x14ac:dyDescent="0.2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4" t="s">
        <v>20</v>
      </c>
      <c r="G439" s="15">
        <f>(E439/D439)*100</f>
        <v>123.07407407407408</v>
      </c>
      <c r="H439" s="4">
        <v>192</v>
      </c>
      <c r="I439" s="16">
        <f>E439/H439</f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17">
        <f>(((L439/60)/60)/24)+DATE(1970,1,1)</f>
        <v>42260.208333333328</v>
      </c>
      <c r="O439" s="17">
        <f>(((M439/60)/60)/24)+DATE(1970,1,1)</f>
        <v>42263.208333333328</v>
      </c>
      <c r="P439" s="4" t="b">
        <v>0</v>
      </c>
      <c r="Q439" s="4" t="b">
        <v>1</v>
      </c>
      <c r="R439" s="4" t="s">
        <v>71</v>
      </c>
      <c r="S439" s="4" t="s">
        <v>2041</v>
      </c>
      <c r="T439" s="4" t="s">
        <v>2049</v>
      </c>
      <c r="U439" s="4"/>
      <c r="V439" s="4"/>
      <c r="W439" s="4"/>
      <c r="X439" s="4"/>
    </row>
    <row r="440" spans="1:24" ht="34" x14ac:dyDescent="0.2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4" t="s">
        <v>20</v>
      </c>
      <c r="G440" s="15">
        <f>(E440/D440)*100</f>
        <v>178.63855421686748</v>
      </c>
      <c r="H440" s="4">
        <v>247</v>
      </c>
      <c r="I440" s="16">
        <f>E440/H440</f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17">
        <f>(((L440/60)/60)/24)+DATE(1970,1,1)</f>
        <v>41337.25</v>
      </c>
      <c r="O440" s="17">
        <f>(((M440/60)/60)/24)+DATE(1970,1,1)</f>
        <v>41367.208333333336</v>
      </c>
      <c r="P440" s="4" t="b">
        <v>0</v>
      </c>
      <c r="Q440" s="4" t="b">
        <v>0</v>
      </c>
      <c r="R440" s="4" t="s">
        <v>33</v>
      </c>
      <c r="S440" s="4" t="s">
        <v>2039</v>
      </c>
      <c r="T440" s="4" t="s">
        <v>2040</v>
      </c>
      <c r="U440" s="4"/>
      <c r="V440" s="4"/>
      <c r="W440" s="4"/>
      <c r="X440" s="4"/>
    </row>
    <row r="441" spans="1:24" ht="17" x14ac:dyDescent="0.2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4" t="s">
        <v>20</v>
      </c>
      <c r="G441" s="15">
        <f>(E441/D441)*100</f>
        <v>355.28169014084506</v>
      </c>
      <c r="H441" s="4">
        <v>2293</v>
      </c>
      <c r="I441" s="16">
        <f>E441/H441</f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17">
        <f>(((L441/60)/60)/24)+DATE(1970,1,1)</f>
        <v>42680.208333333328</v>
      </c>
      <c r="O441" s="17">
        <f>(((M441/60)/60)/24)+DATE(1970,1,1)</f>
        <v>42687.25</v>
      </c>
      <c r="P441" s="4" t="b">
        <v>0</v>
      </c>
      <c r="Q441" s="4" t="b">
        <v>0</v>
      </c>
      <c r="R441" s="4" t="s">
        <v>474</v>
      </c>
      <c r="S441" s="4" t="s">
        <v>2041</v>
      </c>
      <c r="T441" s="4" t="s">
        <v>2063</v>
      </c>
      <c r="U441" s="4"/>
      <c r="V441" s="4"/>
      <c r="W441" s="4"/>
      <c r="X441" s="4"/>
    </row>
    <row r="442" spans="1:24" ht="17" x14ac:dyDescent="0.2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4" t="s">
        <v>20</v>
      </c>
      <c r="G442" s="15">
        <f>(E442/D442)*100</f>
        <v>161.90634146341463</v>
      </c>
      <c r="H442" s="4">
        <v>3131</v>
      </c>
      <c r="I442" s="16">
        <f>E442/H442</f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17">
        <f>(((L442/60)/60)/24)+DATE(1970,1,1)</f>
        <v>42916.208333333328</v>
      </c>
      <c r="O442" s="17">
        <f>(((M442/60)/60)/24)+DATE(1970,1,1)</f>
        <v>42926.208333333328</v>
      </c>
      <c r="P442" s="4" t="b">
        <v>0</v>
      </c>
      <c r="Q442" s="4" t="b">
        <v>0</v>
      </c>
      <c r="R442" s="4" t="s">
        <v>269</v>
      </c>
      <c r="S442" s="4" t="s">
        <v>2041</v>
      </c>
      <c r="T442" s="4" t="s">
        <v>2060</v>
      </c>
      <c r="U442" s="4"/>
      <c r="V442" s="4"/>
      <c r="W442" s="4"/>
      <c r="X442" s="4"/>
    </row>
    <row r="443" spans="1:24" ht="17" x14ac:dyDescent="0.2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4" t="s">
        <v>14</v>
      </c>
      <c r="G443" s="15">
        <f>(E443/D443)*100</f>
        <v>24.914285714285715</v>
      </c>
      <c r="H443" s="4">
        <v>32</v>
      </c>
      <c r="I443" s="16">
        <f>E443/H443</f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17">
        <f>(((L443/60)/60)/24)+DATE(1970,1,1)</f>
        <v>41025.208333333336</v>
      </c>
      <c r="O443" s="17">
        <f>(((M443/60)/60)/24)+DATE(1970,1,1)</f>
        <v>41053.208333333336</v>
      </c>
      <c r="P443" s="4" t="b">
        <v>0</v>
      </c>
      <c r="Q443" s="4" t="b">
        <v>0</v>
      </c>
      <c r="R443" s="4" t="s">
        <v>65</v>
      </c>
      <c r="S443" s="4" t="s">
        <v>2037</v>
      </c>
      <c r="T443" s="4" t="s">
        <v>2046</v>
      </c>
      <c r="U443" s="4"/>
      <c r="V443" s="4"/>
      <c r="W443" s="4"/>
      <c r="X443" s="4"/>
    </row>
    <row r="444" spans="1:24" ht="17" x14ac:dyDescent="0.2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4" t="s">
        <v>20</v>
      </c>
      <c r="G444" s="15">
        <f>(E444/D444)*100</f>
        <v>198.72222222222223</v>
      </c>
      <c r="H444" s="4">
        <v>143</v>
      </c>
      <c r="I444" s="16">
        <f>E444/H444</f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17">
        <f>(((L444/60)/60)/24)+DATE(1970,1,1)</f>
        <v>42980.208333333328</v>
      </c>
      <c r="O444" s="17">
        <f>(((M444/60)/60)/24)+DATE(1970,1,1)</f>
        <v>42996.208333333328</v>
      </c>
      <c r="P444" s="4" t="b">
        <v>0</v>
      </c>
      <c r="Q444" s="4" t="b">
        <v>0</v>
      </c>
      <c r="R444" s="4" t="s">
        <v>33</v>
      </c>
      <c r="S444" s="4" t="s">
        <v>2039</v>
      </c>
      <c r="T444" s="4" t="s">
        <v>2040</v>
      </c>
      <c r="U444" s="4"/>
      <c r="V444" s="4"/>
      <c r="W444" s="4"/>
      <c r="X444" s="4"/>
    </row>
    <row r="445" spans="1:24" ht="17" x14ac:dyDescent="0.2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4" t="s">
        <v>74</v>
      </c>
      <c r="G445" s="15">
        <f>(E445/D445)*100</f>
        <v>34.752688172043008</v>
      </c>
      <c r="H445" s="4">
        <v>90</v>
      </c>
      <c r="I445" s="16">
        <f>E445/H445</f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17">
        <f>(((L445/60)/60)/24)+DATE(1970,1,1)</f>
        <v>40451.208333333336</v>
      </c>
      <c r="O445" s="17">
        <f>(((M445/60)/60)/24)+DATE(1970,1,1)</f>
        <v>40470.208333333336</v>
      </c>
      <c r="P445" s="4" t="b">
        <v>0</v>
      </c>
      <c r="Q445" s="4" t="b">
        <v>0</v>
      </c>
      <c r="R445" s="4" t="s">
        <v>33</v>
      </c>
      <c r="S445" s="4" t="s">
        <v>2039</v>
      </c>
      <c r="T445" s="4" t="s">
        <v>2040</v>
      </c>
      <c r="U445" s="4"/>
      <c r="V445" s="4"/>
      <c r="W445" s="4"/>
      <c r="X445" s="4"/>
    </row>
    <row r="446" spans="1:24" ht="17" x14ac:dyDescent="0.2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4" t="s">
        <v>20</v>
      </c>
      <c r="G446" s="15">
        <f>(E446/D446)*100</f>
        <v>176.41935483870967</v>
      </c>
      <c r="H446" s="4">
        <v>296</v>
      </c>
      <c r="I446" s="16">
        <f>E446/H446</f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17">
        <f>(((L446/60)/60)/24)+DATE(1970,1,1)</f>
        <v>40748.208333333336</v>
      </c>
      <c r="O446" s="17">
        <f>(((M446/60)/60)/24)+DATE(1970,1,1)</f>
        <v>40750.208333333336</v>
      </c>
      <c r="P446" s="4" t="b">
        <v>0</v>
      </c>
      <c r="Q446" s="4" t="b">
        <v>1</v>
      </c>
      <c r="R446" s="4" t="s">
        <v>60</v>
      </c>
      <c r="S446" s="4" t="s">
        <v>2035</v>
      </c>
      <c r="T446" s="4" t="s">
        <v>2045</v>
      </c>
      <c r="U446" s="4"/>
      <c r="V446" s="4"/>
      <c r="W446" s="4"/>
      <c r="X446" s="4"/>
    </row>
    <row r="447" spans="1:24" ht="34" x14ac:dyDescent="0.2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4" t="s">
        <v>20</v>
      </c>
      <c r="G447" s="15">
        <f>(E447/D447)*100</f>
        <v>511.38095238095235</v>
      </c>
      <c r="H447" s="4">
        <v>170</v>
      </c>
      <c r="I447" s="16">
        <f>E447/H447</f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17">
        <f>(((L447/60)/60)/24)+DATE(1970,1,1)</f>
        <v>40515.25</v>
      </c>
      <c r="O447" s="17">
        <f>(((M447/60)/60)/24)+DATE(1970,1,1)</f>
        <v>40536.25</v>
      </c>
      <c r="P447" s="4" t="b">
        <v>0</v>
      </c>
      <c r="Q447" s="4" t="b">
        <v>1</v>
      </c>
      <c r="R447" s="4" t="s">
        <v>33</v>
      </c>
      <c r="S447" s="4" t="s">
        <v>2039</v>
      </c>
      <c r="T447" s="4" t="s">
        <v>2040</v>
      </c>
      <c r="U447" s="4"/>
      <c r="V447" s="4"/>
      <c r="W447" s="4"/>
      <c r="X447" s="4"/>
    </row>
    <row r="448" spans="1:24" ht="17" x14ac:dyDescent="0.2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4" t="s">
        <v>14</v>
      </c>
      <c r="G448" s="15">
        <f>(E448/D448)*100</f>
        <v>82.044117647058826</v>
      </c>
      <c r="H448" s="4">
        <v>186</v>
      </c>
      <c r="I448" s="16">
        <f>E448/H448</f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17">
        <f>(((L448/60)/60)/24)+DATE(1970,1,1)</f>
        <v>41261.25</v>
      </c>
      <c r="O448" s="17">
        <f>(((M448/60)/60)/24)+DATE(1970,1,1)</f>
        <v>41263.25</v>
      </c>
      <c r="P448" s="4" t="b">
        <v>0</v>
      </c>
      <c r="Q448" s="4" t="b">
        <v>0</v>
      </c>
      <c r="R448" s="4" t="s">
        <v>65</v>
      </c>
      <c r="S448" s="4" t="s">
        <v>2037</v>
      </c>
      <c r="T448" s="4" t="s">
        <v>2046</v>
      </c>
      <c r="U448" s="4"/>
      <c r="V448" s="4"/>
      <c r="W448" s="4"/>
      <c r="X448" s="4"/>
    </row>
    <row r="449" spans="1:24" ht="34" x14ac:dyDescent="0.2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4" t="s">
        <v>74</v>
      </c>
      <c r="G449" s="15">
        <f>(E449/D449)*100</f>
        <v>24.326030927835053</v>
      </c>
      <c r="H449" s="4">
        <v>439</v>
      </c>
      <c r="I449" s="16">
        <f>E449/H449</f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17">
        <f>(((L449/60)/60)/24)+DATE(1970,1,1)</f>
        <v>43088.25</v>
      </c>
      <c r="O449" s="17">
        <f>(((M449/60)/60)/24)+DATE(1970,1,1)</f>
        <v>43104.25</v>
      </c>
      <c r="P449" s="4" t="b">
        <v>0</v>
      </c>
      <c r="Q449" s="4" t="b">
        <v>0</v>
      </c>
      <c r="R449" s="4" t="s">
        <v>269</v>
      </c>
      <c r="S449" s="4" t="s">
        <v>2041</v>
      </c>
      <c r="T449" s="4" t="s">
        <v>2060</v>
      </c>
      <c r="U449" s="4"/>
      <c r="V449" s="4"/>
      <c r="W449" s="4"/>
      <c r="X449" s="4"/>
    </row>
    <row r="450" spans="1:24" ht="17" x14ac:dyDescent="0.2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4" t="s">
        <v>14</v>
      </c>
      <c r="G450" s="15">
        <f>(E450/D450)*100</f>
        <v>50.482758620689658</v>
      </c>
      <c r="H450" s="4">
        <v>605</v>
      </c>
      <c r="I450" s="16">
        <f>E450/H450</f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17">
        <f>(((L450/60)/60)/24)+DATE(1970,1,1)</f>
        <v>41378.208333333336</v>
      </c>
      <c r="O450" s="17">
        <f>(((M450/60)/60)/24)+DATE(1970,1,1)</f>
        <v>41380.208333333336</v>
      </c>
      <c r="P450" s="4" t="b">
        <v>0</v>
      </c>
      <c r="Q450" s="4" t="b">
        <v>1</v>
      </c>
      <c r="R450" s="4" t="s">
        <v>89</v>
      </c>
      <c r="S450" s="4" t="s">
        <v>2050</v>
      </c>
      <c r="T450" s="4" t="s">
        <v>2051</v>
      </c>
      <c r="U450" s="4"/>
      <c r="V450" s="4"/>
      <c r="W450" s="4"/>
      <c r="X450" s="4"/>
    </row>
    <row r="451" spans="1:24" ht="17" x14ac:dyDescent="0.2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4" t="s">
        <v>20</v>
      </c>
      <c r="G451" s="15">
        <f>(E451/D451)*100</f>
        <v>967</v>
      </c>
      <c r="H451" s="4">
        <v>86</v>
      </c>
      <c r="I451" s="16">
        <f>E451/H451</f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17">
        <f>(((L451/60)/60)/24)+DATE(1970,1,1)</f>
        <v>43530.25</v>
      </c>
      <c r="O451" s="17">
        <f>(((M451/60)/60)/24)+DATE(1970,1,1)</f>
        <v>43547.208333333328</v>
      </c>
      <c r="P451" s="4" t="b">
        <v>0</v>
      </c>
      <c r="Q451" s="4" t="b">
        <v>0</v>
      </c>
      <c r="R451" s="4" t="s">
        <v>89</v>
      </c>
      <c r="S451" s="4" t="s">
        <v>2050</v>
      </c>
      <c r="T451" s="4" t="s">
        <v>2051</v>
      </c>
      <c r="U451" s="4"/>
      <c r="V451" s="4"/>
      <c r="W451" s="4"/>
      <c r="X451" s="4"/>
    </row>
    <row r="452" spans="1:24" ht="17" x14ac:dyDescent="0.2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4" t="s">
        <v>14</v>
      </c>
      <c r="G452" s="15">
        <f>(E452/D452)*100</f>
        <v>4</v>
      </c>
      <c r="H452" s="4">
        <v>1</v>
      </c>
      <c r="I452" s="16">
        <f>E452/H452</f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17">
        <f>(((L452/60)/60)/24)+DATE(1970,1,1)</f>
        <v>43394.208333333328</v>
      </c>
      <c r="O452" s="17">
        <f>(((M452/60)/60)/24)+DATE(1970,1,1)</f>
        <v>43417.25</v>
      </c>
      <c r="P452" s="4" t="b">
        <v>0</v>
      </c>
      <c r="Q452" s="4" t="b">
        <v>0</v>
      </c>
      <c r="R452" s="4" t="s">
        <v>71</v>
      </c>
      <c r="S452" s="4" t="s">
        <v>2041</v>
      </c>
      <c r="T452" s="4" t="s">
        <v>2049</v>
      </c>
      <c r="U452" s="4"/>
      <c r="V452" s="4"/>
      <c r="W452" s="4"/>
      <c r="X452" s="4"/>
    </row>
    <row r="453" spans="1:24" ht="17" x14ac:dyDescent="0.2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4" t="s">
        <v>20</v>
      </c>
      <c r="G453" s="15">
        <f>(E453/D453)*100</f>
        <v>122.84501347708894</v>
      </c>
      <c r="H453" s="4">
        <v>6286</v>
      </c>
      <c r="I453" s="16">
        <f>E453/H453</f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17">
        <f>(((L453/60)/60)/24)+DATE(1970,1,1)</f>
        <v>42935.208333333328</v>
      </c>
      <c r="O453" s="17">
        <f>(((M453/60)/60)/24)+DATE(1970,1,1)</f>
        <v>42966.208333333328</v>
      </c>
      <c r="P453" s="4" t="b">
        <v>0</v>
      </c>
      <c r="Q453" s="4" t="b">
        <v>0</v>
      </c>
      <c r="R453" s="4" t="s">
        <v>23</v>
      </c>
      <c r="S453" s="4" t="s">
        <v>2035</v>
      </c>
      <c r="T453" s="4" t="s">
        <v>2036</v>
      </c>
      <c r="U453" s="4"/>
      <c r="V453" s="4"/>
      <c r="W453" s="4"/>
      <c r="X453" s="4"/>
    </row>
    <row r="454" spans="1:24" ht="34" x14ac:dyDescent="0.2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4" t="s">
        <v>14</v>
      </c>
      <c r="G454" s="15">
        <f>(E454/D454)*100</f>
        <v>63.4375</v>
      </c>
      <c r="H454" s="4">
        <v>31</v>
      </c>
      <c r="I454" s="16">
        <f>E454/H454</f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17">
        <f>(((L454/60)/60)/24)+DATE(1970,1,1)</f>
        <v>40365.208333333336</v>
      </c>
      <c r="O454" s="17">
        <f>(((M454/60)/60)/24)+DATE(1970,1,1)</f>
        <v>40366.208333333336</v>
      </c>
      <c r="P454" s="4" t="b">
        <v>0</v>
      </c>
      <c r="Q454" s="4" t="b">
        <v>0</v>
      </c>
      <c r="R454" s="4" t="s">
        <v>53</v>
      </c>
      <c r="S454" s="4" t="s">
        <v>2041</v>
      </c>
      <c r="T454" s="4" t="s">
        <v>2044</v>
      </c>
      <c r="U454" s="4"/>
      <c r="V454" s="4"/>
      <c r="W454" s="4"/>
      <c r="X454" s="4"/>
    </row>
    <row r="455" spans="1:24" ht="34" x14ac:dyDescent="0.2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4" t="s">
        <v>14</v>
      </c>
      <c r="G455" s="15">
        <f>(E455/D455)*100</f>
        <v>56.331688596491226</v>
      </c>
      <c r="H455" s="4">
        <v>1181</v>
      </c>
      <c r="I455" s="16">
        <f>E455/H455</f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17">
        <f>(((L455/60)/60)/24)+DATE(1970,1,1)</f>
        <v>42705.25</v>
      </c>
      <c r="O455" s="17">
        <f>(((M455/60)/60)/24)+DATE(1970,1,1)</f>
        <v>42746.25</v>
      </c>
      <c r="P455" s="4" t="b">
        <v>0</v>
      </c>
      <c r="Q455" s="4" t="b">
        <v>0</v>
      </c>
      <c r="R455" s="4" t="s">
        <v>474</v>
      </c>
      <c r="S455" s="4" t="s">
        <v>2041</v>
      </c>
      <c r="T455" s="4" t="s">
        <v>2063</v>
      </c>
      <c r="U455" s="4"/>
      <c r="V455" s="4"/>
      <c r="W455" s="4"/>
      <c r="X455" s="4"/>
    </row>
    <row r="456" spans="1:24" ht="17" x14ac:dyDescent="0.2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4" t="s">
        <v>14</v>
      </c>
      <c r="G456" s="15">
        <f>(E456/D456)*100</f>
        <v>44.074999999999996</v>
      </c>
      <c r="H456" s="4">
        <v>39</v>
      </c>
      <c r="I456" s="16">
        <f>E456/H456</f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17">
        <f>(((L456/60)/60)/24)+DATE(1970,1,1)</f>
        <v>41568.208333333336</v>
      </c>
      <c r="O456" s="17">
        <f>(((M456/60)/60)/24)+DATE(1970,1,1)</f>
        <v>41604.25</v>
      </c>
      <c r="P456" s="4" t="b">
        <v>0</v>
      </c>
      <c r="Q456" s="4" t="b">
        <v>1</v>
      </c>
      <c r="R456" s="4" t="s">
        <v>53</v>
      </c>
      <c r="S456" s="4" t="s">
        <v>2041</v>
      </c>
      <c r="T456" s="4" t="s">
        <v>2044</v>
      </c>
      <c r="U456" s="4"/>
      <c r="V456" s="4"/>
      <c r="W456" s="4"/>
      <c r="X456" s="4"/>
    </row>
    <row r="457" spans="1:24" ht="17" x14ac:dyDescent="0.2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4" t="s">
        <v>20</v>
      </c>
      <c r="G457" s="15">
        <f>(E457/D457)*100</f>
        <v>118.37253218884121</v>
      </c>
      <c r="H457" s="4">
        <v>3727</v>
      </c>
      <c r="I457" s="16">
        <f>E457/H457</f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17">
        <f>(((L457/60)/60)/24)+DATE(1970,1,1)</f>
        <v>40809.208333333336</v>
      </c>
      <c r="O457" s="17">
        <f>(((M457/60)/60)/24)+DATE(1970,1,1)</f>
        <v>40832.208333333336</v>
      </c>
      <c r="P457" s="4" t="b">
        <v>0</v>
      </c>
      <c r="Q457" s="4" t="b">
        <v>0</v>
      </c>
      <c r="R457" s="4" t="s">
        <v>33</v>
      </c>
      <c r="S457" s="4" t="s">
        <v>2039</v>
      </c>
      <c r="T457" s="4" t="s">
        <v>2040</v>
      </c>
      <c r="U457" s="4"/>
      <c r="V457" s="4"/>
      <c r="W457" s="4"/>
      <c r="X457" s="4"/>
    </row>
    <row r="458" spans="1:24" ht="34" x14ac:dyDescent="0.2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4" t="s">
        <v>20</v>
      </c>
      <c r="G458" s="15">
        <f>(E458/D458)*100</f>
        <v>104.1243169398907</v>
      </c>
      <c r="H458" s="4">
        <v>1605</v>
      </c>
      <c r="I458" s="16">
        <f>E458/H458</f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17">
        <f>(((L458/60)/60)/24)+DATE(1970,1,1)</f>
        <v>43141.25</v>
      </c>
      <c r="O458" s="17">
        <f>(((M458/60)/60)/24)+DATE(1970,1,1)</f>
        <v>43141.25</v>
      </c>
      <c r="P458" s="4" t="b">
        <v>0</v>
      </c>
      <c r="Q458" s="4" t="b">
        <v>1</v>
      </c>
      <c r="R458" s="4" t="s">
        <v>60</v>
      </c>
      <c r="S458" s="4" t="s">
        <v>2035</v>
      </c>
      <c r="T458" s="4" t="s">
        <v>2045</v>
      </c>
      <c r="U458" s="4"/>
      <c r="V458" s="4"/>
      <c r="W458" s="4"/>
      <c r="X458" s="4"/>
    </row>
    <row r="459" spans="1:24" ht="17" x14ac:dyDescent="0.2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4" t="s">
        <v>14</v>
      </c>
      <c r="G459" s="15">
        <f>(E459/D459)*100</f>
        <v>26.640000000000004</v>
      </c>
      <c r="H459" s="4">
        <v>46</v>
      </c>
      <c r="I459" s="16">
        <f>E459/H459</f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17">
        <f>(((L459/60)/60)/24)+DATE(1970,1,1)</f>
        <v>42657.208333333328</v>
      </c>
      <c r="O459" s="17">
        <f>(((M459/60)/60)/24)+DATE(1970,1,1)</f>
        <v>42659.208333333328</v>
      </c>
      <c r="P459" s="4" t="b">
        <v>0</v>
      </c>
      <c r="Q459" s="4" t="b">
        <v>0</v>
      </c>
      <c r="R459" s="4" t="s">
        <v>33</v>
      </c>
      <c r="S459" s="4" t="s">
        <v>2039</v>
      </c>
      <c r="T459" s="4" t="s">
        <v>2040</v>
      </c>
      <c r="U459" s="4"/>
      <c r="V459" s="4"/>
      <c r="W459" s="4"/>
      <c r="X459" s="4"/>
    </row>
    <row r="460" spans="1:24" ht="17" x14ac:dyDescent="0.2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4" t="s">
        <v>20</v>
      </c>
      <c r="G460" s="15">
        <f>(E460/D460)*100</f>
        <v>351.20118343195264</v>
      </c>
      <c r="H460" s="4">
        <v>2120</v>
      </c>
      <c r="I460" s="16">
        <f>E460/H460</f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17">
        <f>(((L460/60)/60)/24)+DATE(1970,1,1)</f>
        <v>40265.208333333336</v>
      </c>
      <c r="O460" s="17">
        <f>(((M460/60)/60)/24)+DATE(1970,1,1)</f>
        <v>40309.208333333336</v>
      </c>
      <c r="P460" s="4" t="b">
        <v>0</v>
      </c>
      <c r="Q460" s="4" t="b">
        <v>0</v>
      </c>
      <c r="R460" s="4" t="s">
        <v>33</v>
      </c>
      <c r="S460" s="4" t="s">
        <v>2039</v>
      </c>
      <c r="T460" s="4" t="s">
        <v>2040</v>
      </c>
      <c r="U460" s="4"/>
      <c r="V460" s="4"/>
      <c r="W460" s="4"/>
      <c r="X460" s="4"/>
    </row>
    <row r="461" spans="1:24" ht="17" x14ac:dyDescent="0.2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4" t="s">
        <v>14</v>
      </c>
      <c r="G461" s="15">
        <f>(E461/D461)*100</f>
        <v>90.063492063492063</v>
      </c>
      <c r="H461" s="4">
        <v>105</v>
      </c>
      <c r="I461" s="16">
        <f>E461/H461</f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17">
        <f>(((L461/60)/60)/24)+DATE(1970,1,1)</f>
        <v>42001.25</v>
      </c>
      <c r="O461" s="17">
        <f>(((M461/60)/60)/24)+DATE(1970,1,1)</f>
        <v>42026.25</v>
      </c>
      <c r="P461" s="4" t="b">
        <v>0</v>
      </c>
      <c r="Q461" s="4" t="b">
        <v>0</v>
      </c>
      <c r="R461" s="4" t="s">
        <v>42</v>
      </c>
      <c r="S461" s="4" t="s">
        <v>2041</v>
      </c>
      <c r="T461" s="4" t="s">
        <v>2042</v>
      </c>
      <c r="U461" s="4"/>
      <c r="V461" s="4"/>
      <c r="W461" s="4"/>
      <c r="X461" s="4"/>
    </row>
    <row r="462" spans="1:24" ht="17" x14ac:dyDescent="0.2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4" t="s">
        <v>20</v>
      </c>
      <c r="G462" s="15">
        <f>(E462/D462)*100</f>
        <v>171.625</v>
      </c>
      <c r="H462" s="4">
        <v>50</v>
      </c>
      <c r="I462" s="16">
        <f>E462/H462</f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17">
        <f>(((L462/60)/60)/24)+DATE(1970,1,1)</f>
        <v>40399.208333333336</v>
      </c>
      <c r="O462" s="17">
        <f>(((M462/60)/60)/24)+DATE(1970,1,1)</f>
        <v>40402.208333333336</v>
      </c>
      <c r="P462" s="4" t="b">
        <v>0</v>
      </c>
      <c r="Q462" s="4" t="b">
        <v>0</v>
      </c>
      <c r="R462" s="4" t="s">
        <v>33</v>
      </c>
      <c r="S462" s="4" t="s">
        <v>2039</v>
      </c>
      <c r="T462" s="4" t="s">
        <v>2040</v>
      </c>
      <c r="U462" s="4"/>
      <c r="V462" s="4"/>
      <c r="W462" s="4"/>
      <c r="X462" s="4"/>
    </row>
    <row r="463" spans="1:24" ht="17" x14ac:dyDescent="0.2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4" t="s">
        <v>20</v>
      </c>
      <c r="G463" s="15">
        <f>(E463/D463)*100</f>
        <v>141.04655870445345</v>
      </c>
      <c r="H463" s="4">
        <v>2080</v>
      </c>
      <c r="I463" s="16">
        <f>E463/H463</f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17">
        <f>(((L463/60)/60)/24)+DATE(1970,1,1)</f>
        <v>41757.208333333336</v>
      </c>
      <c r="O463" s="17">
        <f>(((M463/60)/60)/24)+DATE(1970,1,1)</f>
        <v>41777.208333333336</v>
      </c>
      <c r="P463" s="4" t="b">
        <v>0</v>
      </c>
      <c r="Q463" s="4" t="b">
        <v>0</v>
      </c>
      <c r="R463" s="4" t="s">
        <v>53</v>
      </c>
      <c r="S463" s="4" t="s">
        <v>2041</v>
      </c>
      <c r="T463" s="4" t="s">
        <v>2044</v>
      </c>
      <c r="U463" s="4"/>
      <c r="V463" s="4"/>
      <c r="W463" s="4"/>
      <c r="X463" s="4"/>
    </row>
    <row r="464" spans="1:24" ht="17" x14ac:dyDescent="0.2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4" t="s">
        <v>14</v>
      </c>
      <c r="G464" s="15">
        <f>(E464/D464)*100</f>
        <v>30.57944915254237</v>
      </c>
      <c r="H464" s="4">
        <v>535</v>
      </c>
      <c r="I464" s="16">
        <f>E464/H464</f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17">
        <f>(((L464/60)/60)/24)+DATE(1970,1,1)</f>
        <v>41304.25</v>
      </c>
      <c r="O464" s="17">
        <f>(((M464/60)/60)/24)+DATE(1970,1,1)</f>
        <v>41342.25</v>
      </c>
      <c r="P464" s="4" t="b">
        <v>0</v>
      </c>
      <c r="Q464" s="4" t="b">
        <v>0</v>
      </c>
      <c r="R464" s="4" t="s">
        <v>292</v>
      </c>
      <c r="S464" s="4" t="s">
        <v>2050</v>
      </c>
      <c r="T464" s="4" t="s">
        <v>2061</v>
      </c>
      <c r="U464" s="4"/>
      <c r="V464" s="4"/>
      <c r="W464" s="4"/>
      <c r="X464" s="4"/>
    </row>
    <row r="465" spans="1:24" ht="34" x14ac:dyDescent="0.2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4" t="s">
        <v>20</v>
      </c>
      <c r="G465" s="15">
        <f>(E465/D465)*100</f>
        <v>108.16455696202532</v>
      </c>
      <c r="H465" s="4">
        <v>2105</v>
      </c>
      <c r="I465" s="16">
        <f>E465/H465</f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17">
        <f>(((L465/60)/60)/24)+DATE(1970,1,1)</f>
        <v>41639.25</v>
      </c>
      <c r="O465" s="17">
        <f>(((M465/60)/60)/24)+DATE(1970,1,1)</f>
        <v>41643.25</v>
      </c>
      <c r="P465" s="4" t="b">
        <v>0</v>
      </c>
      <c r="Q465" s="4" t="b">
        <v>0</v>
      </c>
      <c r="R465" s="4" t="s">
        <v>71</v>
      </c>
      <c r="S465" s="4" t="s">
        <v>2041</v>
      </c>
      <c r="T465" s="4" t="s">
        <v>2049</v>
      </c>
      <c r="U465" s="4"/>
      <c r="V465" s="4"/>
      <c r="W465" s="4"/>
      <c r="X465" s="4"/>
    </row>
    <row r="466" spans="1:24" ht="17" x14ac:dyDescent="0.2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4" t="s">
        <v>20</v>
      </c>
      <c r="G466" s="15">
        <f>(E466/D466)*100</f>
        <v>133.45505617977528</v>
      </c>
      <c r="H466" s="4">
        <v>2436</v>
      </c>
      <c r="I466" s="16">
        <f>E466/H466</f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17">
        <f>(((L466/60)/60)/24)+DATE(1970,1,1)</f>
        <v>43142.25</v>
      </c>
      <c r="O466" s="17">
        <f>(((M466/60)/60)/24)+DATE(1970,1,1)</f>
        <v>43156.25</v>
      </c>
      <c r="P466" s="4" t="b">
        <v>0</v>
      </c>
      <c r="Q466" s="4" t="b">
        <v>0</v>
      </c>
      <c r="R466" s="4" t="s">
        <v>33</v>
      </c>
      <c r="S466" s="4" t="s">
        <v>2039</v>
      </c>
      <c r="T466" s="4" t="s">
        <v>2040</v>
      </c>
      <c r="U466" s="4"/>
      <c r="V466" s="4"/>
      <c r="W466" s="4"/>
      <c r="X466" s="4"/>
    </row>
    <row r="467" spans="1:24" ht="17" x14ac:dyDescent="0.2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4" t="s">
        <v>20</v>
      </c>
      <c r="G467" s="15">
        <f>(E467/D467)*100</f>
        <v>187.85106382978722</v>
      </c>
      <c r="H467" s="4">
        <v>80</v>
      </c>
      <c r="I467" s="16">
        <f>E467/H467</f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17">
        <f>(((L467/60)/60)/24)+DATE(1970,1,1)</f>
        <v>43127.25</v>
      </c>
      <c r="O467" s="17">
        <f>(((M467/60)/60)/24)+DATE(1970,1,1)</f>
        <v>43136.25</v>
      </c>
      <c r="P467" s="4" t="b">
        <v>0</v>
      </c>
      <c r="Q467" s="4" t="b">
        <v>0</v>
      </c>
      <c r="R467" s="4" t="s">
        <v>206</v>
      </c>
      <c r="S467" s="4" t="s">
        <v>2047</v>
      </c>
      <c r="T467" s="4" t="s">
        <v>2059</v>
      </c>
      <c r="U467" s="4"/>
      <c r="V467" s="4"/>
      <c r="W467" s="4"/>
      <c r="X467" s="4"/>
    </row>
    <row r="468" spans="1:24" ht="17" x14ac:dyDescent="0.2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4" t="s">
        <v>20</v>
      </c>
      <c r="G468" s="15">
        <f>(E468/D468)*100</f>
        <v>332</v>
      </c>
      <c r="H468" s="4">
        <v>42</v>
      </c>
      <c r="I468" s="16">
        <f>E468/H468</f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17">
        <f>(((L468/60)/60)/24)+DATE(1970,1,1)</f>
        <v>41409.208333333336</v>
      </c>
      <c r="O468" s="17">
        <f>(((M468/60)/60)/24)+DATE(1970,1,1)</f>
        <v>41432.208333333336</v>
      </c>
      <c r="P468" s="4" t="b">
        <v>0</v>
      </c>
      <c r="Q468" s="4" t="b">
        <v>1</v>
      </c>
      <c r="R468" s="4" t="s">
        <v>65</v>
      </c>
      <c r="S468" s="4" t="s">
        <v>2037</v>
      </c>
      <c r="T468" s="4" t="s">
        <v>2046</v>
      </c>
      <c r="U468" s="4"/>
      <c r="V468" s="4"/>
      <c r="W468" s="4"/>
      <c r="X468" s="4"/>
    </row>
    <row r="469" spans="1:24" ht="34" x14ac:dyDescent="0.2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4" t="s">
        <v>20</v>
      </c>
      <c r="G469" s="15">
        <f>(E469/D469)*100</f>
        <v>575.21428571428578</v>
      </c>
      <c r="H469" s="4">
        <v>139</v>
      </c>
      <c r="I469" s="16">
        <f>E469/H469</f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17">
        <f>(((L469/60)/60)/24)+DATE(1970,1,1)</f>
        <v>42331.25</v>
      </c>
      <c r="O469" s="17">
        <f>(((M469/60)/60)/24)+DATE(1970,1,1)</f>
        <v>42338.25</v>
      </c>
      <c r="P469" s="4" t="b">
        <v>0</v>
      </c>
      <c r="Q469" s="4" t="b">
        <v>1</v>
      </c>
      <c r="R469" s="4" t="s">
        <v>28</v>
      </c>
      <c r="S469" s="4" t="s">
        <v>2037</v>
      </c>
      <c r="T469" s="4" t="s">
        <v>2038</v>
      </c>
      <c r="U469" s="4"/>
      <c r="V469" s="4"/>
      <c r="W469" s="4"/>
      <c r="X469" s="4"/>
    </row>
    <row r="470" spans="1:24" ht="17" x14ac:dyDescent="0.2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4" t="s">
        <v>14</v>
      </c>
      <c r="G470" s="15">
        <f>(E470/D470)*100</f>
        <v>40.5</v>
      </c>
      <c r="H470" s="4">
        <v>16</v>
      </c>
      <c r="I470" s="16">
        <f>E470/H470</f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17">
        <f>(((L470/60)/60)/24)+DATE(1970,1,1)</f>
        <v>43569.208333333328</v>
      </c>
      <c r="O470" s="17">
        <f>(((M470/60)/60)/24)+DATE(1970,1,1)</f>
        <v>43585.208333333328</v>
      </c>
      <c r="P470" s="4" t="b">
        <v>0</v>
      </c>
      <c r="Q470" s="4" t="b">
        <v>0</v>
      </c>
      <c r="R470" s="4" t="s">
        <v>33</v>
      </c>
      <c r="S470" s="4" t="s">
        <v>2039</v>
      </c>
      <c r="T470" s="4" t="s">
        <v>2040</v>
      </c>
      <c r="U470" s="4"/>
      <c r="V470" s="4"/>
      <c r="W470" s="4"/>
      <c r="X470" s="4"/>
    </row>
    <row r="471" spans="1:24" ht="17" x14ac:dyDescent="0.2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4" t="s">
        <v>20</v>
      </c>
      <c r="G471" s="15">
        <f>(E471/D471)*100</f>
        <v>184.42857142857144</v>
      </c>
      <c r="H471" s="4">
        <v>159</v>
      </c>
      <c r="I471" s="16">
        <f>E471/H471</f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17">
        <f>(((L471/60)/60)/24)+DATE(1970,1,1)</f>
        <v>42142.208333333328</v>
      </c>
      <c r="O471" s="17">
        <f>(((M471/60)/60)/24)+DATE(1970,1,1)</f>
        <v>42144.208333333328</v>
      </c>
      <c r="P471" s="4" t="b">
        <v>0</v>
      </c>
      <c r="Q471" s="4" t="b">
        <v>0</v>
      </c>
      <c r="R471" s="4" t="s">
        <v>53</v>
      </c>
      <c r="S471" s="4" t="s">
        <v>2041</v>
      </c>
      <c r="T471" s="4" t="s">
        <v>2044</v>
      </c>
      <c r="U471" s="4"/>
      <c r="V471" s="4"/>
      <c r="W471" s="4"/>
      <c r="X471" s="4"/>
    </row>
    <row r="472" spans="1:24" ht="17" x14ac:dyDescent="0.2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4" t="s">
        <v>20</v>
      </c>
      <c r="G472" s="15">
        <f>(E472/D472)*100</f>
        <v>285.80555555555554</v>
      </c>
      <c r="H472" s="4">
        <v>381</v>
      </c>
      <c r="I472" s="16">
        <f>E472/H472</f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17">
        <f>(((L472/60)/60)/24)+DATE(1970,1,1)</f>
        <v>42716.25</v>
      </c>
      <c r="O472" s="17">
        <f>(((M472/60)/60)/24)+DATE(1970,1,1)</f>
        <v>42723.25</v>
      </c>
      <c r="P472" s="4" t="b">
        <v>0</v>
      </c>
      <c r="Q472" s="4" t="b">
        <v>0</v>
      </c>
      <c r="R472" s="4" t="s">
        <v>65</v>
      </c>
      <c r="S472" s="4" t="s">
        <v>2037</v>
      </c>
      <c r="T472" s="4" t="s">
        <v>2046</v>
      </c>
      <c r="U472" s="4"/>
      <c r="V472" s="4"/>
      <c r="W472" s="4"/>
      <c r="X472" s="4"/>
    </row>
    <row r="473" spans="1:24" ht="17" x14ac:dyDescent="0.2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4" t="s">
        <v>20</v>
      </c>
      <c r="G473" s="15">
        <f>(E473/D473)*100</f>
        <v>319</v>
      </c>
      <c r="H473" s="4">
        <v>194</v>
      </c>
      <c r="I473" s="16">
        <f>E473/H473</f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17">
        <f>(((L473/60)/60)/24)+DATE(1970,1,1)</f>
        <v>41031.208333333336</v>
      </c>
      <c r="O473" s="17">
        <f>(((M473/60)/60)/24)+DATE(1970,1,1)</f>
        <v>41031.208333333336</v>
      </c>
      <c r="P473" s="4" t="b">
        <v>0</v>
      </c>
      <c r="Q473" s="4" t="b">
        <v>1</v>
      </c>
      <c r="R473" s="4" t="s">
        <v>17</v>
      </c>
      <c r="S473" s="4" t="s">
        <v>2033</v>
      </c>
      <c r="T473" s="4" t="s">
        <v>2034</v>
      </c>
      <c r="U473" s="4"/>
      <c r="V473" s="4"/>
      <c r="W473" s="4"/>
      <c r="X473" s="4"/>
    </row>
    <row r="474" spans="1:24" ht="34" x14ac:dyDescent="0.2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4" t="s">
        <v>14</v>
      </c>
      <c r="G474" s="15">
        <f>(E474/D474)*100</f>
        <v>39.234070221066318</v>
      </c>
      <c r="H474" s="4">
        <v>575</v>
      </c>
      <c r="I474" s="16">
        <f>E474/H474</f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17">
        <f>(((L474/60)/60)/24)+DATE(1970,1,1)</f>
        <v>43535.208333333328</v>
      </c>
      <c r="O474" s="17">
        <f>(((M474/60)/60)/24)+DATE(1970,1,1)</f>
        <v>43589.208333333328</v>
      </c>
      <c r="P474" s="4" t="b">
        <v>0</v>
      </c>
      <c r="Q474" s="4" t="b">
        <v>0</v>
      </c>
      <c r="R474" s="4" t="s">
        <v>23</v>
      </c>
      <c r="S474" s="4" t="s">
        <v>2035</v>
      </c>
      <c r="T474" s="4" t="s">
        <v>2036</v>
      </c>
      <c r="U474" s="4"/>
      <c r="V474" s="4"/>
      <c r="W474" s="4"/>
      <c r="X474" s="4"/>
    </row>
    <row r="475" spans="1:24" ht="17" x14ac:dyDescent="0.2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4" t="s">
        <v>20</v>
      </c>
      <c r="G475" s="15">
        <f>(E475/D475)*100</f>
        <v>178.14000000000001</v>
      </c>
      <c r="H475" s="4">
        <v>106</v>
      </c>
      <c r="I475" s="16">
        <f>E475/H475</f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17">
        <f>(((L475/60)/60)/24)+DATE(1970,1,1)</f>
        <v>43277.208333333328</v>
      </c>
      <c r="O475" s="17">
        <f>(((M475/60)/60)/24)+DATE(1970,1,1)</f>
        <v>43278.208333333328</v>
      </c>
      <c r="P475" s="4" t="b">
        <v>0</v>
      </c>
      <c r="Q475" s="4" t="b">
        <v>0</v>
      </c>
      <c r="R475" s="4" t="s">
        <v>50</v>
      </c>
      <c r="S475" s="4" t="s">
        <v>2035</v>
      </c>
      <c r="T475" s="4" t="s">
        <v>2043</v>
      </c>
      <c r="U475" s="4"/>
      <c r="V475" s="4"/>
      <c r="W475" s="4"/>
      <c r="X475" s="4"/>
    </row>
    <row r="476" spans="1:24" ht="17" x14ac:dyDescent="0.2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4" t="s">
        <v>20</v>
      </c>
      <c r="G476" s="15">
        <f>(E476/D476)*100</f>
        <v>365.15</v>
      </c>
      <c r="H476" s="4">
        <v>142</v>
      </c>
      <c r="I476" s="16">
        <f>E476/H476</f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17">
        <f>(((L476/60)/60)/24)+DATE(1970,1,1)</f>
        <v>41989.25</v>
      </c>
      <c r="O476" s="17">
        <f>(((M476/60)/60)/24)+DATE(1970,1,1)</f>
        <v>41990.25</v>
      </c>
      <c r="P476" s="4" t="b">
        <v>0</v>
      </c>
      <c r="Q476" s="4" t="b">
        <v>0</v>
      </c>
      <c r="R476" s="4" t="s">
        <v>269</v>
      </c>
      <c r="S476" s="4" t="s">
        <v>2041</v>
      </c>
      <c r="T476" s="4" t="s">
        <v>2060</v>
      </c>
      <c r="U476" s="4"/>
      <c r="V476" s="4"/>
      <c r="W476" s="4"/>
      <c r="X476" s="4"/>
    </row>
    <row r="477" spans="1:24" ht="34" x14ac:dyDescent="0.2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4" t="s">
        <v>20</v>
      </c>
      <c r="G477" s="15">
        <f>(E477/D477)*100</f>
        <v>113.94594594594594</v>
      </c>
      <c r="H477" s="4">
        <v>211</v>
      </c>
      <c r="I477" s="16">
        <f>E477/H477</f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17">
        <f>(((L477/60)/60)/24)+DATE(1970,1,1)</f>
        <v>41450.208333333336</v>
      </c>
      <c r="O477" s="17">
        <f>(((M477/60)/60)/24)+DATE(1970,1,1)</f>
        <v>41454.208333333336</v>
      </c>
      <c r="P477" s="4" t="b">
        <v>0</v>
      </c>
      <c r="Q477" s="4" t="b">
        <v>1</v>
      </c>
      <c r="R477" s="4" t="s">
        <v>206</v>
      </c>
      <c r="S477" s="4" t="s">
        <v>2047</v>
      </c>
      <c r="T477" s="4" t="s">
        <v>2059</v>
      </c>
      <c r="U477" s="4"/>
      <c r="V477" s="4"/>
      <c r="W477" s="4"/>
      <c r="X477" s="4"/>
    </row>
    <row r="478" spans="1:24" ht="34" x14ac:dyDescent="0.2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4" t="s">
        <v>14</v>
      </c>
      <c r="G478" s="15">
        <f>(E478/D478)*100</f>
        <v>29.828720626631856</v>
      </c>
      <c r="H478" s="4">
        <v>1120</v>
      </c>
      <c r="I478" s="16">
        <f>E478/H478</f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17">
        <f>(((L478/60)/60)/24)+DATE(1970,1,1)</f>
        <v>43322.208333333328</v>
      </c>
      <c r="O478" s="17">
        <f>(((M478/60)/60)/24)+DATE(1970,1,1)</f>
        <v>43328.208333333328</v>
      </c>
      <c r="P478" s="4" t="b">
        <v>0</v>
      </c>
      <c r="Q478" s="4" t="b">
        <v>0</v>
      </c>
      <c r="R478" s="4" t="s">
        <v>119</v>
      </c>
      <c r="S478" s="4" t="s">
        <v>2047</v>
      </c>
      <c r="T478" s="4" t="s">
        <v>2053</v>
      </c>
      <c r="U478" s="4"/>
      <c r="V478" s="4"/>
      <c r="W478" s="4"/>
      <c r="X478" s="4"/>
    </row>
    <row r="479" spans="1:24" ht="17" x14ac:dyDescent="0.2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4" t="s">
        <v>14</v>
      </c>
      <c r="G479" s="15">
        <f>(E479/D479)*100</f>
        <v>54.270588235294113</v>
      </c>
      <c r="H479" s="4">
        <v>113</v>
      </c>
      <c r="I479" s="16">
        <f>E479/H479</f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17">
        <f>(((L479/60)/60)/24)+DATE(1970,1,1)</f>
        <v>40720.208333333336</v>
      </c>
      <c r="O479" s="17">
        <f>(((M479/60)/60)/24)+DATE(1970,1,1)</f>
        <v>40747.208333333336</v>
      </c>
      <c r="P479" s="4" t="b">
        <v>0</v>
      </c>
      <c r="Q479" s="4" t="b">
        <v>0</v>
      </c>
      <c r="R479" s="4" t="s">
        <v>474</v>
      </c>
      <c r="S479" s="4" t="s">
        <v>2041</v>
      </c>
      <c r="T479" s="4" t="s">
        <v>2063</v>
      </c>
      <c r="U479" s="4"/>
      <c r="V479" s="4"/>
      <c r="W479" s="4"/>
      <c r="X479" s="4"/>
    </row>
    <row r="480" spans="1:24" ht="17" x14ac:dyDescent="0.2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4" t="s">
        <v>20</v>
      </c>
      <c r="G480" s="15">
        <f>(E480/D480)*100</f>
        <v>236.34156976744185</v>
      </c>
      <c r="H480" s="4">
        <v>2756</v>
      </c>
      <c r="I480" s="16">
        <f>E480/H480</f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17">
        <f>(((L480/60)/60)/24)+DATE(1970,1,1)</f>
        <v>42072.208333333328</v>
      </c>
      <c r="O480" s="17">
        <f>(((M480/60)/60)/24)+DATE(1970,1,1)</f>
        <v>42084.208333333328</v>
      </c>
      <c r="P480" s="4" t="b">
        <v>0</v>
      </c>
      <c r="Q480" s="4" t="b">
        <v>0</v>
      </c>
      <c r="R480" s="4" t="s">
        <v>65</v>
      </c>
      <c r="S480" s="4" t="s">
        <v>2037</v>
      </c>
      <c r="T480" s="4" t="s">
        <v>2046</v>
      </c>
      <c r="U480" s="4"/>
      <c r="V480" s="4"/>
      <c r="W480" s="4"/>
      <c r="X480" s="4"/>
    </row>
    <row r="481" spans="1:24" ht="17" x14ac:dyDescent="0.2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4" t="s">
        <v>20</v>
      </c>
      <c r="G481" s="15">
        <f>(E481/D481)*100</f>
        <v>512.91666666666663</v>
      </c>
      <c r="H481" s="4">
        <v>173</v>
      </c>
      <c r="I481" s="16">
        <f>E481/H481</f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17">
        <f>(((L481/60)/60)/24)+DATE(1970,1,1)</f>
        <v>42945.208333333328</v>
      </c>
      <c r="O481" s="17">
        <f>(((M481/60)/60)/24)+DATE(1970,1,1)</f>
        <v>42947.208333333328</v>
      </c>
      <c r="P481" s="4" t="b">
        <v>0</v>
      </c>
      <c r="Q481" s="4" t="b">
        <v>0</v>
      </c>
      <c r="R481" s="4" t="s">
        <v>17</v>
      </c>
      <c r="S481" s="4" t="s">
        <v>2033</v>
      </c>
      <c r="T481" s="4" t="s">
        <v>2034</v>
      </c>
      <c r="U481" s="4"/>
      <c r="V481" s="4"/>
      <c r="W481" s="4"/>
      <c r="X481" s="4"/>
    </row>
    <row r="482" spans="1:24" ht="17" x14ac:dyDescent="0.2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4" t="s">
        <v>20</v>
      </c>
      <c r="G482" s="15">
        <f>(E482/D482)*100</f>
        <v>100.65116279069768</v>
      </c>
      <c r="H482" s="4">
        <v>87</v>
      </c>
      <c r="I482" s="16">
        <f>E482/H482</f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17">
        <f>(((L482/60)/60)/24)+DATE(1970,1,1)</f>
        <v>40248.25</v>
      </c>
      <c r="O482" s="17">
        <f>(((M482/60)/60)/24)+DATE(1970,1,1)</f>
        <v>40257.208333333336</v>
      </c>
      <c r="P482" s="4" t="b">
        <v>0</v>
      </c>
      <c r="Q482" s="4" t="b">
        <v>1</v>
      </c>
      <c r="R482" s="4" t="s">
        <v>122</v>
      </c>
      <c r="S482" s="4" t="s">
        <v>2054</v>
      </c>
      <c r="T482" s="4" t="s">
        <v>2055</v>
      </c>
      <c r="U482" s="4"/>
      <c r="V482" s="4"/>
      <c r="W482" s="4"/>
      <c r="X482" s="4"/>
    </row>
    <row r="483" spans="1:24" ht="34" x14ac:dyDescent="0.2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4" t="s">
        <v>14</v>
      </c>
      <c r="G483" s="15">
        <f>(E483/D483)*100</f>
        <v>81.348423194303152</v>
      </c>
      <c r="H483" s="4">
        <v>1538</v>
      </c>
      <c r="I483" s="16">
        <f>E483/H483</f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17">
        <f>(((L483/60)/60)/24)+DATE(1970,1,1)</f>
        <v>41913.208333333336</v>
      </c>
      <c r="O483" s="17">
        <f>(((M483/60)/60)/24)+DATE(1970,1,1)</f>
        <v>41955.25</v>
      </c>
      <c r="P483" s="4" t="b">
        <v>0</v>
      </c>
      <c r="Q483" s="4" t="b">
        <v>1</v>
      </c>
      <c r="R483" s="4" t="s">
        <v>33</v>
      </c>
      <c r="S483" s="4" t="s">
        <v>2039</v>
      </c>
      <c r="T483" s="4" t="s">
        <v>2040</v>
      </c>
      <c r="U483" s="4"/>
      <c r="V483" s="4"/>
      <c r="W483" s="4"/>
      <c r="X483" s="4"/>
    </row>
    <row r="484" spans="1:24" ht="34" x14ac:dyDescent="0.2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4" t="s">
        <v>14</v>
      </c>
      <c r="G484" s="15">
        <f>(E484/D484)*100</f>
        <v>16.404761904761905</v>
      </c>
      <c r="H484" s="4">
        <v>9</v>
      </c>
      <c r="I484" s="16">
        <f>E484/H484</f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17">
        <f>(((L484/60)/60)/24)+DATE(1970,1,1)</f>
        <v>40963.25</v>
      </c>
      <c r="O484" s="17">
        <f>(((M484/60)/60)/24)+DATE(1970,1,1)</f>
        <v>40974.25</v>
      </c>
      <c r="P484" s="4" t="b">
        <v>0</v>
      </c>
      <c r="Q484" s="4" t="b">
        <v>1</v>
      </c>
      <c r="R484" s="4" t="s">
        <v>119</v>
      </c>
      <c r="S484" s="4" t="s">
        <v>2047</v>
      </c>
      <c r="T484" s="4" t="s">
        <v>2053</v>
      </c>
      <c r="U484" s="4"/>
      <c r="V484" s="4"/>
      <c r="W484" s="4"/>
      <c r="X484" s="4"/>
    </row>
    <row r="485" spans="1:24" ht="17" x14ac:dyDescent="0.2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4" t="s">
        <v>14</v>
      </c>
      <c r="G485" s="15">
        <f>(E485/D485)*100</f>
        <v>52.774617067833695</v>
      </c>
      <c r="H485" s="4">
        <v>554</v>
      </c>
      <c r="I485" s="16">
        <f>E485/H485</f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17">
        <f>(((L485/60)/60)/24)+DATE(1970,1,1)</f>
        <v>43811.25</v>
      </c>
      <c r="O485" s="17">
        <f>(((M485/60)/60)/24)+DATE(1970,1,1)</f>
        <v>43818.25</v>
      </c>
      <c r="P485" s="4" t="b">
        <v>0</v>
      </c>
      <c r="Q485" s="4" t="b">
        <v>0</v>
      </c>
      <c r="R485" s="4" t="s">
        <v>33</v>
      </c>
      <c r="S485" s="4" t="s">
        <v>2039</v>
      </c>
      <c r="T485" s="4" t="s">
        <v>2040</v>
      </c>
      <c r="U485" s="4"/>
      <c r="V485" s="4"/>
      <c r="W485" s="4"/>
      <c r="X485" s="4"/>
    </row>
    <row r="486" spans="1:24" ht="17" x14ac:dyDescent="0.2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4" t="s">
        <v>20</v>
      </c>
      <c r="G486" s="15">
        <f>(E486/D486)*100</f>
        <v>260.20608108108109</v>
      </c>
      <c r="H486" s="4">
        <v>1572</v>
      </c>
      <c r="I486" s="16">
        <f>E486/H486</f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17">
        <f>(((L486/60)/60)/24)+DATE(1970,1,1)</f>
        <v>41855.208333333336</v>
      </c>
      <c r="O486" s="17">
        <f>(((M486/60)/60)/24)+DATE(1970,1,1)</f>
        <v>41904.208333333336</v>
      </c>
      <c r="P486" s="4" t="b">
        <v>0</v>
      </c>
      <c r="Q486" s="4" t="b">
        <v>1</v>
      </c>
      <c r="R486" s="4" t="s">
        <v>17</v>
      </c>
      <c r="S486" s="4" t="s">
        <v>2033</v>
      </c>
      <c r="T486" s="4" t="s">
        <v>2034</v>
      </c>
      <c r="U486" s="4"/>
      <c r="V486" s="4"/>
      <c r="W486" s="4"/>
      <c r="X486" s="4"/>
    </row>
    <row r="487" spans="1:24" ht="34" x14ac:dyDescent="0.2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4" t="s">
        <v>14</v>
      </c>
      <c r="G487" s="15">
        <f>(E487/D487)*100</f>
        <v>30.73289183222958</v>
      </c>
      <c r="H487" s="4">
        <v>648</v>
      </c>
      <c r="I487" s="16">
        <f>E487/H487</f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17">
        <f>(((L487/60)/60)/24)+DATE(1970,1,1)</f>
        <v>43626.208333333328</v>
      </c>
      <c r="O487" s="17">
        <f>(((M487/60)/60)/24)+DATE(1970,1,1)</f>
        <v>43667.208333333328</v>
      </c>
      <c r="P487" s="4" t="b">
        <v>0</v>
      </c>
      <c r="Q487" s="4" t="b">
        <v>0</v>
      </c>
      <c r="R487" s="4" t="s">
        <v>33</v>
      </c>
      <c r="S487" s="4" t="s">
        <v>2039</v>
      </c>
      <c r="T487" s="4" t="s">
        <v>2040</v>
      </c>
      <c r="U487" s="4"/>
      <c r="V487" s="4"/>
      <c r="W487" s="4"/>
      <c r="X487" s="4"/>
    </row>
    <row r="488" spans="1:24" ht="34" x14ac:dyDescent="0.2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4" t="s">
        <v>14</v>
      </c>
      <c r="G488" s="15">
        <f>(E488/D488)*100</f>
        <v>13.5</v>
      </c>
      <c r="H488" s="4">
        <v>21</v>
      </c>
      <c r="I488" s="16">
        <f>E488/H488</f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17">
        <f>(((L488/60)/60)/24)+DATE(1970,1,1)</f>
        <v>43168.25</v>
      </c>
      <c r="O488" s="17">
        <f>(((M488/60)/60)/24)+DATE(1970,1,1)</f>
        <v>43183.208333333328</v>
      </c>
      <c r="P488" s="4" t="b">
        <v>0</v>
      </c>
      <c r="Q488" s="4" t="b">
        <v>1</v>
      </c>
      <c r="R488" s="4" t="s">
        <v>206</v>
      </c>
      <c r="S488" s="4" t="s">
        <v>2047</v>
      </c>
      <c r="T488" s="4" t="s">
        <v>2059</v>
      </c>
      <c r="U488" s="4"/>
      <c r="V488" s="4"/>
      <c r="W488" s="4"/>
      <c r="X488" s="4"/>
    </row>
    <row r="489" spans="1:24" ht="17" x14ac:dyDescent="0.2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4" t="s">
        <v>20</v>
      </c>
      <c r="G489" s="15">
        <f>(E489/D489)*100</f>
        <v>178.62556663644605</v>
      </c>
      <c r="H489" s="4">
        <v>2346</v>
      </c>
      <c r="I489" s="16">
        <f>E489/H489</f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17">
        <f>(((L489/60)/60)/24)+DATE(1970,1,1)</f>
        <v>42845.208333333328</v>
      </c>
      <c r="O489" s="17">
        <f>(((M489/60)/60)/24)+DATE(1970,1,1)</f>
        <v>42878.208333333328</v>
      </c>
      <c r="P489" s="4" t="b">
        <v>0</v>
      </c>
      <c r="Q489" s="4" t="b">
        <v>0</v>
      </c>
      <c r="R489" s="4" t="s">
        <v>33</v>
      </c>
      <c r="S489" s="4" t="s">
        <v>2039</v>
      </c>
      <c r="T489" s="4" t="s">
        <v>2040</v>
      </c>
      <c r="U489" s="4"/>
      <c r="V489" s="4"/>
      <c r="W489" s="4"/>
      <c r="X489" s="4"/>
    </row>
    <row r="490" spans="1:24" ht="17" x14ac:dyDescent="0.2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4" t="s">
        <v>20</v>
      </c>
      <c r="G490" s="15">
        <f>(E490/D490)*100</f>
        <v>220.0566037735849</v>
      </c>
      <c r="H490" s="4">
        <v>115</v>
      </c>
      <c r="I490" s="16">
        <f>E490/H490</f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17">
        <f>(((L490/60)/60)/24)+DATE(1970,1,1)</f>
        <v>42403.25</v>
      </c>
      <c r="O490" s="17">
        <f>(((M490/60)/60)/24)+DATE(1970,1,1)</f>
        <v>42420.25</v>
      </c>
      <c r="P490" s="4" t="b">
        <v>0</v>
      </c>
      <c r="Q490" s="4" t="b">
        <v>0</v>
      </c>
      <c r="R490" s="4" t="s">
        <v>33</v>
      </c>
      <c r="S490" s="4" t="s">
        <v>2039</v>
      </c>
      <c r="T490" s="4" t="s">
        <v>2040</v>
      </c>
      <c r="U490" s="4"/>
      <c r="V490" s="4"/>
      <c r="W490" s="4"/>
      <c r="X490" s="4"/>
    </row>
    <row r="491" spans="1:24" ht="17" x14ac:dyDescent="0.2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4" t="s">
        <v>20</v>
      </c>
      <c r="G491" s="15">
        <f>(E491/D491)*100</f>
        <v>101.5108695652174</v>
      </c>
      <c r="H491" s="4">
        <v>85</v>
      </c>
      <c r="I491" s="16">
        <f>E491/H491</f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17">
        <f>(((L491/60)/60)/24)+DATE(1970,1,1)</f>
        <v>40406.208333333336</v>
      </c>
      <c r="O491" s="17">
        <f>(((M491/60)/60)/24)+DATE(1970,1,1)</f>
        <v>40411.208333333336</v>
      </c>
      <c r="P491" s="4" t="b">
        <v>0</v>
      </c>
      <c r="Q491" s="4" t="b">
        <v>0</v>
      </c>
      <c r="R491" s="4" t="s">
        <v>65</v>
      </c>
      <c r="S491" s="4" t="s">
        <v>2037</v>
      </c>
      <c r="T491" s="4" t="s">
        <v>2046</v>
      </c>
      <c r="U491" s="4"/>
      <c r="V491" s="4"/>
      <c r="W491" s="4"/>
      <c r="X491" s="4"/>
    </row>
    <row r="492" spans="1:24" ht="17" x14ac:dyDescent="0.2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4" t="s">
        <v>20</v>
      </c>
      <c r="G492" s="15">
        <f>(E492/D492)*100</f>
        <v>191.5</v>
      </c>
      <c r="H492" s="4">
        <v>144</v>
      </c>
      <c r="I492" s="16">
        <f>E492/H492</f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17">
        <f>(((L492/60)/60)/24)+DATE(1970,1,1)</f>
        <v>43786.25</v>
      </c>
      <c r="O492" s="17">
        <f>(((M492/60)/60)/24)+DATE(1970,1,1)</f>
        <v>43793.25</v>
      </c>
      <c r="P492" s="4" t="b">
        <v>0</v>
      </c>
      <c r="Q492" s="4" t="b">
        <v>0</v>
      </c>
      <c r="R492" s="4" t="s">
        <v>1029</v>
      </c>
      <c r="S492" s="4" t="s">
        <v>2064</v>
      </c>
      <c r="T492" s="4" t="s">
        <v>2065</v>
      </c>
      <c r="U492" s="4"/>
      <c r="V492" s="4"/>
      <c r="W492" s="4"/>
      <c r="X492" s="4"/>
    </row>
    <row r="493" spans="1:24" ht="34" x14ac:dyDescent="0.2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4" t="s">
        <v>20</v>
      </c>
      <c r="G493" s="15">
        <f>(E493/D493)*100</f>
        <v>305.34683098591546</v>
      </c>
      <c r="H493" s="4">
        <v>2443</v>
      </c>
      <c r="I493" s="16">
        <f>E493/H493</f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17">
        <f>(((L493/60)/60)/24)+DATE(1970,1,1)</f>
        <v>41456.208333333336</v>
      </c>
      <c r="O493" s="17">
        <f>(((M493/60)/60)/24)+DATE(1970,1,1)</f>
        <v>41482.208333333336</v>
      </c>
      <c r="P493" s="4" t="b">
        <v>0</v>
      </c>
      <c r="Q493" s="4" t="b">
        <v>1</v>
      </c>
      <c r="R493" s="4" t="s">
        <v>17</v>
      </c>
      <c r="S493" s="4" t="s">
        <v>2033</v>
      </c>
      <c r="T493" s="4" t="s">
        <v>2034</v>
      </c>
      <c r="U493" s="4"/>
      <c r="V493" s="4"/>
      <c r="W493" s="4"/>
      <c r="X493" s="4"/>
    </row>
    <row r="494" spans="1:24" ht="17" x14ac:dyDescent="0.2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4" t="s">
        <v>74</v>
      </c>
      <c r="G494" s="15">
        <f>(E494/D494)*100</f>
        <v>23.995287958115181</v>
      </c>
      <c r="H494" s="4">
        <v>595</v>
      </c>
      <c r="I494" s="16">
        <f>E494/H494</f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17">
        <f>(((L494/60)/60)/24)+DATE(1970,1,1)</f>
        <v>40336.208333333336</v>
      </c>
      <c r="O494" s="17">
        <f>(((M494/60)/60)/24)+DATE(1970,1,1)</f>
        <v>40371.208333333336</v>
      </c>
      <c r="P494" s="4" t="b">
        <v>1</v>
      </c>
      <c r="Q494" s="4" t="b">
        <v>1</v>
      </c>
      <c r="R494" s="4" t="s">
        <v>100</v>
      </c>
      <c r="S494" s="4" t="s">
        <v>2041</v>
      </c>
      <c r="T494" s="4" t="s">
        <v>2052</v>
      </c>
      <c r="U494" s="4"/>
      <c r="V494" s="4"/>
      <c r="W494" s="4"/>
      <c r="X494" s="4"/>
    </row>
    <row r="495" spans="1:24" ht="17" x14ac:dyDescent="0.2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4" t="s">
        <v>20</v>
      </c>
      <c r="G495" s="15">
        <f>(E495/D495)*100</f>
        <v>723.77777777777771</v>
      </c>
      <c r="H495" s="4">
        <v>64</v>
      </c>
      <c r="I495" s="16">
        <f>E495/H495</f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17">
        <f>(((L495/60)/60)/24)+DATE(1970,1,1)</f>
        <v>43645.208333333328</v>
      </c>
      <c r="O495" s="17">
        <f>(((M495/60)/60)/24)+DATE(1970,1,1)</f>
        <v>43658.208333333328</v>
      </c>
      <c r="P495" s="4" t="b">
        <v>0</v>
      </c>
      <c r="Q495" s="4" t="b">
        <v>0</v>
      </c>
      <c r="R495" s="4" t="s">
        <v>122</v>
      </c>
      <c r="S495" s="4" t="s">
        <v>2054</v>
      </c>
      <c r="T495" s="4" t="s">
        <v>2055</v>
      </c>
      <c r="U495" s="4"/>
      <c r="V495" s="4"/>
      <c r="W495" s="4"/>
      <c r="X495" s="4"/>
    </row>
    <row r="496" spans="1:24" ht="17" x14ac:dyDescent="0.2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4" t="s">
        <v>20</v>
      </c>
      <c r="G496" s="15">
        <f>(E496/D496)*100</f>
        <v>547.36</v>
      </c>
      <c r="H496" s="4">
        <v>268</v>
      </c>
      <c r="I496" s="16">
        <f>E496/H496</f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17">
        <f>(((L496/60)/60)/24)+DATE(1970,1,1)</f>
        <v>40990.208333333336</v>
      </c>
      <c r="O496" s="17">
        <f>(((M496/60)/60)/24)+DATE(1970,1,1)</f>
        <v>40991.208333333336</v>
      </c>
      <c r="P496" s="4" t="b">
        <v>0</v>
      </c>
      <c r="Q496" s="4" t="b">
        <v>0</v>
      </c>
      <c r="R496" s="4" t="s">
        <v>65</v>
      </c>
      <c r="S496" s="4" t="s">
        <v>2037</v>
      </c>
      <c r="T496" s="4" t="s">
        <v>2046</v>
      </c>
      <c r="U496" s="4"/>
      <c r="V496" s="4"/>
      <c r="W496" s="4"/>
      <c r="X496" s="4"/>
    </row>
    <row r="497" spans="1:24" ht="17" x14ac:dyDescent="0.2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4" t="s">
        <v>20</v>
      </c>
      <c r="G497" s="15">
        <f>(E497/D497)*100</f>
        <v>414.49999999999994</v>
      </c>
      <c r="H497" s="4">
        <v>195</v>
      </c>
      <c r="I497" s="16">
        <f>E497/H497</f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17">
        <f>(((L497/60)/60)/24)+DATE(1970,1,1)</f>
        <v>41800.208333333336</v>
      </c>
      <c r="O497" s="17">
        <f>(((M497/60)/60)/24)+DATE(1970,1,1)</f>
        <v>41804.208333333336</v>
      </c>
      <c r="P497" s="4" t="b">
        <v>0</v>
      </c>
      <c r="Q497" s="4" t="b">
        <v>0</v>
      </c>
      <c r="R497" s="4" t="s">
        <v>33</v>
      </c>
      <c r="S497" s="4" t="s">
        <v>2039</v>
      </c>
      <c r="T497" s="4" t="s">
        <v>2040</v>
      </c>
      <c r="U497" s="4"/>
      <c r="V497" s="4"/>
      <c r="W497" s="4"/>
      <c r="X497" s="4"/>
    </row>
    <row r="498" spans="1:24" ht="17" x14ac:dyDescent="0.2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4" t="s">
        <v>14</v>
      </c>
      <c r="G498" s="15">
        <f>(E498/D498)*100</f>
        <v>0.90696409140369971</v>
      </c>
      <c r="H498" s="4">
        <v>54</v>
      </c>
      <c r="I498" s="16">
        <f>E498/H498</f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17">
        <f>(((L498/60)/60)/24)+DATE(1970,1,1)</f>
        <v>42876.208333333328</v>
      </c>
      <c r="O498" s="17">
        <f>(((M498/60)/60)/24)+DATE(1970,1,1)</f>
        <v>42893.208333333328</v>
      </c>
      <c r="P498" s="4" t="b">
        <v>0</v>
      </c>
      <c r="Q498" s="4" t="b">
        <v>0</v>
      </c>
      <c r="R498" s="4" t="s">
        <v>71</v>
      </c>
      <c r="S498" s="4" t="s">
        <v>2041</v>
      </c>
      <c r="T498" s="4" t="s">
        <v>2049</v>
      </c>
      <c r="U498" s="4"/>
      <c r="V498" s="4"/>
      <c r="W498" s="4"/>
      <c r="X498" s="4"/>
    </row>
    <row r="499" spans="1:24" ht="17" x14ac:dyDescent="0.2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4" t="s">
        <v>14</v>
      </c>
      <c r="G499" s="15">
        <f>(E499/D499)*100</f>
        <v>34.173469387755098</v>
      </c>
      <c r="H499" s="4">
        <v>120</v>
      </c>
      <c r="I499" s="16">
        <f>E499/H499</f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17">
        <f>(((L499/60)/60)/24)+DATE(1970,1,1)</f>
        <v>42724.25</v>
      </c>
      <c r="O499" s="17">
        <f>(((M499/60)/60)/24)+DATE(1970,1,1)</f>
        <v>42724.25</v>
      </c>
      <c r="P499" s="4" t="b">
        <v>0</v>
      </c>
      <c r="Q499" s="4" t="b">
        <v>1</v>
      </c>
      <c r="R499" s="4" t="s">
        <v>65</v>
      </c>
      <c r="S499" s="4" t="s">
        <v>2037</v>
      </c>
      <c r="T499" s="4" t="s">
        <v>2046</v>
      </c>
      <c r="U499" s="4"/>
      <c r="V499" s="4"/>
      <c r="W499" s="4"/>
      <c r="X499" s="4"/>
    </row>
    <row r="500" spans="1:24" ht="17" x14ac:dyDescent="0.2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4" t="s">
        <v>14</v>
      </c>
      <c r="G500" s="15">
        <f>(E500/D500)*100</f>
        <v>23.948810754912099</v>
      </c>
      <c r="H500" s="4">
        <v>579</v>
      </c>
      <c r="I500" s="16">
        <f>E500/H500</f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17">
        <f>(((L500/60)/60)/24)+DATE(1970,1,1)</f>
        <v>42005.25</v>
      </c>
      <c r="O500" s="17">
        <f>(((M500/60)/60)/24)+DATE(1970,1,1)</f>
        <v>42007.25</v>
      </c>
      <c r="P500" s="4" t="b">
        <v>0</v>
      </c>
      <c r="Q500" s="4" t="b">
        <v>0</v>
      </c>
      <c r="R500" s="4" t="s">
        <v>28</v>
      </c>
      <c r="S500" s="4" t="s">
        <v>2037</v>
      </c>
      <c r="T500" s="4" t="s">
        <v>2038</v>
      </c>
      <c r="U500" s="4"/>
      <c r="V500" s="4"/>
      <c r="W500" s="4"/>
      <c r="X500" s="4"/>
    </row>
    <row r="501" spans="1:24" ht="34" x14ac:dyDescent="0.2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4" t="s">
        <v>14</v>
      </c>
      <c r="G501" s="15">
        <f>(E501/D501)*100</f>
        <v>48.072649572649574</v>
      </c>
      <c r="H501" s="4">
        <v>2072</v>
      </c>
      <c r="I501" s="16">
        <f>E501/H501</f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17">
        <f>(((L501/60)/60)/24)+DATE(1970,1,1)</f>
        <v>42444.208333333328</v>
      </c>
      <c r="O501" s="17">
        <f>(((M501/60)/60)/24)+DATE(1970,1,1)</f>
        <v>42449.208333333328</v>
      </c>
      <c r="P501" s="4" t="b">
        <v>0</v>
      </c>
      <c r="Q501" s="4" t="b">
        <v>1</v>
      </c>
      <c r="R501" s="4" t="s">
        <v>42</v>
      </c>
      <c r="S501" s="4" t="s">
        <v>2041</v>
      </c>
      <c r="T501" s="4" t="s">
        <v>2042</v>
      </c>
      <c r="U501" s="4"/>
      <c r="V501" s="4"/>
      <c r="W501" s="4"/>
      <c r="X501" s="4"/>
    </row>
    <row r="502" spans="1:24" ht="17" x14ac:dyDescent="0.2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4" t="s">
        <v>14</v>
      </c>
      <c r="G502" s="15">
        <f>(E502/D502)*100</f>
        <v>0</v>
      </c>
      <c r="H502" s="4">
        <v>0</v>
      </c>
      <c r="I502" s="16" t="e">
        <f>E502/H502</f>
        <v>#DIV/0!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17">
        <f>(((L502/60)/60)/24)+DATE(1970,1,1)</f>
        <v>41395.208333333336</v>
      </c>
      <c r="O502" s="17">
        <f>(((M502/60)/60)/24)+DATE(1970,1,1)</f>
        <v>41423.208333333336</v>
      </c>
      <c r="P502" s="4" t="b">
        <v>0</v>
      </c>
      <c r="Q502" s="4" t="b">
        <v>1</v>
      </c>
      <c r="R502" s="4" t="s">
        <v>33</v>
      </c>
      <c r="S502" s="4" t="s">
        <v>2039</v>
      </c>
      <c r="T502" s="4" t="s">
        <v>2040</v>
      </c>
      <c r="U502" s="4"/>
      <c r="V502" s="4"/>
      <c r="W502" s="4"/>
      <c r="X502" s="4"/>
    </row>
    <row r="503" spans="1:24" ht="17" x14ac:dyDescent="0.2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4" t="s">
        <v>14</v>
      </c>
      <c r="G503" s="15">
        <f>(E503/D503)*100</f>
        <v>70.145182291666657</v>
      </c>
      <c r="H503" s="4">
        <v>1796</v>
      </c>
      <c r="I503" s="16">
        <f>E503/H503</f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17">
        <f>(((L503/60)/60)/24)+DATE(1970,1,1)</f>
        <v>41345.208333333336</v>
      </c>
      <c r="O503" s="17">
        <f>(((M503/60)/60)/24)+DATE(1970,1,1)</f>
        <v>41347.208333333336</v>
      </c>
      <c r="P503" s="4" t="b">
        <v>0</v>
      </c>
      <c r="Q503" s="4" t="b">
        <v>0</v>
      </c>
      <c r="R503" s="4" t="s">
        <v>42</v>
      </c>
      <c r="S503" s="4" t="s">
        <v>2041</v>
      </c>
      <c r="T503" s="4" t="s">
        <v>2042</v>
      </c>
      <c r="U503" s="4"/>
      <c r="V503" s="4"/>
      <c r="W503" s="4"/>
      <c r="X503" s="4"/>
    </row>
    <row r="504" spans="1:24" ht="17" x14ac:dyDescent="0.2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4" t="s">
        <v>20</v>
      </c>
      <c r="G504" s="15">
        <f>(E504/D504)*100</f>
        <v>529.92307692307691</v>
      </c>
      <c r="H504" s="4">
        <v>186</v>
      </c>
      <c r="I504" s="16">
        <f>E504/H504</f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17">
        <f>(((L504/60)/60)/24)+DATE(1970,1,1)</f>
        <v>41117.208333333336</v>
      </c>
      <c r="O504" s="17">
        <f>(((M504/60)/60)/24)+DATE(1970,1,1)</f>
        <v>41146.208333333336</v>
      </c>
      <c r="P504" s="4" t="b">
        <v>0</v>
      </c>
      <c r="Q504" s="4" t="b">
        <v>1</v>
      </c>
      <c r="R504" s="4" t="s">
        <v>89</v>
      </c>
      <c r="S504" s="4" t="s">
        <v>2050</v>
      </c>
      <c r="T504" s="4" t="s">
        <v>2051</v>
      </c>
      <c r="U504" s="4"/>
      <c r="V504" s="4"/>
      <c r="W504" s="4"/>
      <c r="X504" s="4"/>
    </row>
    <row r="505" spans="1:24" ht="34" x14ac:dyDescent="0.2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4" t="s">
        <v>20</v>
      </c>
      <c r="G505" s="15">
        <f>(E505/D505)*100</f>
        <v>180.32549019607845</v>
      </c>
      <c r="H505" s="4">
        <v>460</v>
      </c>
      <c r="I505" s="16">
        <f>E505/H505</f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17">
        <f>(((L505/60)/60)/24)+DATE(1970,1,1)</f>
        <v>42186.208333333328</v>
      </c>
      <c r="O505" s="17">
        <f>(((M505/60)/60)/24)+DATE(1970,1,1)</f>
        <v>42206.208333333328</v>
      </c>
      <c r="P505" s="4" t="b">
        <v>0</v>
      </c>
      <c r="Q505" s="4" t="b">
        <v>0</v>
      </c>
      <c r="R505" s="4" t="s">
        <v>53</v>
      </c>
      <c r="S505" s="4" t="s">
        <v>2041</v>
      </c>
      <c r="T505" s="4" t="s">
        <v>2044</v>
      </c>
      <c r="U505" s="4"/>
      <c r="V505" s="4"/>
      <c r="W505" s="4"/>
      <c r="X505" s="4"/>
    </row>
    <row r="506" spans="1:24" ht="17" x14ac:dyDescent="0.2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4" t="s">
        <v>14</v>
      </c>
      <c r="G506" s="15">
        <f>(E506/D506)*100</f>
        <v>92.320000000000007</v>
      </c>
      <c r="H506" s="4">
        <v>62</v>
      </c>
      <c r="I506" s="16">
        <f>E506/H506</f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17">
        <f>(((L506/60)/60)/24)+DATE(1970,1,1)</f>
        <v>42142.208333333328</v>
      </c>
      <c r="O506" s="17">
        <f>(((M506/60)/60)/24)+DATE(1970,1,1)</f>
        <v>42143.208333333328</v>
      </c>
      <c r="P506" s="4" t="b">
        <v>0</v>
      </c>
      <c r="Q506" s="4" t="b">
        <v>0</v>
      </c>
      <c r="R506" s="4" t="s">
        <v>23</v>
      </c>
      <c r="S506" s="4" t="s">
        <v>2035</v>
      </c>
      <c r="T506" s="4" t="s">
        <v>2036</v>
      </c>
      <c r="U506" s="4"/>
      <c r="V506" s="4"/>
      <c r="W506" s="4"/>
      <c r="X506" s="4"/>
    </row>
    <row r="507" spans="1:24" ht="17" x14ac:dyDescent="0.2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4" t="s">
        <v>14</v>
      </c>
      <c r="G507" s="15">
        <f>(E507/D507)*100</f>
        <v>13.901001112347053</v>
      </c>
      <c r="H507" s="4">
        <v>347</v>
      </c>
      <c r="I507" s="16">
        <f>E507/H507</f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17">
        <f>(((L507/60)/60)/24)+DATE(1970,1,1)</f>
        <v>41341.25</v>
      </c>
      <c r="O507" s="17">
        <f>(((M507/60)/60)/24)+DATE(1970,1,1)</f>
        <v>41383.208333333336</v>
      </c>
      <c r="P507" s="4" t="b">
        <v>0</v>
      </c>
      <c r="Q507" s="4" t="b">
        <v>1</v>
      </c>
      <c r="R507" s="4" t="s">
        <v>133</v>
      </c>
      <c r="S507" s="4" t="s">
        <v>2047</v>
      </c>
      <c r="T507" s="4" t="s">
        <v>2056</v>
      </c>
      <c r="U507" s="4"/>
      <c r="V507" s="4"/>
      <c r="W507" s="4"/>
      <c r="X507" s="4"/>
    </row>
    <row r="508" spans="1:24" ht="17" x14ac:dyDescent="0.2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4" t="s">
        <v>20</v>
      </c>
      <c r="G508" s="15">
        <f>(E508/D508)*100</f>
        <v>927.07777777777767</v>
      </c>
      <c r="H508" s="4">
        <v>2528</v>
      </c>
      <c r="I508" s="16">
        <f>E508/H508</f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17">
        <f>(((L508/60)/60)/24)+DATE(1970,1,1)</f>
        <v>43062.25</v>
      </c>
      <c r="O508" s="17">
        <f>(((M508/60)/60)/24)+DATE(1970,1,1)</f>
        <v>43079.25</v>
      </c>
      <c r="P508" s="4" t="b">
        <v>0</v>
      </c>
      <c r="Q508" s="4" t="b">
        <v>1</v>
      </c>
      <c r="R508" s="4" t="s">
        <v>33</v>
      </c>
      <c r="S508" s="4" t="s">
        <v>2039</v>
      </c>
      <c r="T508" s="4" t="s">
        <v>2040</v>
      </c>
      <c r="U508" s="4"/>
      <c r="V508" s="4"/>
      <c r="W508" s="4"/>
      <c r="X508" s="4"/>
    </row>
    <row r="509" spans="1:24" ht="34" x14ac:dyDescent="0.2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4" t="s">
        <v>14</v>
      </c>
      <c r="G509" s="15">
        <f>(E509/D509)*100</f>
        <v>39.857142857142861</v>
      </c>
      <c r="H509" s="4">
        <v>19</v>
      </c>
      <c r="I509" s="16">
        <f>E509/H509</f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17">
        <f>(((L509/60)/60)/24)+DATE(1970,1,1)</f>
        <v>41373.208333333336</v>
      </c>
      <c r="O509" s="17">
        <f>(((M509/60)/60)/24)+DATE(1970,1,1)</f>
        <v>41422.208333333336</v>
      </c>
      <c r="P509" s="4" t="b">
        <v>0</v>
      </c>
      <c r="Q509" s="4" t="b">
        <v>1</v>
      </c>
      <c r="R509" s="4" t="s">
        <v>28</v>
      </c>
      <c r="S509" s="4" t="s">
        <v>2037</v>
      </c>
      <c r="T509" s="4" t="s">
        <v>2038</v>
      </c>
      <c r="U509" s="4"/>
      <c r="V509" s="4"/>
      <c r="W509" s="4"/>
      <c r="X509" s="4"/>
    </row>
    <row r="510" spans="1:24" ht="17" x14ac:dyDescent="0.2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4" t="s">
        <v>20</v>
      </c>
      <c r="G510" s="15">
        <f>(E510/D510)*100</f>
        <v>112.22929936305732</v>
      </c>
      <c r="H510" s="4">
        <v>3657</v>
      </c>
      <c r="I510" s="16">
        <f>E510/H510</f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17">
        <f>(((L510/60)/60)/24)+DATE(1970,1,1)</f>
        <v>43310.208333333328</v>
      </c>
      <c r="O510" s="17">
        <f>(((M510/60)/60)/24)+DATE(1970,1,1)</f>
        <v>43331.208333333328</v>
      </c>
      <c r="P510" s="4" t="b">
        <v>0</v>
      </c>
      <c r="Q510" s="4" t="b">
        <v>0</v>
      </c>
      <c r="R510" s="4" t="s">
        <v>33</v>
      </c>
      <c r="S510" s="4" t="s">
        <v>2039</v>
      </c>
      <c r="T510" s="4" t="s">
        <v>2040</v>
      </c>
      <c r="U510" s="4"/>
      <c r="V510" s="4"/>
      <c r="W510" s="4"/>
      <c r="X510" s="4"/>
    </row>
    <row r="511" spans="1:24" ht="17" x14ac:dyDescent="0.2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4" t="s">
        <v>14</v>
      </c>
      <c r="G511" s="15">
        <f>(E511/D511)*100</f>
        <v>70.925816023738875</v>
      </c>
      <c r="H511" s="4">
        <v>1258</v>
      </c>
      <c r="I511" s="16">
        <f>E511/H511</f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17">
        <f>(((L511/60)/60)/24)+DATE(1970,1,1)</f>
        <v>41034.208333333336</v>
      </c>
      <c r="O511" s="17">
        <f>(((M511/60)/60)/24)+DATE(1970,1,1)</f>
        <v>41044.208333333336</v>
      </c>
      <c r="P511" s="4" t="b">
        <v>0</v>
      </c>
      <c r="Q511" s="4" t="b">
        <v>0</v>
      </c>
      <c r="R511" s="4" t="s">
        <v>33</v>
      </c>
      <c r="S511" s="4" t="s">
        <v>2039</v>
      </c>
      <c r="T511" s="4" t="s">
        <v>2040</v>
      </c>
      <c r="U511" s="4"/>
      <c r="V511" s="4"/>
      <c r="W511" s="4"/>
      <c r="X511" s="4"/>
    </row>
    <row r="512" spans="1:24" ht="17" x14ac:dyDescent="0.2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4" t="s">
        <v>20</v>
      </c>
      <c r="G512" s="15">
        <f>(E512/D512)*100</f>
        <v>119.08974358974358</v>
      </c>
      <c r="H512" s="4">
        <v>131</v>
      </c>
      <c r="I512" s="16">
        <f>E512/H512</f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17">
        <f>(((L512/60)/60)/24)+DATE(1970,1,1)</f>
        <v>43251.208333333328</v>
      </c>
      <c r="O512" s="17">
        <f>(((M512/60)/60)/24)+DATE(1970,1,1)</f>
        <v>43275.208333333328</v>
      </c>
      <c r="P512" s="4" t="b">
        <v>0</v>
      </c>
      <c r="Q512" s="4" t="b">
        <v>0</v>
      </c>
      <c r="R512" s="4" t="s">
        <v>53</v>
      </c>
      <c r="S512" s="4" t="s">
        <v>2041</v>
      </c>
      <c r="T512" s="4" t="s">
        <v>2044</v>
      </c>
      <c r="U512" s="4"/>
      <c r="V512" s="4"/>
      <c r="W512" s="4"/>
      <c r="X512" s="4"/>
    </row>
    <row r="513" spans="1:24" ht="17" x14ac:dyDescent="0.2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4" t="s">
        <v>14</v>
      </c>
      <c r="G513" s="15">
        <f>(E513/D513)*100</f>
        <v>24.017591339648174</v>
      </c>
      <c r="H513" s="4">
        <v>362</v>
      </c>
      <c r="I513" s="16">
        <f>E513/H513</f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17">
        <f>(((L513/60)/60)/24)+DATE(1970,1,1)</f>
        <v>43671.208333333328</v>
      </c>
      <c r="O513" s="17">
        <f>(((M513/60)/60)/24)+DATE(1970,1,1)</f>
        <v>43681.208333333328</v>
      </c>
      <c r="P513" s="4" t="b">
        <v>0</v>
      </c>
      <c r="Q513" s="4" t="b">
        <v>0</v>
      </c>
      <c r="R513" s="4" t="s">
        <v>33</v>
      </c>
      <c r="S513" s="4" t="s">
        <v>2039</v>
      </c>
      <c r="T513" s="4" t="s">
        <v>2040</v>
      </c>
      <c r="U513" s="4"/>
      <c r="V513" s="4"/>
      <c r="W513" s="4"/>
      <c r="X513" s="4"/>
    </row>
    <row r="514" spans="1:24" ht="17" x14ac:dyDescent="0.2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4" t="s">
        <v>20</v>
      </c>
      <c r="G514" s="15">
        <f>(E514/D514)*100</f>
        <v>139.31868131868131</v>
      </c>
      <c r="H514" s="4">
        <v>239</v>
      </c>
      <c r="I514" s="16">
        <f>E514/H514</f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17">
        <f>(((L514/60)/60)/24)+DATE(1970,1,1)</f>
        <v>41825.208333333336</v>
      </c>
      <c r="O514" s="17">
        <f>(((M514/60)/60)/24)+DATE(1970,1,1)</f>
        <v>41826.208333333336</v>
      </c>
      <c r="P514" s="4" t="b">
        <v>0</v>
      </c>
      <c r="Q514" s="4" t="b">
        <v>1</v>
      </c>
      <c r="R514" s="4" t="s">
        <v>89</v>
      </c>
      <c r="S514" s="4" t="s">
        <v>2050</v>
      </c>
      <c r="T514" s="4" t="s">
        <v>2051</v>
      </c>
      <c r="U514" s="4"/>
      <c r="V514" s="4"/>
      <c r="W514" s="4"/>
      <c r="X514" s="4"/>
    </row>
    <row r="515" spans="1:24" ht="17" x14ac:dyDescent="0.2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4" t="s">
        <v>74</v>
      </c>
      <c r="G515" s="15">
        <f>(E515/D515)*100</f>
        <v>39.277108433734945</v>
      </c>
      <c r="H515" s="4">
        <v>35</v>
      </c>
      <c r="I515" s="16">
        <f>E515/H515</f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17">
        <f>(((L515/60)/60)/24)+DATE(1970,1,1)</f>
        <v>40430.208333333336</v>
      </c>
      <c r="O515" s="17">
        <f>(((M515/60)/60)/24)+DATE(1970,1,1)</f>
        <v>40432.208333333336</v>
      </c>
      <c r="P515" s="4" t="b">
        <v>0</v>
      </c>
      <c r="Q515" s="4" t="b">
        <v>0</v>
      </c>
      <c r="R515" s="4" t="s">
        <v>269</v>
      </c>
      <c r="S515" s="4" t="s">
        <v>2041</v>
      </c>
      <c r="T515" s="4" t="s">
        <v>2060</v>
      </c>
      <c r="U515" s="4"/>
      <c r="V515" s="4"/>
      <c r="W515" s="4"/>
      <c r="X515" s="4"/>
    </row>
    <row r="516" spans="1:24" ht="17" x14ac:dyDescent="0.2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4" t="s">
        <v>74</v>
      </c>
      <c r="G516" s="15">
        <f>(E516/D516)*100</f>
        <v>22.439077144917089</v>
      </c>
      <c r="H516" s="4">
        <v>528</v>
      </c>
      <c r="I516" s="16">
        <f>E516/H516</f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17">
        <f>(((L516/60)/60)/24)+DATE(1970,1,1)</f>
        <v>41614.25</v>
      </c>
      <c r="O516" s="17">
        <f>(((M516/60)/60)/24)+DATE(1970,1,1)</f>
        <v>41619.25</v>
      </c>
      <c r="P516" s="4" t="b">
        <v>0</v>
      </c>
      <c r="Q516" s="4" t="b">
        <v>1</v>
      </c>
      <c r="R516" s="4" t="s">
        <v>23</v>
      </c>
      <c r="S516" s="4" t="s">
        <v>2035</v>
      </c>
      <c r="T516" s="4" t="s">
        <v>2036</v>
      </c>
      <c r="U516" s="4"/>
      <c r="V516" s="4"/>
      <c r="W516" s="4"/>
      <c r="X516" s="4"/>
    </row>
    <row r="517" spans="1:24" ht="17" x14ac:dyDescent="0.2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4" t="s">
        <v>14</v>
      </c>
      <c r="G517" s="15">
        <f>(E517/D517)*100</f>
        <v>55.779069767441861</v>
      </c>
      <c r="H517" s="4">
        <v>133</v>
      </c>
      <c r="I517" s="16">
        <f>E517/H517</f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17">
        <f>(((L517/60)/60)/24)+DATE(1970,1,1)</f>
        <v>40900.25</v>
      </c>
      <c r="O517" s="17">
        <f>(((M517/60)/60)/24)+DATE(1970,1,1)</f>
        <v>40902.25</v>
      </c>
      <c r="P517" s="4" t="b">
        <v>0</v>
      </c>
      <c r="Q517" s="4" t="b">
        <v>1</v>
      </c>
      <c r="R517" s="4" t="s">
        <v>33</v>
      </c>
      <c r="S517" s="4" t="s">
        <v>2039</v>
      </c>
      <c r="T517" s="4" t="s">
        <v>2040</v>
      </c>
      <c r="U517" s="4"/>
      <c r="V517" s="4"/>
      <c r="W517" s="4"/>
      <c r="X517" s="4"/>
    </row>
    <row r="518" spans="1:24" ht="17" x14ac:dyDescent="0.2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4" t="s">
        <v>14</v>
      </c>
      <c r="G518" s="15">
        <f>(E518/D518)*100</f>
        <v>42.523125996810208</v>
      </c>
      <c r="H518" s="4">
        <v>846</v>
      </c>
      <c r="I518" s="16">
        <f>E518/H518</f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17">
        <f>(((L518/60)/60)/24)+DATE(1970,1,1)</f>
        <v>40396.208333333336</v>
      </c>
      <c r="O518" s="17">
        <f>(((M518/60)/60)/24)+DATE(1970,1,1)</f>
        <v>40434.208333333336</v>
      </c>
      <c r="P518" s="4" t="b">
        <v>0</v>
      </c>
      <c r="Q518" s="4" t="b">
        <v>0</v>
      </c>
      <c r="R518" s="4" t="s">
        <v>68</v>
      </c>
      <c r="S518" s="4" t="s">
        <v>2047</v>
      </c>
      <c r="T518" s="4" t="s">
        <v>2048</v>
      </c>
      <c r="U518" s="4"/>
      <c r="V518" s="4"/>
      <c r="W518" s="4"/>
      <c r="X518" s="4"/>
    </row>
    <row r="519" spans="1:24" ht="17" x14ac:dyDescent="0.2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4" t="s">
        <v>20</v>
      </c>
      <c r="G519" s="15">
        <f>(E519/D519)*100</f>
        <v>112.00000000000001</v>
      </c>
      <c r="H519" s="4">
        <v>78</v>
      </c>
      <c r="I519" s="16">
        <f>E519/H519</f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17">
        <f>(((L519/60)/60)/24)+DATE(1970,1,1)</f>
        <v>42860.208333333328</v>
      </c>
      <c r="O519" s="17">
        <f>(((M519/60)/60)/24)+DATE(1970,1,1)</f>
        <v>42865.208333333328</v>
      </c>
      <c r="P519" s="4" t="b">
        <v>0</v>
      </c>
      <c r="Q519" s="4" t="b">
        <v>0</v>
      </c>
      <c r="R519" s="4" t="s">
        <v>17</v>
      </c>
      <c r="S519" s="4" t="s">
        <v>2033</v>
      </c>
      <c r="T519" s="4" t="s">
        <v>2034</v>
      </c>
      <c r="U519" s="4"/>
      <c r="V519" s="4"/>
      <c r="W519" s="4"/>
      <c r="X519" s="4"/>
    </row>
    <row r="520" spans="1:24" ht="34" x14ac:dyDescent="0.2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4" t="s">
        <v>14</v>
      </c>
      <c r="G520" s="15">
        <f>(E520/D520)*100</f>
        <v>7.0681818181818183</v>
      </c>
      <c r="H520" s="4">
        <v>10</v>
      </c>
      <c r="I520" s="16">
        <f>E520/H520</f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17">
        <f>(((L520/60)/60)/24)+DATE(1970,1,1)</f>
        <v>43154.25</v>
      </c>
      <c r="O520" s="17">
        <f>(((M520/60)/60)/24)+DATE(1970,1,1)</f>
        <v>43156.25</v>
      </c>
      <c r="P520" s="4" t="b">
        <v>0</v>
      </c>
      <c r="Q520" s="4" t="b">
        <v>1</v>
      </c>
      <c r="R520" s="4" t="s">
        <v>71</v>
      </c>
      <c r="S520" s="4" t="s">
        <v>2041</v>
      </c>
      <c r="T520" s="4" t="s">
        <v>2049</v>
      </c>
      <c r="U520" s="4"/>
      <c r="V520" s="4"/>
      <c r="W520" s="4"/>
      <c r="X520" s="4"/>
    </row>
    <row r="521" spans="1:24" ht="17" x14ac:dyDescent="0.2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4" t="s">
        <v>20</v>
      </c>
      <c r="G521" s="15">
        <f>(E521/D521)*100</f>
        <v>101.74563871693867</v>
      </c>
      <c r="H521" s="4">
        <v>1773</v>
      </c>
      <c r="I521" s="16">
        <f>E521/H521</f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17">
        <f>(((L521/60)/60)/24)+DATE(1970,1,1)</f>
        <v>42012.25</v>
      </c>
      <c r="O521" s="17">
        <f>(((M521/60)/60)/24)+DATE(1970,1,1)</f>
        <v>42026.25</v>
      </c>
      <c r="P521" s="4" t="b">
        <v>0</v>
      </c>
      <c r="Q521" s="4" t="b">
        <v>1</v>
      </c>
      <c r="R521" s="4" t="s">
        <v>23</v>
      </c>
      <c r="S521" s="4" t="s">
        <v>2035</v>
      </c>
      <c r="T521" s="4" t="s">
        <v>2036</v>
      </c>
      <c r="U521" s="4"/>
      <c r="V521" s="4"/>
      <c r="W521" s="4"/>
      <c r="X521" s="4"/>
    </row>
    <row r="522" spans="1:24" ht="17" x14ac:dyDescent="0.2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4" t="s">
        <v>20</v>
      </c>
      <c r="G522" s="15">
        <f>(E522/D522)*100</f>
        <v>425.75</v>
      </c>
      <c r="H522" s="4">
        <v>32</v>
      </c>
      <c r="I522" s="16">
        <f>E522/H522</f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17">
        <f>(((L522/60)/60)/24)+DATE(1970,1,1)</f>
        <v>43574.208333333328</v>
      </c>
      <c r="O522" s="17">
        <f>(((M522/60)/60)/24)+DATE(1970,1,1)</f>
        <v>43577.208333333328</v>
      </c>
      <c r="P522" s="4" t="b">
        <v>0</v>
      </c>
      <c r="Q522" s="4" t="b">
        <v>0</v>
      </c>
      <c r="R522" s="4" t="s">
        <v>33</v>
      </c>
      <c r="S522" s="4" t="s">
        <v>2039</v>
      </c>
      <c r="T522" s="4" t="s">
        <v>2040</v>
      </c>
      <c r="U522" s="4"/>
      <c r="V522" s="4"/>
      <c r="W522" s="4"/>
      <c r="X522" s="4"/>
    </row>
    <row r="523" spans="1:24" ht="17" x14ac:dyDescent="0.2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4" t="s">
        <v>20</v>
      </c>
      <c r="G523" s="15">
        <f>(E523/D523)*100</f>
        <v>145.53947368421052</v>
      </c>
      <c r="H523" s="4">
        <v>369</v>
      </c>
      <c r="I523" s="16">
        <f>E523/H523</f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17">
        <f>(((L523/60)/60)/24)+DATE(1970,1,1)</f>
        <v>42605.208333333328</v>
      </c>
      <c r="O523" s="17">
        <f>(((M523/60)/60)/24)+DATE(1970,1,1)</f>
        <v>42611.208333333328</v>
      </c>
      <c r="P523" s="4" t="b">
        <v>0</v>
      </c>
      <c r="Q523" s="4" t="b">
        <v>1</v>
      </c>
      <c r="R523" s="4" t="s">
        <v>53</v>
      </c>
      <c r="S523" s="4" t="s">
        <v>2041</v>
      </c>
      <c r="T523" s="4" t="s">
        <v>2044</v>
      </c>
      <c r="U523" s="4"/>
      <c r="V523" s="4"/>
      <c r="W523" s="4"/>
      <c r="X523" s="4"/>
    </row>
    <row r="524" spans="1:24" ht="34" x14ac:dyDescent="0.2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4" t="s">
        <v>14</v>
      </c>
      <c r="G524" s="15">
        <f>(E524/D524)*100</f>
        <v>32.453465346534657</v>
      </c>
      <c r="H524" s="4">
        <v>191</v>
      </c>
      <c r="I524" s="16">
        <f>E524/H524</f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17">
        <f>(((L524/60)/60)/24)+DATE(1970,1,1)</f>
        <v>41093.208333333336</v>
      </c>
      <c r="O524" s="17">
        <f>(((M524/60)/60)/24)+DATE(1970,1,1)</f>
        <v>41105.208333333336</v>
      </c>
      <c r="P524" s="4" t="b">
        <v>0</v>
      </c>
      <c r="Q524" s="4" t="b">
        <v>0</v>
      </c>
      <c r="R524" s="4" t="s">
        <v>100</v>
      </c>
      <c r="S524" s="4" t="s">
        <v>2041</v>
      </c>
      <c r="T524" s="4" t="s">
        <v>2052</v>
      </c>
      <c r="U524" s="4"/>
      <c r="V524" s="4"/>
      <c r="W524" s="4"/>
      <c r="X524" s="4"/>
    </row>
    <row r="525" spans="1:24" ht="17" x14ac:dyDescent="0.2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4" t="s">
        <v>20</v>
      </c>
      <c r="G525" s="15">
        <f>(E525/D525)*100</f>
        <v>700.33333333333326</v>
      </c>
      <c r="H525" s="4">
        <v>89</v>
      </c>
      <c r="I525" s="16">
        <f>E525/H525</f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17">
        <f>(((L525/60)/60)/24)+DATE(1970,1,1)</f>
        <v>40241.25</v>
      </c>
      <c r="O525" s="17">
        <f>(((M525/60)/60)/24)+DATE(1970,1,1)</f>
        <v>40246.25</v>
      </c>
      <c r="P525" s="4" t="b">
        <v>0</v>
      </c>
      <c r="Q525" s="4" t="b">
        <v>0</v>
      </c>
      <c r="R525" s="4" t="s">
        <v>100</v>
      </c>
      <c r="S525" s="4" t="s">
        <v>2041</v>
      </c>
      <c r="T525" s="4" t="s">
        <v>2052</v>
      </c>
      <c r="U525" s="4"/>
      <c r="V525" s="4"/>
      <c r="W525" s="4"/>
      <c r="X525" s="4"/>
    </row>
    <row r="526" spans="1:24" ht="17" x14ac:dyDescent="0.2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4" t="s">
        <v>14</v>
      </c>
      <c r="G526" s="15">
        <f>(E526/D526)*100</f>
        <v>83.904860392967933</v>
      </c>
      <c r="H526" s="4">
        <v>1979</v>
      </c>
      <c r="I526" s="16">
        <f>E526/H526</f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17">
        <f>(((L526/60)/60)/24)+DATE(1970,1,1)</f>
        <v>40294.208333333336</v>
      </c>
      <c r="O526" s="17">
        <f>(((M526/60)/60)/24)+DATE(1970,1,1)</f>
        <v>40307.208333333336</v>
      </c>
      <c r="P526" s="4" t="b">
        <v>0</v>
      </c>
      <c r="Q526" s="4" t="b">
        <v>0</v>
      </c>
      <c r="R526" s="4" t="s">
        <v>33</v>
      </c>
      <c r="S526" s="4" t="s">
        <v>2039</v>
      </c>
      <c r="T526" s="4" t="s">
        <v>2040</v>
      </c>
      <c r="U526" s="4"/>
      <c r="V526" s="4"/>
      <c r="W526" s="4"/>
      <c r="X526" s="4"/>
    </row>
    <row r="527" spans="1:24" ht="34" x14ac:dyDescent="0.2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4" t="s">
        <v>14</v>
      </c>
      <c r="G527" s="15">
        <f>(E527/D527)*100</f>
        <v>84.19047619047619</v>
      </c>
      <c r="H527" s="4">
        <v>63</v>
      </c>
      <c r="I527" s="16">
        <f>E527/H527</f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17">
        <f>(((L527/60)/60)/24)+DATE(1970,1,1)</f>
        <v>40505.25</v>
      </c>
      <c r="O527" s="17">
        <f>(((M527/60)/60)/24)+DATE(1970,1,1)</f>
        <v>40509.25</v>
      </c>
      <c r="P527" s="4" t="b">
        <v>0</v>
      </c>
      <c r="Q527" s="4" t="b">
        <v>0</v>
      </c>
      <c r="R527" s="4" t="s">
        <v>65</v>
      </c>
      <c r="S527" s="4" t="s">
        <v>2037</v>
      </c>
      <c r="T527" s="4" t="s">
        <v>2046</v>
      </c>
      <c r="U527" s="4"/>
      <c r="V527" s="4"/>
      <c r="W527" s="4"/>
      <c r="X527" s="4"/>
    </row>
    <row r="528" spans="1:24" ht="34" x14ac:dyDescent="0.2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4" t="s">
        <v>20</v>
      </c>
      <c r="G528" s="15">
        <f>(E528/D528)*100</f>
        <v>155.95180722891567</v>
      </c>
      <c r="H528" s="4">
        <v>147</v>
      </c>
      <c r="I528" s="16">
        <f>E528/H528</f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17">
        <f>(((L528/60)/60)/24)+DATE(1970,1,1)</f>
        <v>42364.25</v>
      </c>
      <c r="O528" s="17">
        <f>(((M528/60)/60)/24)+DATE(1970,1,1)</f>
        <v>42401.25</v>
      </c>
      <c r="P528" s="4" t="b">
        <v>0</v>
      </c>
      <c r="Q528" s="4" t="b">
        <v>1</v>
      </c>
      <c r="R528" s="4" t="s">
        <v>33</v>
      </c>
      <c r="S528" s="4" t="s">
        <v>2039</v>
      </c>
      <c r="T528" s="4" t="s">
        <v>2040</v>
      </c>
      <c r="U528" s="4"/>
      <c r="V528" s="4"/>
      <c r="W528" s="4"/>
      <c r="X528" s="4"/>
    </row>
    <row r="529" spans="1:24" ht="17" x14ac:dyDescent="0.2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4" t="s">
        <v>14</v>
      </c>
      <c r="G529" s="15">
        <f>(E529/D529)*100</f>
        <v>99.619450317124731</v>
      </c>
      <c r="H529" s="4">
        <v>6080</v>
      </c>
      <c r="I529" s="16">
        <f>E529/H529</f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17">
        <f>(((L529/60)/60)/24)+DATE(1970,1,1)</f>
        <v>42405.25</v>
      </c>
      <c r="O529" s="17">
        <f>(((M529/60)/60)/24)+DATE(1970,1,1)</f>
        <v>42441.25</v>
      </c>
      <c r="P529" s="4" t="b">
        <v>0</v>
      </c>
      <c r="Q529" s="4" t="b">
        <v>0</v>
      </c>
      <c r="R529" s="4" t="s">
        <v>71</v>
      </c>
      <c r="S529" s="4" t="s">
        <v>2041</v>
      </c>
      <c r="T529" s="4" t="s">
        <v>2049</v>
      </c>
      <c r="U529" s="4"/>
      <c r="V529" s="4"/>
      <c r="W529" s="4"/>
      <c r="X529" s="4"/>
    </row>
    <row r="530" spans="1:24" ht="17" x14ac:dyDescent="0.2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4" t="s">
        <v>14</v>
      </c>
      <c r="G530" s="15">
        <f>(E530/D530)*100</f>
        <v>80.300000000000011</v>
      </c>
      <c r="H530" s="4">
        <v>80</v>
      </c>
      <c r="I530" s="16">
        <f>E530/H530</f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17">
        <f>(((L530/60)/60)/24)+DATE(1970,1,1)</f>
        <v>41601.25</v>
      </c>
      <c r="O530" s="17">
        <f>(((M530/60)/60)/24)+DATE(1970,1,1)</f>
        <v>41646.25</v>
      </c>
      <c r="P530" s="4" t="b">
        <v>0</v>
      </c>
      <c r="Q530" s="4" t="b">
        <v>0</v>
      </c>
      <c r="R530" s="4" t="s">
        <v>60</v>
      </c>
      <c r="S530" s="4" t="s">
        <v>2035</v>
      </c>
      <c r="T530" s="4" t="s">
        <v>2045</v>
      </c>
      <c r="U530" s="4"/>
      <c r="V530" s="4"/>
      <c r="W530" s="4"/>
      <c r="X530" s="4"/>
    </row>
    <row r="531" spans="1:24" ht="17" x14ac:dyDescent="0.2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4" t="s">
        <v>14</v>
      </c>
      <c r="G531" s="15">
        <f>(E531/D531)*100</f>
        <v>11.254901960784313</v>
      </c>
      <c r="H531" s="4">
        <v>9</v>
      </c>
      <c r="I531" s="16">
        <f>E531/H531</f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17">
        <f>(((L531/60)/60)/24)+DATE(1970,1,1)</f>
        <v>41769.208333333336</v>
      </c>
      <c r="O531" s="17">
        <f>(((M531/60)/60)/24)+DATE(1970,1,1)</f>
        <v>41797.208333333336</v>
      </c>
      <c r="P531" s="4" t="b">
        <v>0</v>
      </c>
      <c r="Q531" s="4" t="b">
        <v>0</v>
      </c>
      <c r="R531" s="4" t="s">
        <v>89</v>
      </c>
      <c r="S531" s="4" t="s">
        <v>2050</v>
      </c>
      <c r="T531" s="4" t="s">
        <v>2051</v>
      </c>
      <c r="U531" s="4"/>
      <c r="V531" s="4"/>
      <c r="W531" s="4"/>
      <c r="X531" s="4"/>
    </row>
    <row r="532" spans="1:24" ht="34" x14ac:dyDescent="0.2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4" t="s">
        <v>14</v>
      </c>
      <c r="G532" s="15">
        <f>(E532/D532)*100</f>
        <v>91.740952380952379</v>
      </c>
      <c r="H532" s="4">
        <v>1784</v>
      </c>
      <c r="I532" s="16">
        <f>E532/H532</f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17">
        <f>(((L532/60)/60)/24)+DATE(1970,1,1)</f>
        <v>40421.208333333336</v>
      </c>
      <c r="O532" s="17">
        <f>(((M532/60)/60)/24)+DATE(1970,1,1)</f>
        <v>40435.208333333336</v>
      </c>
      <c r="P532" s="4" t="b">
        <v>0</v>
      </c>
      <c r="Q532" s="4" t="b">
        <v>1</v>
      </c>
      <c r="R532" s="4" t="s">
        <v>119</v>
      </c>
      <c r="S532" s="4" t="s">
        <v>2047</v>
      </c>
      <c r="T532" s="4" t="s">
        <v>2053</v>
      </c>
      <c r="U532" s="4"/>
      <c r="V532" s="4"/>
      <c r="W532" s="4"/>
      <c r="X532" s="4"/>
    </row>
    <row r="533" spans="1:24" ht="34" x14ac:dyDescent="0.2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4" t="s">
        <v>47</v>
      </c>
      <c r="G533" s="15">
        <f>(E533/D533)*100</f>
        <v>95.521156936261391</v>
      </c>
      <c r="H533" s="4">
        <v>3640</v>
      </c>
      <c r="I533" s="16">
        <f>E533/H533</f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17">
        <f>(((L533/60)/60)/24)+DATE(1970,1,1)</f>
        <v>41589.25</v>
      </c>
      <c r="O533" s="17">
        <f>(((M533/60)/60)/24)+DATE(1970,1,1)</f>
        <v>41645.25</v>
      </c>
      <c r="P533" s="4" t="b">
        <v>0</v>
      </c>
      <c r="Q533" s="4" t="b">
        <v>0</v>
      </c>
      <c r="R533" s="4" t="s">
        <v>89</v>
      </c>
      <c r="S533" s="4" t="s">
        <v>2050</v>
      </c>
      <c r="T533" s="4" t="s">
        <v>2051</v>
      </c>
      <c r="U533" s="4"/>
      <c r="V533" s="4"/>
      <c r="W533" s="4"/>
      <c r="X533" s="4"/>
    </row>
    <row r="534" spans="1:24" ht="17" x14ac:dyDescent="0.2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4" t="s">
        <v>20</v>
      </c>
      <c r="G534" s="15">
        <f>(E534/D534)*100</f>
        <v>502.87499999999994</v>
      </c>
      <c r="H534" s="4">
        <v>126</v>
      </c>
      <c r="I534" s="16">
        <f>E534/H534</f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17">
        <f>(((L534/60)/60)/24)+DATE(1970,1,1)</f>
        <v>43125.25</v>
      </c>
      <c r="O534" s="17">
        <f>(((M534/60)/60)/24)+DATE(1970,1,1)</f>
        <v>43126.25</v>
      </c>
      <c r="P534" s="4" t="b">
        <v>0</v>
      </c>
      <c r="Q534" s="4" t="b">
        <v>0</v>
      </c>
      <c r="R534" s="4" t="s">
        <v>33</v>
      </c>
      <c r="S534" s="4" t="s">
        <v>2039</v>
      </c>
      <c r="T534" s="4" t="s">
        <v>2040</v>
      </c>
      <c r="U534" s="4"/>
      <c r="V534" s="4"/>
      <c r="W534" s="4"/>
      <c r="X534" s="4"/>
    </row>
    <row r="535" spans="1:24" ht="17" x14ac:dyDescent="0.2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4" t="s">
        <v>20</v>
      </c>
      <c r="G535" s="15">
        <f>(E535/D535)*100</f>
        <v>159.24394463667818</v>
      </c>
      <c r="H535" s="4">
        <v>2218</v>
      </c>
      <c r="I535" s="16">
        <f>E535/H535</f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17">
        <f>(((L535/60)/60)/24)+DATE(1970,1,1)</f>
        <v>41479.208333333336</v>
      </c>
      <c r="O535" s="17">
        <f>(((M535/60)/60)/24)+DATE(1970,1,1)</f>
        <v>41515.208333333336</v>
      </c>
      <c r="P535" s="4" t="b">
        <v>0</v>
      </c>
      <c r="Q535" s="4" t="b">
        <v>0</v>
      </c>
      <c r="R535" s="4" t="s">
        <v>60</v>
      </c>
      <c r="S535" s="4" t="s">
        <v>2035</v>
      </c>
      <c r="T535" s="4" t="s">
        <v>2045</v>
      </c>
      <c r="U535" s="4"/>
      <c r="V535" s="4"/>
      <c r="W535" s="4"/>
      <c r="X535" s="4"/>
    </row>
    <row r="536" spans="1:24" ht="17" x14ac:dyDescent="0.2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4" t="s">
        <v>14</v>
      </c>
      <c r="G536" s="15">
        <f>(E536/D536)*100</f>
        <v>15.022446689113355</v>
      </c>
      <c r="H536" s="4">
        <v>243</v>
      </c>
      <c r="I536" s="16">
        <f>E536/H536</f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17">
        <f>(((L536/60)/60)/24)+DATE(1970,1,1)</f>
        <v>43329.208333333328</v>
      </c>
      <c r="O536" s="17">
        <f>(((M536/60)/60)/24)+DATE(1970,1,1)</f>
        <v>43330.208333333328</v>
      </c>
      <c r="P536" s="4" t="b">
        <v>0</v>
      </c>
      <c r="Q536" s="4" t="b">
        <v>1</v>
      </c>
      <c r="R536" s="4" t="s">
        <v>53</v>
      </c>
      <c r="S536" s="4" t="s">
        <v>2041</v>
      </c>
      <c r="T536" s="4" t="s">
        <v>2044</v>
      </c>
      <c r="U536" s="4"/>
      <c r="V536" s="4"/>
      <c r="W536" s="4"/>
      <c r="X536" s="4"/>
    </row>
    <row r="537" spans="1:24" ht="17" x14ac:dyDescent="0.2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4" t="s">
        <v>20</v>
      </c>
      <c r="G537" s="15">
        <f>(E537/D537)*100</f>
        <v>482.03846153846149</v>
      </c>
      <c r="H537" s="4">
        <v>202</v>
      </c>
      <c r="I537" s="16">
        <f>E537/H537</f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17">
        <f>(((L537/60)/60)/24)+DATE(1970,1,1)</f>
        <v>43259.208333333328</v>
      </c>
      <c r="O537" s="17">
        <f>(((M537/60)/60)/24)+DATE(1970,1,1)</f>
        <v>43261.208333333328</v>
      </c>
      <c r="P537" s="4" t="b">
        <v>0</v>
      </c>
      <c r="Q537" s="4" t="b">
        <v>1</v>
      </c>
      <c r="R537" s="4" t="s">
        <v>33</v>
      </c>
      <c r="S537" s="4" t="s">
        <v>2039</v>
      </c>
      <c r="T537" s="4" t="s">
        <v>2040</v>
      </c>
      <c r="U537" s="4"/>
      <c r="V537" s="4"/>
      <c r="W537" s="4"/>
      <c r="X537" s="4"/>
    </row>
    <row r="538" spans="1:24" ht="17" x14ac:dyDescent="0.2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4" t="s">
        <v>20</v>
      </c>
      <c r="G538" s="15">
        <f>(E538/D538)*100</f>
        <v>149.96938775510205</v>
      </c>
      <c r="H538" s="4">
        <v>140</v>
      </c>
      <c r="I538" s="16">
        <f>E538/H538</f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17">
        <f>(((L538/60)/60)/24)+DATE(1970,1,1)</f>
        <v>40414.208333333336</v>
      </c>
      <c r="O538" s="17">
        <f>(((M538/60)/60)/24)+DATE(1970,1,1)</f>
        <v>40440.208333333336</v>
      </c>
      <c r="P538" s="4" t="b">
        <v>0</v>
      </c>
      <c r="Q538" s="4" t="b">
        <v>0</v>
      </c>
      <c r="R538" s="4" t="s">
        <v>119</v>
      </c>
      <c r="S538" s="4" t="s">
        <v>2047</v>
      </c>
      <c r="T538" s="4" t="s">
        <v>2053</v>
      </c>
      <c r="U538" s="4"/>
      <c r="V538" s="4"/>
      <c r="W538" s="4"/>
      <c r="X538" s="4"/>
    </row>
    <row r="539" spans="1:24" ht="17" x14ac:dyDescent="0.2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4" t="s">
        <v>20</v>
      </c>
      <c r="G539" s="15">
        <f>(E539/D539)*100</f>
        <v>117.22156398104266</v>
      </c>
      <c r="H539" s="4">
        <v>1052</v>
      </c>
      <c r="I539" s="16">
        <f>E539/H539</f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17">
        <f>(((L539/60)/60)/24)+DATE(1970,1,1)</f>
        <v>43342.208333333328</v>
      </c>
      <c r="O539" s="17">
        <f>(((M539/60)/60)/24)+DATE(1970,1,1)</f>
        <v>43365.208333333328</v>
      </c>
      <c r="P539" s="4" t="b">
        <v>1</v>
      </c>
      <c r="Q539" s="4" t="b">
        <v>1</v>
      </c>
      <c r="R539" s="4" t="s">
        <v>42</v>
      </c>
      <c r="S539" s="4" t="s">
        <v>2041</v>
      </c>
      <c r="T539" s="4" t="s">
        <v>2042</v>
      </c>
      <c r="U539" s="4"/>
      <c r="V539" s="4"/>
      <c r="W539" s="4"/>
      <c r="X539" s="4"/>
    </row>
    <row r="540" spans="1:24" ht="17" x14ac:dyDescent="0.2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4" t="s">
        <v>14</v>
      </c>
      <c r="G540" s="15">
        <f>(E540/D540)*100</f>
        <v>37.695968274950431</v>
      </c>
      <c r="H540" s="4">
        <v>1296</v>
      </c>
      <c r="I540" s="16">
        <f>E540/H540</f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17">
        <f>(((L540/60)/60)/24)+DATE(1970,1,1)</f>
        <v>41539.208333333336</v>
      </c>
      <c r="O540" s="17">
        <f>(((M540/60)/60)/24)+DATE(1970,1,1)</f>
        <v>41555.208333333336</v>
      </c>
      <c r="P540" s="4" t="b">
        <v>0</v>
      </c>
      <c r="Q540" s="4" t="b">
        <v>0</v>
      </c>
      <c r="R540" s="4" t="s">
        <v>292</v>
      </c>
      <c r="S540" s="4" t="s">
        <v>2050</v>
      </c>
      <c r="T540" s="4" t="s">
        <v>2061</v>
      </c>
      <c r="U540" s="4"/>
      <c r="V540" s="4"/>
      <c r="W540" s="4"/>
      <c r="X540" s="4"/>
    </row>
    <row r="541" spans="1:24" ht="17" x14ac:dyDescent="0.2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4" t="s">
        <v>14</v>
      </c>
      <c r="G541" s="15">
        <f>(E541/D541)*100</f>
        <v>72.653061224489804</v>
      </c>
      <c r="H541" s="4">
        <v>77</v>
      </c>
      <c r="I541" s="16">
        <f>E541/H541</f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17">
        <f>(((L541/60)/60)/24)+DATE(1970,1,1)</f>
        <v>43647.208333333328</v>
      </c>
      <c r="O541" s="17">
        <f>(((M541/60)/60)/24)+DATE(1970,1,1)</f>
        <v>43653.208333333328</v>
      </c>
      <c r="P541" s="4" t="b">
        <v>0</v>
      </c>
      <c r="Q541" s="4" t="b">
        <v>1</v>
      </c>
      <c r="R541" s="4" t="s">
        <v>17</v>
      </c>
      <c r="S541" s="4" t="s">
        <v>2033</v>
      </c>
      <c r="T541" s="4" t="s">
        <v>2034</v>
      </c>
      <c r="U541" s="4"/>
      <c r="V541" s="4"/>
      <c r="W541" s="4"/>
      <c r="X541" s="4"/>
    </row>
    <row r="542" spans="1:24" ht="17" x14ac:dyDescent="0.2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4" t="s">
        <v>20</v>
      </c>
      <c r="G542" s="15">
        <f>(E542/D542)*100</f>
        <v>265.98113207547169</v>
      </c>
      <c r="H542" s="4">
        <v>247</v>
      </c>
      <c r="I542" s="16">
        <f>E542/H542</f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17">
        <f>(((L542/60)/60)/24)+DATE(1970,1,1)</f>
        <v>43225.208333333328</v>
      </c>
      <c r="O542" s="17">
        <f>(((M542/60)/60)/24)+DATE(1970,1,1)</f>
        <v>43247.208333333328</v>
      </c>
      <c r="P542" s="4" t="b">
        <v>0</v>
      </c>
      <c r="Q542" s="4" t="b">
        <v>0</v>
      </c>
      <c r="R542" s="4" t="s">
        <v>122</v>
      </c>
      <c r="S542" s="4" t="s">
        <v>2054</v>
      </c>
      <c r="T542" s="4" t="s">
        <v>2055</v>
      </c>
      <c r="U542" s="4"/>
      <c r="V542" s="4"/>
      <c r="W542" s="4"/>
      <c r="X542" s="4"/>
    </row>
    <row r="543" spans="1:24" ht="17" x14ac:dyDescent="0.2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4" t="s">
        <v>14</v>
      </c>
      <c r="G543" s="15">
        <f>(E543/D543)*100</f>
        <v>24.205617977528089</v>
      </c>
      <c r="H543" s="4">
        <v>395</v>
      </c>
      <c r="I543" s="16">
        <f>E543/H543</f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17">
        <f>(((L543/60)/60)/24)+DATE(1970,1,1)</f>
        <v>42165.208333333328</v>
      </c>
      <c r="O543" s="17">
        <f>(((M543/60)/60)/24)+DATE(1970,1,1)</f>
        <v>42191.208333333328</v>
      </c>
      <c r="P543" s="4" t="b">
        <v>0</v>
      </c>
      <c r="Q543" s="4" t="b">
        <v>0</v>
      </c>
      <c r="R543" s="4" t="s">
        <v>292</v>
      </c>
      <c r="S543" s="4" t="s">
        <v>2050</v>
      </c>
      <c r="T543" s="4" t="s">
        <v>2061</v>
      </c>
      <c r="U543" s="4"/>
      <c r="V543" s="4"/>
      <c r="W543" s="4"/>
      <c r="X543" s="4"/>
    </row>
    <row r="544" spans="1:24" ht="17" x14ac:dyDescent="0.2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4" t="s">
        <v>14</v>
      </c>
      <c r="G544" s="15">
        <f>(E544/D544)*100</f>
        <v>2.5064935064935066</v>
      </c>
      <c r="H544" s="4">
        <v>49</v>
      </c>
      <c r="I544" s="16">
        <f>E544/H544</f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17">
        <f>(((L544/60)/60)/24)+DATE(1970,1,1)</f>
        <v>42391.25</v>
      </c>
      <c r="O544" s="17">
        <f>(((M544/60)/60)/24)+DATE(1970,1,1)</f>
        <v>42421.25</v>
      </c>
      <c r="P544" s="4" t="b">
        <v>0</v>
      </c>
      <c r="Q544" s="4" t="b">
        <v>0</v>
      </c>
      <c r="R544" s="4" t="s">
        <v>60</v>
      </c>
      <c r="S544" s="4" t="s">
        <v>2035</v>
      </c>
      <c r="T544" s="4" t="s">
        <v>2045</v>
      </c>
      <c r="U544" s="4"/>
      <c r="V544" s="4"/>
      <c r="W544" s="4"/>
      <c r="X544" s="4"/>
    </row>
    <row r="545" spans="1:24" ht="17" x14ac:dyDescent="0.2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4" t="s">
        <v>14</v>
      </c>
      <c r="G545" s="15">
        <f>(E545/D545)*100</f>
        <v>16.329799764428738</v>
      </c>
      <c r="H545" s="4">
        <v>180</v>
      </c>
      <c r="I545" s="16">
        <f>E545/H545</f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17">
        <f>(((L545/60)/60)/24)+DATE(1970,1,1)</f>
        <v>41528.208333333336</v>
      </c>
      <c r="O545" s="17">
        <f>(((M545/60)/60)/24)+DATE(1970,1,1)</f>
        <v>41543.208333333336</v>
      </c>
      <c r="P545" s="4" t="b">
        <v>0</v>
      </c>
      <c r="Q545" s="4" t="b">
        <v>0</v>
      </c>
      <c r="R545" s="4" t="s">
        <v>89</v>
      </c>
      <c r="S545" s="4" t="s">
        <v>2050</v>
      </c>
      <c r="T545" s="4" t="s">
        <v>2051</v>
      </c>
      <c r="U545" s="4"/>
      <c r="V545" s="4"/>
      <c r="W545" s="4"/>
      <c r="X545" s="4"/>
    </row>
    <row r="546" spans="1:24" ht="34" x14ac:dyDescent="0.2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4" t="s">
        <v>20</v>
      </c>
      <c r="G546" s="15">
        <f>(E546/D546)*100</f>
        <v>276.5</v>
      </c>
      <c r="H546" s="4">
        <v>84</v>
      </c>
      <c r="I546" s="16">
        <f>E546/H546</f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17">
        <f>(((L546/60)/60)/24)+DATE(1970,1,1)</f>
        <v>42377.25</v>
      </c>
      <c r="O546" s="17">
        <f>(((M546/60)/60)/24)+DATE(1970,1,1)</f>
        <v>42390.25</v>
      </c>
      <c r="P546" s="4" t="b">
        <v>0</v>
      </c>
      <c r="Q546" s="4" t="b">
        <v>0</v>
      </c>
      <c r="R546" s="4" t="s">
        <v>23</v>
      </c>
      <c r="S546" s="4" t="s">
        <v>2035</v>
      </c>
      <c r="T546" s="4" t="s">
        <v>2036</v>
      </c>
      <c r="U546" s="4"/>
      <c r="V546" s="4"/>
      <c r="W546" s="4"/>
      <c r="X546" s="4"/>
    </row>
    <row r="547" spans="1:24" ht="17" x14ac:dyDescent="0.2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4" t="s">
        <v>14</v>
      </c>
      <c r="G547" s="15">
        <f>(E547/D547)*100</f>
        <v>88.803571428571431</v>
      </c>
      <c r="H547" s="4">
        <v>2690</v>
      </c>
      <c r="I547" s="16">
        <f>E547/H547</f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17">
        <f>(((L547/60)/60)/24)+DATE(1970,1,1)</f>
        <v>43824.25</v>
      </c>
      <c r="O547" s="17">
        <f>(((M547/60)/60)/24)+DATE(1970,1,1)</f>
        <v>43844.25</v>
      </c>
      <c r="P547" s="4" t="b">
        <v>0</v>
      </c>
      <c r="Q547" s="4" t="b">
        <v>0</v>
      </c>
      <c r="R547" s="4" t="s">
        <v>33</v>
      </c>
      <c r="S547" s="4" t="s">
        <v>2039</v>
      </c>
      <c r="T547" s="4" t="s">
        <v>2040</v>
      </c>
      <c r="U547" s="4"/>
      <c r="V547" s="4"/>
      <c r="W547" s="4"/>
      <c r="X547" s="4"/>
    </row>
    <row r="548" spans="1:24" ht="17" x14ac:dyDescent="0.2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4" t="s">
        <v>20</v>
      </c>
      <c r="G548" s="15">
        <f>(E548/D548)*100</f>
        <v>163.57142857142856</v>
      </c>
      <c r="H548" s="4">
        <v>88</v>
      </c>
      <c r="I548" s="16">
        <f>E548/H548</f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17">
        <f>(((L548/60)/60)/24)+DATE(1970,1,1)</f>
        <v>43360.208333333328</v>
      </c>
      <c r="O548" s="17">
        <f>(((M548/60)/60)/24)+DATE(1970,1,1)</f>
        <v>43363.208333333328</v>
      </c>
      <c r="P548" s="4" t="b">
        <v>0</v>
      </c>
      <c r="Q548" s="4" t="b">
        <v>1</v>
      </c>
      <c r="R548" s="4" t="s">
        <v>33</v>
      </c>
      <c r="S548" s="4" t="s">
        <v>2039</v>
      </c>
      <c r="T548" s="4" t="s">
        <v>2040</v>
      </c>
      <c r="U548" s="4"/>
      <c r="V548" s="4"/>
      <c r="W548" s="4"/>
      <c r="X548" s="4"/>
    </row>
    <row r="549" spans="1:24" ht="17" x14ac:dyDescent="0.2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4" t="s">
        <v>20</v>
      </c>
      <c r="G549" s="15">
        <f>(E549/D549)*100</f>
        <v>969</v>
      </c>
      <c r="H549" s="4">
        <v>156</v>
      </c>
      <c r="I549" s="16">
        <f>E549/H549</f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17">
        <f>(((L549/60)/60)/24)+DATE(1970,1,1)</f>
        <v>42029.25</v>
      </c>
      <c r="O549" s="17">
        <f>(((M549/60)/60)/24)+DATE(1970,1,1)</f>
        <v>42041.25</v>
      </c>
      <c r="P549" s="4" t="b">
        <v>0</v>
      </c>
      <c r="Q549" s="4" t="b">
        <v>0</v>
      </c>
      <c r="R549" s="4" t="s">
        <v>53</v>
      </c>
      <c r="S549" s="4" t="s">
        <v>2041</v>
      </c>
      <c r="T549" s="4" t="s">
        <v>2044</v>
      </c>
      <c r="U549" s="4"/>
      <c r="V549" s="4"/>
      <c r="W549" s="4"/>
      <c r="X549" s="4"/>
    </row>
    <row r="550" spans="1:24" ht="17" x14ac:dyDescent="0.2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4" t="s">
        <v>20</v>
      </c>
      <c r="G550" s="15">
        <f>(E550/D550)*100</f>
        <v>270.91376701966715</v>
      </c>
      <c r="H550" s="4">
        <v>2985</v>
      </c>
      <c r="I550" s="16">
        <f>E550/H550</f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17">
        <f>(((L550/60)/60)/24)+DATE(1970,1,1)</f>
        <v>42461.208333333328</v>
      </c>
      <c r="O550" s="17">
        <f>(((M550/60)/60)/24)+DATE(1970,1,1)</f>
        <v>42474.208333333328</v>
      </c>
      <c r="P550" s="4" t="b">
        <v>0</v>
      </c>
      <c r="Q550" s="4" t="b">
        <v>0</v>
      </c>
      <c r="R550" s="4" t="s">
        <v>33</v>
      </c>
      <c r="S550" s="4" t="s">
        <v>2039</v>
      </c>
      <c r="T550" s="4" t="s">
        <v>2040</v>
      </c>
      <c r="U550" s="4"/>
      <c r="V550" s="4"/>
      <c r="W550" s="4"/>
      <c r="X550" s="4"/>
    </row>
    <row r="551" spans="1:24" ht="34" x14ac:dyDescent="0.2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4" t="s">
        <v>20</v>
      </c>
      <c r="G551" s="15">
        <f>(E551/D551)*100</f>
        <v>284.21355932203392</v>
      </c>
      <c r="H551" s="4">
        <v>762</v>
      </c>
      <c r="I551" s="16">
        <f>E551/H551</f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17">
        <f>(((L551/60)/60)/24)+DATE(1970,1,1)</f>
        <v>41422.208333333336</v>
      </c>
      <c r="O551" s="17">
        <f>(((M551/60)/60)/24)+DATE(1970,1,1)</f>
        <v>41431.208333333336</v>
      </c>
      <c r="P551" s="4" t="b">
        <v>0</v>
      </c>
      <c r="Q551" s="4" t="b">
        <v>0</v>
      </c>
      <c r="R551" s="4" t="s">
        <v>65</v>
      </c>
      <c r="S551" s="4" t="s">
        <v>2037</v>
      </c>
      <c r="T551" s="4" t="s">
        <v>2046</v>
      </c>
      <c r="U551" s="4"/>
      <c r="V551" s="4"/>
      <c r="W551" s="4"/>
      <c r="X551" s="4"/>
    </row>
    <row r="552" spans="1:24" ht="34" x14ac:dyDescent="0.2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4" t="s">
        <v>74</v>
      </c>
      <c r="G552" s="15">
        <f>(E552/D552)*100</f>
        <v>4</v>
      </c>
      <c r="H552" s="4">
        <v>1</v>
      </c>
      <c r="I552" s="16">
        <f>E552/H552</f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17">
        <f>(((L552/60)/60)/24)+DATE(1970,1,1)</f>
        <v>40968.25</v>
      </c>
      <c r="O552" s="17">
        <f>(((M552/60)/60)/24)+DATE(1970,1,1)</f>
        <v>40989.208333333336</v>
      </c>
      <c r="P552" s="4" t="b">
        <v>0</v>
      </c>
      <c r="Q552" s="4" t="b">
        <v>0</v>
      </c>
      <c r="R552" s="4" t="s">
        <v>60</v>
      </c>
      <c r="S552" s="4" t="s">
        <v>2035</v>
      </c>
      <c r="T552" s="4" t="s">
        <v>2045</v>
      </c>
      <c r="U552" s="4"/>
      <c r="V552" s="4"/>
      <c r="W552" s="4"/>
      <c r="X552" s="4"/>
    </row>
    <row r="553" spans="1:24" ht="17" x14ac:dyDescent="0.2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4" t="s">
        <v>14</v>
      </c>
      <c r="G553" s="15">
        <f>(E553/D553)*100</f>
        <v>58.6329816768462</v>
      </c>
      <c r="H553" s="4">
        <v>2779</v>
      </c>
      <c r="I553" s="16">
        <f>E553/H553</f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17">
        <f>(((L553/60)/60)/24)+DATE(1970,1,1)</f>
        <v>41993.25</v>
      </c>
      <c r="O553" s="17">
        <f>(((M553/60)/60)/24)+DATE(1970,1,1)</f>
        <v>42033.25</v>
      </c>
      <c r="P553" s="4" t="b">
        <v>0</v>
      </c>
      <c r="Q553" s="4" t="b">
        <v>1</v>
      </c>
      <c r="R553" s="4" t="s">
        <v>28</v>
      </c>
      <c r="S553" s="4" t="s">
        <v>2037</v>
      </c>
      <c r="T553" s="4" t="s">
        <v>2038</v>
      </c>
      <c r="U553" s="4"/>
      <c r="V553" s="4"/>
      <c r="W553" s="4"/>
      <c r="X553" s="4"/>
    </row>
    <row r="554" spans="1:24" ht="17" x14ac:dyDescent="0.2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4" t="s">
        <v>14</v>
      </c>
      <c r="G554" s="15">
        <f>(E554/D554)*100</f>
        <v>98.51111111111112</v>
      </c>
      <c r="H554" s="4">
        <v>92</v>
      </c>
      <c r="I554" s="16">
        <f>E554/H554</f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17">
        <f>(((L554/60)/60)/24)+DATE(1970,1,1)</f>
        <v>42700.25</v>
      </c>
      <c r="O554" s="17">
        <f>(((M554/60)/60)/24)+DATE(1970,1,1)</f>
        <v>42702.25</v>
      </c>
      <c r="P554" s="4" t="b">
        <v>0</v>
      </c>
      <c r="Q554" s="4" t="b">
        <v>0</v>
      </c>
      <c r="R554" s="4" t="s">
        <v>33</v>
      </c>
      <c r="S554" s="4" t="s">
        <v>2039</v>
      </c>
      <c r="T554" s="4" t="s">
        <v>2040</v>
      </c>
      <c r="U554" s="4"/>
      <c r="V554" s="4"/>
      <c r="W554" s="4"/>
      <c r="X554" s="4"/>
    </row>
    <row r="555" spans="1:24" ht="34" x14ac:dyDescent="0.2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4" t="s">
        <v>14</v>
      </c>
      <c r="G555" s="15">
        <f>(E555/D555)*100</f>
        <v>43.975381008206334</v>
      </c>
      <c r="H555" s="4">
        <v>1028</v>
      </c>
      <c r="I555" s="16">
        <f>E555/H555</f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17">
        <f>(((L555/60)/60)/24)+DATE(1970,1,1)</f>
        <v>40545.25</v>
      </c>
      <c r="O555" s="17">
        <f>(((M555/60)/60)/24)+DATE(1970,1,1)</f>
        <v>40546.25</v>
      </c>
      <c r="P555" s="4" t="b">
        <v>0</v>
      </c>
      <c r="Q555" s="4" t="b">
        <v>0</v>
      </c>
      <c r="R555" s="4" t="s">
        <v>23</v>
      </c>
      <c r="S555" s="4" t="s">
        <v>2035</v>
      </c>
      <c r="T555" s="4" t="s">
        <v>2036</v>
      </c>
      <c r="U555" s="4"/>
      <c r="V555" s="4"/>
      <c r="W555" s="4"/>
      <c r="X555" s="4"/>
    </row>
    <row r="556" spans="1:24" ht="34" x14ac:dyDescent="0.2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4" t="s">
        <v>20</v>
      </c>
      <c r="G556" s="15">
        <f>(E556/D556)*100</f>
        <v>151.66315789473683</v>
      </c>
      <c r="H556" s="4">
        <v>554</v>
      </c>
      <c r="I556" s="16">
        <f>E556/H556</f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17">
        <f>(((L556/60)/60)/24)+DATE(1970,1,1)</f>
        <v>42723.25</v>
      </c>
      <c r="O556" s="17">
        <f>(((M556/60)/60)/24)+DATE(1970,1,1)</f>
        <v>42729.25</v>
      </c>
      <c r="P556" s="4" t="b">
        <v>0</v>
      </c>
      <c r="Q556" s="4" t="b">
        <v>0</v>
      </c>
      <c r="R556" s="4" t="s">
        <v>60</v>
      </c>
      <c r="S556" s="4" t="s">
        <v>2035</v>
      </c>
      <c r="T556" s="4" t="s">
        <v>2045</v>
      </c>
      <c r="U556" s="4"/>
      <c r="V556" s="4"/>
      <c r="W556" s="4"/>
      <c r="X556" s="4"/>
    </row>
    <row r="557" spans="1:24" ht="17" x14ac:dyDescent="0.2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4" t="s">
        <v>20</v>
      </c>
      <c r="G557" s="15">
        <f>(E557/D557)*100</f>
        <v>223.63492063492063</v>
      </c>
      <c r="H557" s="4">
        <v>135</v>
      </c>
      <c r="I557" s="16">
        <f>E557/H557</f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17">
        <f>(((L557/60)/60)/24)+DATE(1970,1,1)</f>
        <v>41731.208333333336</v>
      </c>
      <c r="O557" s="17">
        <f>(((M557/60)/60)/24)+DATE(1970,1,1)</f>
        <v>41762.208333333336</v>
      </c>
      <c r="P557" s="4" t="b">
        <v>0</v>
      </c>
      <c r="Q557" s="4" t="b">
        <v>0</v>
      </c>
      <c r="R557" s="4" t="s">
        <v>23</v>
      </c>
      <c r="S557" s="4" t="s">
        <v>2035</v>
      </c>
      <c r="T557" s="4" t="s">
        <v>2036</v>
      </c>
      <c r="U557" s="4"/>
      <c r="V557" s="4"/>
      <c r="W557" s="4"/>
      <c r="X557" s="4"/>
    </row>
    <row r="558" spans="1:24" ht="17" x14ac:dyDescent="0.2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4" t="s">
        <v>20</v>
      </c>
      <c r="G558" s="15">
        <f>(E558/D558)*100</f>
        <v>239.75</v>
      </c>
      <c r="H558" s="4">
        <v>122</v>
      </c>
      <c r="I558" s="16">
        <f>E558/H558</f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17">
        <f>(((L558/60)/60)/24)+DATE(1970,1,1)</f>
        <v>40792.208333333336</v>
      </c>
      <c r="O558" s="17">
        <f>(((M558/60)/60)/24)+DATE(1970,1,1)</f>
        <v>40799.208333333336</v>
      </c>
      <c r="P558" s="4" t="b">
        <v>0</v>
      </c>
      <c r="Q558" s="4" t="b">
        <v>1</v>
      </c>
      <c r="R558" s="4" t="s">
        <v>206</v>
      </c>
      <c r="S558" s="4" t="s">
        <v>2047</v>
      </c>
      <c r="T558" s="4" t="s">
        <v>2059</v>
      </c>
      <c r="U558" s="4"/>
      <c r="V558" s="4"/>
      <c r="W558" s="4"/>
      <c r="X558" s="4"/>
    </row>
    <row r="559" spans="1:24" ht="17" x14ac:dyDescent="0.2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4" t="s">
        <v>20</v>
      </c>
      <c r="G559" s="15">
        <f>(E559/D559)*100</f>
        <v>199.33333333333334</v>
      </c>
      <c r="H559" s="4">
        <v>221</v>
      </c>
      <c r="I559" s="16">
        <f>E559/H559</f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17">
        <f>(((L559/60)/60)/24)+DATE(1970,1,1)</f>
        <v>42279.208333333328</v>
      </c>
      <c r="O559" s="17">
        <f>(((M559/60)/60)/24)+DATE(1970,1,1)</f>
        <v>42282.208333333328</v>
      </c>
      <c r="P559" s="4" t="b">
        <v>0</v>
      </c>
      <c r="Q559" s="4" t="b">
        <v>1</v>
      </c>
      <c r="R559" s="4" t="s">
        <v>474</v>
      </c>
      <c r="S559" s="4" t="s">
        <v>2041</v>
      </c>
      <c r="T559" s="4" t="s">
        <v>2063</v>
      </c>
      <c r="U559" s="4"/>
      <c r="V559" s="4"/>
      <c r="W559" s="4"/>
      <c r="X559" s="4"/>
    </row>
    <row r="560" spans="1:24" ht="17" x14ac:dyDescent="0.2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4" t="s">
        <v>20</v>
      </c>
      <c r="G560" s="15">
        <f>(E560/D560)*100</f>
        <v>137.34482758620689</v>
      </c>
      <c r="H560" s="4">
        <v>126</v>
      </c>
      <c r="I560" s="16">
        <f>E560/H560</f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17">
        <f>(((L560/60)/60)/24)+DATE(1970,1,1)</f>
        <v>42424.25</v>
      </c>
      <c r="O560" s="17">
        <f>(((M560/60)/60)/24)+DATE(1970,1,1)</f>
        <v>42467.208333333328</v>
      </c>
      <c r="P560" s="4" t="b">
        <v>0</v>
      </c>
      <c r="Q560" s="4" t="b">
        <v>0</v>
      </c>
      <c r="R560" s="4" t="s">
        <v>33</v>
      </c>
      <c r="S560" s="4" t="s">
        <v>2039</v>
      </c>
      <c r="T560" s="4" t="s">
        <v>2040</v>
      </c>
      <c r="U560" s="4"/>
      <c r="V560" s="4"/>
      <c r="W560" s="4"/>
      <c r="X560" s="4"/>
    </row>
    <row r="561" spans="1:24" ht="17" x14ac:dyDescent="0.2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4" t="s">
        <v>20</v>
      </c>
      <c r="G561" s="15">
        <f>(E561/D561)*100</f>
        <v>100.9696106362773</v>
      </c>
      <c r="H561" s="4">
        <v>1022</v>
      </c>
      <c r="I561" s="16">
        <f>E561/H561</f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17">
        <f>(((L561/60)/60)/24)+DATE(1970,1,1)</f>
        <v>42584.208333333328</v>
      </c>
      <c r="O561" s="17">
        <f>(((M561/60)/60)/24)+DATE(1970,1,1)</f>
        <v>42591.208333333328</v>
      </c>
      <c r="P561" s="4" t="b">
        <v>0</v>
      </c>
      <c r="Q561" s="4" t="b">
        <v>0</v>
      </c>
      <c r="R561" s="4" t="s">
        <v>33</v>
      </c>
      <c r="S561" s="4" t="s">
        <v>2039</v>
      </c>
      <c r="T561" s="4" t="s">
        <v>2040</v>
      </c>
      <c r="U561" s="4"/>
      <c r="V561" s="4"/>
      <c r="W561" s="4"/>
      <c r="X561" s="4"/>
    </row>
    <row r="562" spans="1:24" ht="17" x14ac:dyDescent="0.2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4" t="s">
        <v>20</v>
      </c>
      <c r="G562" s="15">
        <f>(E562/D562)*100</f>
        <v>794.16</v>
      </c>
      <c r="H562" s="4">
        <v>3177</v>
      </c>
      <c r="I562" s="16">
        <f>E562/H562</f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17">
        <f>(((L562/60)/60)/24)+DATE(1970,1,1)</f>
        <v>40865.25</v>
      </c>
      <c r="O562" s="17">
        <f>(((M562/60)/60)/24)+DATE(1970,1,1)</f>
        <v>40905.25</v>
      </c>
      <c r="P562" s="4" t="b">
        <v>0</v>
      </c>
      <c r="Q562" s="4" t="b">
        <v>0</v>
      </c>
      <c r="R562" s="4" t="s">
        <v>71</v>
      </c>
      <c r="S562" s="4" t="s">
        <v>2041</v>
      </c>
      <c r="T562" s="4" t="s">
        <v>2049</v>
      </c>
      <c r="U562" s="4"/>
      <c r="V562" s="4"/>
      <c r="W562" s="4"/>
      <c r="X562" s="4"/>
    </row>
    <row r="563" spans="1:24" ht="17" x14ac:dyDescent="0.2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4" t="s">
        <v>20</v>
      </c>
      <c r="G563" s="15">
        <f>(E563/D563)*100</f>
        <v>369.7</v>
      </c>
      <c r="H563" s="4">
        <v>198</v>
      </c>
      <c r="I563" s="16">
        <f>E563/H563</f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17">
        <f>(((L563/60)/60)/24)+DATE(1970,1,1)</f>
        <v>40833.208333333336</v>
      </c>
      <c r="O563" s="17">
        <f>(((M563/60)/60)/24)+DATE(1970,1,1)</f>
        <v>40835.208333333336</v>
      </c>
      <c r="P563" s="4" t="b">
        <v>0</v>
      </c>
      <c r="Q563" s="4" t="b">
        <v>0</v>
      </c>
      <c r="R563" s="4" t="s">
        <v>33</v>
      </c>
      <c r="S563" s="4" t="s">
        <v>2039</v>
      </c>
      <c r="T563" s="4" t="s">
        <v>2040</v>
      </c>
      <c r="U563" s="4"/>
      <c r="V563" s="4"/>
      <c r="W563" s="4"/>
      <c r="X563" s="4"/>
    </row>
    <row r="564" spans="1:24" ht="34" x14ac:dyDescent="0.2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4" t="s">
        <v>14</v>
      </c>
      <c r="G564" s="15">
        <f>(E564/D564)*100</f>
        <v>12.818181818181817</v>
      </c>
      <c r="H564" s="4">
        <v>26</v>
      </c>
      <c r="I564" s="16">
        <f>E564/H564</f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17">
        <f>(((L564/60)/60)/24)+DATE(1970,1,1)</f>
        <v>43536.208333333328</v>
      </c>
      <c r="O564" s="17">
        <f>(((M564/60)/60)/24)+DATE(1970,1,1)</f>
        <v>43538.208333333328</v>
      </c>
      <c r="P564" s="4" t="b">
        <v>0</v>
      </c>
      <c r="Q564" s="4" t="b">
        <v>0</v>
      </c>
      <c r="R564" s="4" t="s">
        <v>23</v>
      </c>
      <c r="S564" s="4" t="s">
        <v>2035</v>
      </c>
      <c r="T564" s="4" t="s">
        <v>2036</v>
      </c>
      <c r="U564" s="4"/>
      <c r="V564" s="4"/>
      <c r="W564" s="4"/>
      <c r="X564" s="4"/>
    </row>
    <row r="565" spans="1:24" ht="17" x14ac:dyDescent="0.2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4" t="s">
        <v>20</v>
      </c>
      <c r="G565" s="15">
        <f>(E565/D565)*100</f>
        <v>138.02702702702703</v>
      </c>
      <c r="H565" s="4">
        <v>85</v>
      </c>
      <c r="I565" s="16">
        <f>E565/H565</f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17">
        <f>(((L565/60)/60)/24)+DATE(1970,1,1)</f>
        <v>43417.25</v>
      </c>
      <c r="O565" s="17">
        <f>(((M565/60)/60)/24)+DATE(1970,1,1)</f>
        <v>43437.25</v>
      </c>
      <c r="P565" s="4" t="b">
        <v>0</v>
      </c>
      <c r="Q565" s="4" t="b">
        <v>0</v>
      </c>
      <c r="R565" s="4" t="s">
        <v>42</v>
      </c>
      <c r="S565" s="4" t="s">
        <v>2041</v>
      </c>
      <c r="T565" s="4" t="s">
        <v>2042</v>
      </c>
      <c r="U565" s="4"/>
      <c r="V565" s="4"/>
      <c r="W565" s="4"/>
      <c r="X565" s="4"/>
    </row>
    <row r="566" spans="1:24" ht="17" x14ac:dyDescent="0.2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4" t="s">
        <v>14</v>
      </c>
      <c r="G566" s="15">
        <f>(E566/D566)*100</f>
        <v>83.813278008298752</v>
      </c>
      <c r="H566" s="4">
        <v>1790</v>
      </c>
      <c r="I566" s="16">
        <f>E566/H566</f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17">
        <f>(((L566/60)/60)/24)+DATE(1970,1,1)</f>
        <v>42078.208333333328</v>
      </c>
      <c r="O566" s="17">
        <f>(((M566/60)/60)/24)+DATE(1970,1,1)</f>
        <v>42086.208333333328</v>
      </c>
      <c r="P566" s="4" t="b">
        <v>0</v>
      </c>
      <c r="Q566" s="4" t="b">
        <v>0</v>
      </c>
      <c r="R566" s="4" t="s">
        <v>33</v>
      </c>
      <c r="S566" s="4" t="s">
        <v>2039</v>
      </c>
      <c r="T566" s="4" t="s">
        <v>2040</v>
      </c>
      <c r="U566" s="4"/>
      <c r="V566" s="4"/>
      <c r="W566" s="4"/>
      <c r="X566" s="4"/>
    </row>
    <row r="567" spans="1:24" ht="17" x14ac:dyDescent="0.2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4" t="s">
        <v>20</v>
      </c>
      <c r="G567" s="15">
        <f>(E567/D567)*100</f>
        <v>204.60063224446787</v>
      </c>
      <c r="H567" s="4">
        <v>3596</v>
      </c>
      <c r="I567" s="16">
        <f>E567/H567</f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17">
        <f>(((L567/60)/60)/24)+DATE(1970,1,1)</f>
        <v>40862.25</v>
      </c>
      <c r="O567" s="17">
        <f>(((M567/60)/60)/24)+DATE(1970,1,1)</f>
        <v>40882.25</v>
      </c>
      <c r="P567" s="4" t="b">
        <v>0</v>
      </c>
      <c r="Q567" s="4" t="b">
        <v>0</v>
      </c>
      <c r="R567" s="4" t="s">
        <v>33</v>
      </c>
      <c r="S567" s="4" t="s">
        <v>2039</v>
      </c>
      <c r="T567" s="4" t="s">
        <v>2040</v>
      </c>
      <c r="U567" s="4"/>
      <c r="V567" s="4"/>
      <c r="W567" s="4"/>
      <c r="X567" s="4"/>
    </row>
    <row r="568" spans="1:24" ht="17" x14ac:dyDescent="0.2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4" t="s">
        <v>14</v>
      </c>
      <c r="G568" s="15">
        <f>(E568/D568)*100</f>
        <v>44.344086021505376</v>
      </c>
      <c r="H568" s="4">
        <v>37</v>
      </c>
      <c r="I568" s="16">
        <f>E568/H568</f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17">
        <f>(((L568/60)/60)/24)+DATE(1970,1,1)</f>
        <v>42424.25</v>
      </c>
      <c r="O568" s="17">
        <f>(((M568/60)/60)/24)+DATE(1970,1,1)</f>
        <v>42447.208333333328</v>
      </c>
      <c r="P568" s="4" t="b">
        <v>0</v>
      </c>
      <c r="Q568" s="4" t="b">
        <v>1</v>
      </c>
      <c r="R568" s="4" t="s">
        <v>50</v>
      </c>
      <c r="S568" s="4" t="s">
        <v>2035</v>
      </c>
      <c r="T568" s="4" t="s">
        <v>2043</v>
      </c>
      <c r="U568" s="4"/>
      <c r="V568" s="4"/>
      <c r="W568" s="4"/>
      <c r="X568" s="4"/>
    </row>
    <row r="569" spans="1:24" ht="34" x14ac:dyDescent="0.2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4" t="s">
        <v>20</v>
      </c>
      <c r="G569" s="15">
        <f>(E569/D569)*100</f>
        <v>218.60294117647058</v>
      </c>
      <c r="H569" s="4">
        <v>244</v>
      </c>
      <c r="I569" s="16">
        <f>E569/H569</f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17">
        <f>(((L569/60)/60)/24)+DATE(1970,1,1)</f>
        <v>41830.208333333336</v>
      </c>
      <c r="O569" s="17">
        <f>(((M569/60)/60)/24)+DATE(1970,1,1)</f>
        <v>41832.208333333336</v>
      </c>
      <c r="P569" s="4" t="b">
        <v>0</v>
      </c>
      <c r="Q569" s="4" t="b">
        <v>0</v>
      </c>
      <c r="R569" s="4" t="s">
        <v>23</v>
      </c>
      <c r="S569" s="4" t="s">
        <v>2035</v>
      </c>
      <c r="T569" s="4" t="s">
        <v>2036</v>
      </c>
      <c r="U569" s="4"/>
      <c r="V569" s="4"/>
      <c r="W569" s="4"/>
      <c r="X569" s="4"/>
    </row>
    <row r="570" spans="1:24" ht="17" x14ac:dyDescent="0.2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4" t="s">
        <v>20</v>
      </c>
      <c r="G570" s="15">
        <f>(E570/D570)*100</f>
        <v>186.03314917127071</v>
      </c>
      <c r="H570" s="4">
        <v>5180</v>
      </c>
      <c r="I570" s="16">
        <f>E570/H570</f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17">
        <f>(((L570/60)/60)/24)+DATE(1970,1,1)</f>
        <v>40374.208333333336</v>
      </c>
      <c r="O570" s="17">
        <f>(((M570/60)/60)/24)+DATE(1970,1,1)</f>
        <v>40419.208333333336</v>
      </c>
      <c r="P570" s="4" t="b">
        <v>0</v>
      </c>
      <c r="Q570" s="4" t="b">
        <v>0</v>
      </c>
      <c r="R570" s="4" t="s">
        <v>33</v>
      </c>
      <c r="S570" s="4" t="s">
        <v>2039</v>
      </c>
      <c r="T570" s="4" t="s">
        <v>2040</v>
      </c>
      <c r="U570" s="4"/>
      <c r="V570" s="4"/>
      <c r="W570" s="4"/>
      <c r="X570" s="4"/>
    </row>
    <row r="571" spans="1:24" ht="17" x14ac:dyDescent="0.2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4" t="s">
        <v>20</v>
      </c>
      <c r="G571" s="15">
        <f>(E571/D571)*100</f>
        <v>237.33830845771143</v>
      </c>
      <c r="H571" s="4">
        <v>589</v>
      </c>
      <c r="I571" s="16">
        <f>E571/H571</f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17">
        <f>(((L571/60)/60)/24)+DATE(1970,1,1)</f>
        <v>40554.25</v>
      </c>
      <c r="O571" s="17">
        <f>(((M571/60)/60)/24)+DATE(1970,1,1)</f>
        <v>40566.25</v>
      </c>
      <c r="P571" s="4" t="b">
        <v>0</v>
      </c>
      <c r="Q571" s="4" t="b">
        <v>0</v>
      </c>
      <c r="R571" s="4" t="s">
        <v>71</v>
      </c>
      <c r="S571" s="4" t="s">
        <v>2041</v>
      </c>
      <c r="T571" s="4" t="s">
        <v>2049</v>
      </c>
      <c r="U571" s="4"/>
      <c r="V571" s="4"/>
      <c r="W571" s="4"/>
      <c r="X571" s="4"/>
    </row>
    <row r="572" spans="1:24" ht="17" x14ac:dyDescent="0.2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4" t="s">
        <v>20</v>
      </c>
      <c r="G572" s="15">
        <f>(E572/D572)*100</f>
        <v>305.65384615384613</v>
      </c>
      <c r="H572" s="4">
        <v>2725</v>
      </c>
      <c r="I572" s="16">
        <f>E572/H572</f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17">
        <f>(((L572/60)/60)/24)+DATE(1970,1,1)</f>
        <v>41993.25</v>
      </c>
      <c r="O572" s="17">
        <f>(((M572/60)/60)/24)+DATE(1970,1,1)</f>
        <v>41999.25</v>
      </c>
      <c r="P572" s="4" t="b">
        <v>0</v>
      </c>
      <c r="Q572" s="4" t="b">
        <v>1</v>
      </c>
      <c r="R572" s="4" t="s">
        <v>23</v>
      </c>
      <c r="S572" s="4" t="s">
        <v>2035</v>
      </c>
      <c r="T572" s="4" t="s">
        <v>2036</v>
      </c>
      <c r="U572" s="4"/>
      <c r="V572" s="4"/>
      <c r="W572" s="4"/>
      <c r="X572" s="4"/>
    </row>
    <row r="573" spans="1:24" ht="17" x14ac:dyDescent="0.2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4" t="s">
        <v>14</v>
      </c>
      <c r="G573" s="15">
        <f>(E573/D573)*100</f>
        <v>94.142857142857139</v>
      </c>
      <c r="H573" s="4">
        <v>35</v>
      </c>
      <c r="I573" s="16">
        <f>E573/H573</f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17">
        <f>(((L573/60)/60)/24)+DATE(1970,1,1)</f>
        <v>42174.208333333328</v>
      </c>
      <c r="O573" s="17">
        <f>(((M573/60)/60)/24)+DATE(1970,1,1)</f>
        <v>42221.208333333328</v>
      </c>
      <c r="P573" s="4" t="b">
        <v>0</v>
      </c>
      <c r="Q573" s="4" t="b">
        <v>0</v>
      </c>
      <c r="R573" s="4" t="s">
        <v>100</v>
      </c>
      <c r="S573" s="4" t="s">
        <v>2041</v>
      </c>
      <c r="T573" s="4" t="s">
        <v>2052</v>
      </c>
      <c r="U573" s="4"/>
      <c r="V573" s="4"/>
      <c r="W573" s="4"/>
      <c r="X573" s="4"/>
    </row>
    <row r="574" spans="1:24" ht="17" x14ac:dyDescent="0.2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4" t="s">
        <v>74</v>
      </c>
      <c r="G574" s="15">
        <f>(E574/D574)*100</f>
        <v>54.400000000000006</v>
      </c>
      <c r="H574" s="4">
        <v>94</v>
      </c>
      <c r="I574" s="16">
        <f>E574/H574</f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17">
        <f>(((L574/60)/60)/24)+DATE(1970,1,1)</f>
        <v>42275.208333333328</v>
      </c>
      <c r="O574" s="17">
        <f>(((M574/60)/60)/24)+DATE(1970,1,1)</f>
        <v>42291.208333333328</v>
      </c>
      <c r="P574" s="4" t="b">
        <v>0</v>
      </c>
      <c r="Q574" s="4" t="b">
        <v>1</v>
      </c>
      <c r="R574" s="4" t="s">
        <v>23</v>
      </c>
      <c r="S574" s="4" t="s">
        <v>2035</v>
      </c>
      <c r="T574" s="4" t="s">
        <v>2036</v>
      </c>
      <c r="U574" s="4"/>
      <c r="V574" s="4"/>
      <c r="W574" s="4"/>
      <c r="X574" s="4"/>
    </row>
    <row r="575" spans="1:24" ht="17" x14ac:dyDescent="0.2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4" t="s">
        <v>20</v>
      </c>
      <c r="G575" s="15">
        <f>(E575/D575)*100</f>
        <v>111.88059701492537</v>
      </c>
      <c r="H575" s="4">
        <v>300</v>
      </c>
      <c r="I575" s="16">
        <f>E575/H575</f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17">
        <f>(((L575/60)/60)/24)+DATE(1970,1,1)</f>
        <v>41761.208333333336</v>
      </c>
      <c r="O575" s="17">
        <f>(((M575/60)/60)/24)+DATE(1970,1,1)</f>
        <v>41763.208333333336</v>
      </c>
      <c r="P575" s="4" t="b">
        <v>0</v>
      </c>
      <c r="Q575" s="4" t="b">
        <v>0</v>
      </c>
      <c r="R575" s="4" t="s">
        <v>1029</v>
      </c>
      <c r="S575" s="4" t="s">
        <v>2064</v>
      </c>
      <c r="T575" s="4" t="s">
        <v>2065</v>
      </c>
      <c r="U575" s="4"/>
      <c r="V575" s="4"/>
      <c r="W575" s="4"/>
      <c r="X575" s="4"/>
    </row>
    <row r="576" spans="1:24" ht="17" x14ac:dyDescent="0.2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4" t="s">
        <v>20</v>
      </c>
      <c r="G576" s="15">
        <f>(E576/D576)*100</f>
        <v>369.14814814814815</v>
      </c>
      <c r="H576" s="4">
        <v>144</v>
      </c>
      <c r="I576" s="16">
        <f>E576/H576</f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17">
        <f>(((L576/60)/60)/24)+DATE(1970,1,1)</f>
        <v>43806.25</v>
      </c>
      <c r="O576" s="17">
        <f>(((M576/60)/60)/24)+DATE(1970,1,1)</f>
        <v>43816.25</v>
      </c>
      <c r="P576" s="4" t="b">
        <v>0</v>
      </c>
      <c r="Q576" s="4" t="b">
        <v>1</v>
      </c>
      <c r="R576" s="4" t="s">
        <v>17</v>
      </c>
      <c r="S576" s="4" t="s">
        <v>2033</v>
      </c>
      <c r="T576" s="4" t="s">
        <v>2034</v>
      </c>
      <c r="U576" s="4"/>
      <c r="V576" s="4"/>
      <c r="W576" s="4"/>
      <c r="X576" s="4"/>
    </row>
    <row r="577" spans="1:24" ht="17" x14ac:dyDescent="0.2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4" t="s">
        <v>14</v>
      </c>
      <c r="G577" s="15">
        <f>(E577/D577)*100</f>
        <v>62.930372148859547</v>
      </c>
      <c r="H577" s="4">
        <v>558</v>
      </c>
      <c r="I577" s="16">
        <f>E577/H577</f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17">
        <f>(((L577/60)/60)/24)+DATE(1970,1,1)</f>
        <v>41779.208333333336</v>
      </c>
      <c r="O577" s="17">
        <f>(((M577/60)/60)/24)+DATE(1970,1,1)</f>
        <v>41782.208333333336</v>
      </c>
      <c r="P577" s="4" t="b">
        <v>0</v>
      </c>
      <c r="Q577" s="4" t="b">
        <v>1</v>
      </c>
      <c r="R577" s="4" t="s">
        <v>33</v>
      </c>
      <c r="S577" s="4" t="s">
        <v>2039</v>
      </c>
      <c r="T577" s="4" t="s">
        <v>2040</v>
      </c>
      <c r="U577" s="4"/>
      <c r="V577" s="4"/>
      <c r="W577" s="4"/>
      <c r="X577" s="4"/>
    </row>
    <row r="578" spans="1:24" ht="34" x14ac:dyDescent="0.2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4" t="s">
        <v>14</v>
      </c>
      <c r="G578" s="15">
        <f>(E578/D578)*100</f>
        <v>64.927835051546396</v>
      </c>
      <c r="H578" s="4">
        <v>64</v>
      </c>
      <c r="I578" s="16">
        <f>E578/H578</f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17">
        <f>(((L578/60)/60)/24)+DATE(1970,1,1)</f>
        <v>43040.208333333328</v>
      </c>
      <c r="O578" s="17">
        <f>(((M578/60)/60)/24)+DATE(1970,1,1)</f>
        <v>43057.25</v>
      </c>
      <c r="P578" s="4" t="b">
        <v>0</v>
      </c>
      <c r="Q578" s="4" t="b">
        <v>0</v>
      </c>
      <c r="R578" s="4" t="s">
        <v>33</v>
      </c>
      <c r="S578" s="4" t="s">
        <v>2039</v>
      </c>
      <c r="T578" s="4" t="s">
        <v>2040</v>
      </c>
      <c r="U578" s="4"/>
      <c r="V578" s="4"/>
      <c r="W578" s="4"/>
      <c r="X578" s="4"/>
    </row>
    <row r="579" spans="1:24" ht="17" x14ac:dyDescent="0.2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4" t="s">
        <v>74</v>
      </c>
      <c r="G579" s="15">
        <f>(E579/D579)*100</f>
        <v>18.853658536585368</v>
      </c>
      <c r="H579" s="4">
        <v>37</v>
      </c>
      <c r="I579" s="16">
        <f>E579/H579</f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17">
        <f>(((L579/60)/60)/24)+DATE(1970,1,1)</f>
        <v>40613.25</v>
      </c>
      <c r="O579" s="17">
        <f>(((M579/60)/60)/24)+DATE(1970,1,1)</f>
        <v>40639.208333333336</v>
      </c>
      <c r="P579" s="4" t="b">
        <v>0</v>
      </c>
      <c r="Q579" s="4" t="b">
        <v>0</v>
      </c>
      <c r="R579" s="4" t="s">
        <v>159</v>
      </c>
      <c r="S579" s="4" t="s">
        <v>2035</v>
      </c>
      <c r="T579" s="4" t="s">
        <v>2058</v>
      </c>
      <c r="U579" s="4"/>
      <c r="V579" s="4"/>
      <c r="W579" s="4"/>
      <c r="X579" s="4"/>
    </row>
    <row r="580" spans="1:24" ht="17" x14ac:dyDescent="0.2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4" t="s">
        <v>14</v>
      </c>
      <c r="G580" s="15">
        <f>(E580/D580)*100</f>
        <v>16.754404145077721</v>
      </c>
      <c r="H580" s="4">
        <v>245</v>
      </c>
      <c r="I580" s="16">
        <f>E580/H580</f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17">
        <f>(((L580/60)/60)/24)+DATE(1970,1,1)</f>
        <v>40878.25</v>
      </c>
      <c r="O580" s="17">
        <f>(((M580/60)/60)/24)+DATE(1970,1,1)</f>
        <v>40881.25</v>
      </c>
      <c r="P580" s="4" t="b">
        <v>0</v>
      </c>
      <c r="Q580" s="4" t="b">
        <v>0</v>
      </c>
      <c r="R580" s="4" t="s">
        <v>474</v>
      </c>
      <c r="S580" s="4" t="s">
        <v>2041</v>
      </c>
      <c r="T580" s="4" t="s">
        <v>2063</v>
      </c>
      <c r="U580" s="4"/>
      <c r="V580" s="4"/>
      <c r="W580" s="4"/>
      <c r="X580" s="4"/>
    </row>
    <row r="581" spans="1:24" ht="17" x14ac:dyDescent="0.2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4" t="s">
        <v>20</v>
      </c>
      <c r="G581" s="15">
        <f>(E581/D581)*100</f>
        <v>101.11290322580646</v>
      </c>
      <c r="H581" s="4">
        <v>87</v>
      </c>
      <c r="I581" s="16">
        <f>E581/H581</f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17">
        <f>(((L581/60)/60)/24)+DATE(1970,1,1)</f>
        <v>40762.208333333336</v>
      </c>
      <c r="O581" s="17">
        <f>(((M581/60)/60)/24)+DATE(1970,1,1)</f>
        <v>40774.208333333336</v>
      </c>
      <c r="P581" s="4" t="b">
        <v>0</v>
      </c>
      <c r="Q581" s="4" t="b">
        <v>0</v>
      </c>
      <c r="R581" s="4" t="s">
        <v>159</v>
      </c>
      <c r="S581" s="4" t="s">
        <v>2035</v>
      </c>
      <c r="T581" s="4" t="s">
        <v>2058</v>
      </c>
      <c r="U581" s="4"/>
      <c r="V581" s="4"/>
      <c r="W581" s="4"/>
      <c r="X581" s="4"/>
    </row>
    <row r="582" spans="1:24" ht="17" x14ac:dyDescent="0.2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4" t="s">
        <v>20</v>
      </c>
      <c r="G582" s="15">
        <f>(E582/D582)*100</f>
        <v>341.5022831050228</v>
      </c>
      <c r="H582" s="4">
        <v>3116</v>
      </c>
      <c r="I582" s="16">
        <f>E582/H582</f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17">
        <f>(((L582/60)/60)/24)+DATE(1970,1,1)</f>
        <v>41696.25</v>
      </c>
      <c r="O582" s="17">
        <f>(((M582/60)/60)/24)+DATE(1970,1,1)</f>
        <v>41704.25</v>
      </c>
      <c r="P582" s="4" t="b">
        <v>0</v>
      </c>
      <c r="Q582" s="4" t="b">
        <v>0</v>
      </c>
      <c r="R582" s="4" t="s">
        <v>33</v>
      </c>
      <c r="S582" s="4" t="s">
        <v>2039</v>
      </c>
      <c r="T582" s="4" t="s">
        <v>2040</v>
      </c>
      <c r="U582" s="4"/>
      <c r="V582" s="4"/>
      <c r="W582" s="4"/>
      <c r="X582" s="4"/>
    </row>
    <row r="583" spans="1:24" ht="17" x14ac:dyDescent="0.2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4" t="s">
        <v>14</v>
      </c>
      <c r="G583" s="15">
        <f>(E583/D583)*100</f>
        <v>64.016666666666666</v>
      </c>
      <c r="H583" s="4">
        <v>71</v>
      </c>
      <c r="I583" s="16">
        <f>E583/H583</f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17">
        <f>(((L583/60)/60)/24)+DATE(1970,1,1)</f>
        <v>40662.208333333336</v>
      </c>
      <c r="O583" s="17">
        <f>(((M583/60)/60)/24)+DATE(1970,1,1)</f>
        <v>40677.208333333336</v>
      </c>
      <c r="P583" s="4" t="b">
        <v>0</v>
      </c>
      <c r="Q583" s="4" t="b">
        <v>0</v>
      </c>
      <c r="R583" s="4" t="s">
        <v>28</v>
      </c>
      <c r="S583" s="4" t="s">
        <v>2037</v>
      </c>
      <c r="T583" s="4" t="s">
        <v>2038</v>
      </c>
      <c r="U583" s="4"/>
      <c r="V583" s="4"/>
      <c r="W583" s="4"/>
      <c r="X583" s="4"/>
    </row>
    <row r="584" spans="1:24" ht="17" x14ac:dyDescent="0.2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4" t="s">
        <v>14</v>
      </c>
      <c r="G584" s="15">
        <f>(E584/D584)*100</f>
        <v>52.080459770114942</v>
      </c>
      <c r="H584" s="4">
        <v>42</v>
      </c>
      <c r="I584" s="16">
        <f>E584/H584</f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17">
        <f>(((L584/60)/60)/24)+DATE(1970,1,1)</f>
        <v>42165.208333333328</v>
      </c>
      <c r="O584" s="17">
        <f>(((M584/60)/60)/24)+DATE(1970,1,1)</f>
        <v>42170.208333333328</v>
      </c>
      <c r="P584" s="4" t="b">
        <v>0</v>
      </c>
      <c r="Q584" s="4" t="b">
        <v>1</v>
      </c>
      <c r="R584" s="4" t="s">
        <v>89</v>
      </c>
      <c r="S584" s="4" t="s">
        <v>2050</v>
      </c>
      <c r="T584" s="4" t="s">
        <v>2051</v>
      </c>
      <c r="U584" s="4"/>
      <c r="V584" s="4"/>
      <c r="W584" s="4"/>
      <c r="X584" s="4"/>
    </row>
    <row r="585" spans="1:24" ht="34" x14ac:dyDescent="0.2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4" t="s">
        <v>20</v>
      </c>
      <c r="G585" s="15">
        <f>(E585/D585)*100</f>
        <v>322.40211640211641</v>
      </c>
      <c r="H585" s="4">
        <v>909</v>
      </c>
      <c r="I585" s="16">
        <f>E585/H585</f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17">
        <f>(((L585/60)/60)/24)+DATE(1970,1,1)</f>
        <v>40959.25</v>
      </c>
      <c r="O585" s="17">
        <f>(((M585/60)/60)/24)+DATE(1970,1,1)</f>
        <v>40976.25</v>
      </c>
      <c r="P585" s="4" t="b">
        <v>0</v>
      </c>
      <c r="Q585" s="4" t="b">
        <v>0</v>
      </c>
      <c r="R585" s="4" t="s">
        <v>42</v>
      </c>
      <c r="S585" s="4" t="s">
        <v>2041</v>
      </c>
      <c r="T585" s="4" t="s">
        <v>2042</v>
      </c>
      <c r="U585" s="4"/>
      <c r="V585" s="4"/>
      <c r="W585" s="4"/>
      <c r="X585" s="4"/>
    </row>
    <row r="586" spans="1:24" ht="34" x14ac:dyDescent="0.2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4" t="s">
        <v>20</v>
      </c>
      <c r="G586" s="15">
        <f>(E586/D586)*100</f>
        <v>119.50810185185186</v>
      </c>
      <c r="H586" s="4">
        <v>1613</v>
      </c>
      <c r="I586" s="16">
        <f>E586/H586</f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17">
        <f>(((L586/60)/60)/24)+DATE(1970,1,1)</f>
        <v>41024.208333333336</v>
      </c>
      <c r="O586" s="17">
        <f>(((M586/60)/60)/24)+DATE(1970,1,1)</f>
        <v>41038.208333333336</v>
      </c>
      <c r="P586" s="4" t="b">
        <v>0</v>
      </c>
      <c r="Q586" s="4" t="b">
        <v>0</v>
      </c>
      <c r="R586" s="4" t="s">
        <v>28</v>
      </c>
      <c r="S586" s="4" t="s">
        <v>2037</v>
      </c>
      <c r="T586" s="4" t="s">
        <v>2038</v>
      </c>
      <c r="U586" s="4"/>
      <c r="V586" s="4"/>
      <c r="W586" s="4"/>
      <c r="X586" s="4"/>
    </row>
    <row r="587" spans="1:24" ht="17" x14ac:dyDescent="0.2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4" t="s">
        <v>20</v>
      </c>
      <c r="G587" s="15">
        <f>(E587/D587)*100</f>
        <v>146.79775280898878</v>
      </c>
      <c r="H587" s="4">
        <v>136</v>
      </c>
      <c r="I587" s="16">
        <f>E587/H587</f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17">
        <f>(((L587/60)/60)/24)+DATE(1970,1,1)</f>
        <v>40255.208333333336</v>
      </c>
      <c r="O587" s="17">
        <f>(((M587/60)/60)/24)+DATE(1970,1,1)</f>
        <v>40265.208333333336</v>
      </c>
      <c r="P587" s="4" t="b">
        <v>0</v>
      </c>
      <c r="Q587" s="4" t="b">
        <v>0</v>
      </c>
      <c r="R587" s="4" t="s">
        <v>206</v>
      </c>
      <c r="S587" s="4" t="s">
        <v>2047</v>
      </c>
      <c r="T587" s="4" t="s">
        <v>2059</v>
      </c>
      <c r="U587" s="4"/>
      <c r="V587" s="4"/>
      <c r="W587" s="4"/>
      <c r="X587" s="4"/>
    </row>
    <row r="588" spans="1:24" ht="17" x14ac:dyDescent="0.2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4" t="s">
        <v>20</v>
      </c>
      <c r="G588" s="15">
        <f>(E588/D588)*100</f>
        <v>950.57142857142856</v>
      </c>
      <c r="H588" s="4">
        <v>130</v>
      </c>
      <c r="I588" s="16">
        <f>E588/H588</f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17">
        <f>(((L588/60)/60)/24)+DATE(1970,1,1)</f>
        <v>40499.25</v>
      </c>
      <c r="O588" s="17">
        <f>(((M588/60)/60)/24)+DATE(1970,1,1)</f>
        <v>40518.25</v>
      </c>
      <c r="P588" s="4" t="b">
        <v>0</v>
      </c>
      <c r="Q588" s="4" t="b">
        <v>0</v>
      </c>
      <c r="R588" s="4" t="s">
        <v>23</v>
      </c>
      <c r="S588" s="4" t="s">
        <v>2035</v>
      </c>
      <c r="T588" s="4" t="s">
        <v>2036</v>
      </c>
      <c r="U588" s="4"/>
      <c r="V588" s="4"/>
      <c r="W588" s="4"/>
      <c r="X588" s="4"/>
    </row>
    <row r="589" spans="1:24" ht="17" x14ac:dyDescent="0.2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4" t="s">
        <v>14</v>
      </c>
      <c r="G589" s="15">
        <f>(E589/D589)*100</f>
        <v>72.893617021276597</v>
      </c>
      <c r="H589" s="4">
        <v>156</v>
      </c>
      <c r="I589" s="16">
        <f>E589/H589</f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17">
        <f>(((L589/60)/60)/24)+DATE(1970,1,1)</f>
        <v>43484.25</v>
      </c>
      <c r="O589" s="17">
        <f>(((M589/60)/60)/24)+DATE(1970,1,1)</f>
        <v>43536.208333333328</v>
      </c>
      <c r="P589" s="4" t="b">
        <v>0</v>
      </c>
      <c r="Q589" s="4" t="b">
        <v>1</v>
      </c>
      <c r="R589" s="4" t="s">
        <v>17</v>
      </c>
      <c r="S589" s="4" t="s">
        <v>2033</v>
      </c>
      <c r="T589" s="4" t="s">
        <v>2034</v>
      </c>
      <c r="U589" s="4"/>
      <c r="V589" s="4"/>
      <c r="W589" s="4"/>
      <c r="X589" s="4"/>
    </row>
    <row r="590" spans="1:24" ht="17" x14ac:dyDescent="0.2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4" t="s">
        <v>14</v>
      </c>
      <c r="G590" s="15">
        <f>(E590/D590)*100</f>
        <v>79.008248730964468</v>
      </c>
      <c r="H590" s="4">
        <v>1368</v>
      </c>
      <c r="I590" s="16">
        <f>E590/H590</f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17">
        <f>(((L590/60)/60)/24)+DATE(1970,1,1)</f>
        <v>40262.208333333336</v>
      </c>
      <c r="O590" s="17">
        <f>(((M590/60)/60)/24)+DATE(1970,1,1)</f>
        <v>40293.208333333336</v>
      </c>
      <c r="P590" s="4" t="b">
        <v>0</v>
      </c>
      <c r="Q590" s="4" t="b">
        <v>0</v>
      </c>
      <c r="R590" s="4" t="s">
        <v>33</v>
      </c>
      <c r="S590" s="4" t="s">
        <v>2039</v>
      </c>
      <c r="T590" s="4" t="s">
        <v>2040</v>
      </c>
      <c r="U590" s="4"/>
      <c r="V590" s="4"/>
      <c r="W590" s="4"/>
      <c r="X590" s="4"/>
    </row>
    <row r="591" spans="1:24" ht="17" x14ac:dyDescent="0.2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4" t="s">
        <v>14</v>
      </c>
      <c r="G591" s="15">
        <f>(E591/D591)*100</f>
        <v>64.721518987341781</v>
      </c>
      <c r="H591" s="4">
        <v>102</v>
      </c>
      <c r="I591" s="16">
        <f>E591/H591</f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17">
        <f>(((L591/60)/60)/24)+DATE(1970,1,1)</f>
        <v>42190.208333333328</v>
      </c>
      <c r="O591" s="17">
        <f>(((M591/60)/60)/24)+DATE(1970,1,1)</f>
        <v>42197.208333333328</v>
      </c>
      <c r="P591" s="4" t="b">
        <v>0</v>
      </c>
      <c r="Q591" s="4" t="b">
        <v>0</v>
      </c>
      <c r="R591" s="4" t="s">
        <v>42</v>
      </c>
      <c r="S591" s="4" t="s">
        <v>2041</v>
      </c>
      <c r="T591" s="4" t="s">
        <v>2042</v>
      </c>
      <c r="U591" s="4"/>
      <c r="V591" s="4"/>
      <c r="W591" s="4"/>
      <c r="X591" s="4"/>
    </row>
    <row r="592" spans="1:24" ht="34" x14ac:dyDescent="0.2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4" t="s">
        <v>14</v>
      </c>
      <c r="G592" s="15">
        <f>(E592/D592)*100</f>
        <v>82.028169014084511</v>
      </c>
      <c r="H592" s="4">
        <v>86</v>
      </c>
      <c r="I592" s="16">
        <f>E592/H592</f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17">
        <f>(((L592/60)/60)/24)+DATE(1970,1,1)</f>
        <v>41994.25</v>
      </c>
      <c r="O592" s="17">
        <f>(((M592/60)/60)/24)+DATE(1970,1,1)</f>
        <v>42005.25</v>
      </c>
      <c r="P592" s="4" t="b">
        <v>0</v>
      </c>
      <c r="Q592" s="4" t="b">
        <v>0</v>
      </c>
      <c r="R592" s="4" t="s">
        <v>133</v>
      </c>
      <c r="S592" s="4" t="s">
        <v>2047</v>
      </c>
      <c r="T592" s="4" t="s">
        <v>2056</v>
      </c>
      <c r="U592" s="4"/>
      <c r="V592" s="4"/>
      <c r="W592" s="4"/>
      <c r="X592" s="4"/>
    </row>
    <row r="593" spans="1:24" ht="17" x14ac:dyDescent="0.2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4" t="s">
        <v>20</v>
      </c>
      <c r="G593" s="15">
        <f>(E593/D593)*100</f>
        <v>1037.6666666666667</v>
      </c>
      <c r="H593" s="4">
        <v>102</v>
      </c>
      <c r="I593" s="16">
        <f>E593/H593</f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17">
        <f>(((L593/60)/60)/24)+DATE(1970,1,1)</f>
        <v>40373.208333333336</v>
      </c>
      <c r="O593" s="17">
        <f>(((M593/60)/60)/24)+DATE(1970,1,1)</f>
        <v>40383.208333333336</v>
      </c>
      <c r="P593" s="4" t="b">
        <v>0</v>
      </c>
      <c r="Q593" s="4" t="b">
        <v>0</v>
      </c>
      <c r="R593" s="4" t="s">
        <v>89</v>
      </c>
      <c r="S593" s="4" t="s">
        <v>2050</v>
      </c>
      <c r="T593" s="4" t="s">
        <v>2051</v>
      </c>
      <c r="U593" s="4"/>
      <c r="V593" s="4"/>
      <c r="W593" s="4"/>
      <c r="X593" s="4"/>
    </row>
    <row r="594" spans="1:24" ht="34" x14ac:dyDescent="0.2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4" t="s">
        <v>14</v>
      </c>
      <c r="G594" s="15">
        <f>(E594/D594)*100</f>
        <v>12.910076530612244</v>
      </c>
      <c r="H594" s="4">
        <v>253</v>
      </c>
      <c r="I594" s="16">
        <f>E594/H594</f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17">
        <f>(((L594/60)/60)/24)+DATE(1970,1,1)</f>
        <v>41789.208333333336</v>
      </c>
      <c r="O594" s="17">
        <f>(((M594/60)/60)/24)+DATE(1970,1,1)</f>
        <v>41798.208333333336</v>
      </c>
      <c r="P594" s="4" t="b">
        <v>0</v>
      </c>
      <c r="Q594" s="4" t="b">
        <v>0</v>
      </c>
      <c r="R594" s="4" t="s">
        <v>33</v>
      </c>
      <c r="S594" s="4" t="s">
        <v>2039</v>
      </c>
      <c r="T594" s="4" t="s">
        <v>2040</v>
      </c>
      <c r="U594" s="4"/>
      <c r="V594" s="4"/>
      <c r="W594" s="4"/>
      <c r="X594" s="4"/>
    </row>
    <row r="595" spans="1:24" ht="17" x14ac:dyDescent="0.2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4" t="s">
        <v>20</v>
      </c>
      <c r="G595" s="15">
        <f>(E595/D595)*100</f>
        <v>154.84210526315789</v>
      </c>
      <c r="H595" s="4">
        <v>4006</v>
      </c>
      <c r="I595" s="16">
        <f>E595/H595</f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17">
        <f>(((L595/60)/60)/24)+DATE(1970,1,1)</f>
        <v>41724.208333333336</v>
      </c>
      <c r="O595" s="17">
        <f>(((M595/60)/60)/24)+DATE(1970,1,1)</f>
        <v>41737.208333333336</v>
      </c>
      <c r="P595" s="4" t="b">
        <v>0</v>
      </c>
      <c r="Q595" s="4" t="b">
        <v>0</v>
      </c>
      <c r="R595" s="4" t="s">
        <v>71</v>
      </c>
      <c r="S595" s="4" t="s">
        <v>2041</v>
      </c>
      <c r="T595" s="4" t="s">
        <v>2049</v>
      </c>
      <c r="U595" s="4"/>
      <c r="V595" s="4"/>
      <c r="W595" s="4"/>
      <c r="X595" s="4"/>
    </row>
    <row r="596" spans="1:24" ht="34" x14ac:dyDescent="0.2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4" t="s">
        <v>14</v>
      </c>
      <c r="G596" s="15">
        <f>(E596/D596)*100</f>
        <v>7.0991735537190088</v>
      </c>
      <c r="H596" s="4">
        <v>157</v>
      </c>
      <c r="I596" s="16">
        <f>E596/H596</f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17">
        <f>(((L596/60)/60)/24)+DATE(1970,1,1)</f>
        <v>42548.208333333328</v>
      </c>
      <c r="O596" s="17">
        <f>(((M596/60)/60)/24)+DATE(1970,1,1)</f>
        <v>42551.208333333328</v>
      </c>
      <c r="P596" s="4" t="b">
        <v>0</v>
      </c>
      <c r="Q596" s="4" t="b">
        <v>1</v>
      </c>
      <c r="R596" s="4" t="s">
        <v>33</v>
      </c>
      <c r="S596" s="4" t="s">
        <v>2039</v>
      </c>
      <c r="T596" s="4" t="s">
        <v>2040</v>
      </c>
      <c r="U596" s="4"/>
      <c r="V596" s="4"/>
      <c r="W596" s="4"/>
      <c r="X596" s="4"/>
    </row>
    <row r="597" spans="1:24" ht="34" x14ac:dyDescent="0.2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4" t="s">
        <v>20</v>
      </c>
      <c r="G597" s="15">
        <f>(E597/D597)*100</f>
        <v>208.52773826458036</v>
      </c>
      <c r="H597" s="4">
        <v>1629</v>
      </c>
      <c r="I597" s="16">
        <f>E597/H597</f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17">
        <f>(((L597/60)/60)/24)+DATE(1970,1,1)</f>
        <v>40253.208333333336</v>
      </c>
      <c r="O597" s="17">
        <f>(((M597/60)/60)/24)+DATE(1970,1,1)</f>
        <v>40274.208333333336</v>
      </c>
      <c r="P597" s="4" t="b">
        <v>0</v>
      </c>
      <c r="Q597" s="4" t="b">
        <v>1</v>
      </c>
      <c r="R597" s="4" t="s">
        <v>33</v>
      </c>
      <c r="S597" s="4" t="s">
        <v>2039</v>
      </c>
      <c r="T597" s="4" t="s">
        <v>2040</v>
      </c>
      <c r="U597" s="4"/>
      <c r="V597" s="4"/>
      <c r="W597" s="4"/>
      <c r="X597" s="4"/>
    </row>
    <row r="598" spans="1:24" ht="17" x14ac:dyDescent="0.2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4" t="s">
        <v>14</v>
      </c>
      <c r="G598" s="15">
        <f>(E598/D598)*100</f>
        <v>99.683544303797461</v>
      </c>
      <c r="H598" s="4">
        <v>183</v>
      </c>
      <c r="I598" s="16">
        <f>E598/H598</f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17">
        <f>(((L598/60)/60)/24)+DATE(1970,1,1)</f>
        <v>42434.25</v>
      </c>
      <c r="O598" s="17">
        <f>(((M598/60)/60)/24)+DATE(1970,1,1)</f>
        <v>42441.25</v>
      </c>
      <c r="P598" s="4" t="b">
        <v>0</v>
      </c>
      <c r="Q598" s="4" t="b">
        <v>1</v>
      </c>
      <c r="R598" s="4" t="s">
        <v>53</v>
      </c>
      <c r="S598" s="4" t="s">
        <v>2041</v>
      </c>
      <c r="T598" s="4" t="s">
        <v>2044</v>
      </c>
      <c r="U598" s="4"/>
      <c r="V598" s="4"/>
      <c r="W598" s="4"/>
      <c r="X598" s="4"/>
    </row>
    <row r="599" spans="1:24" ht="17" x14ac:dyDescent="0.2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4" t="s">
        <v>20</v>
      </c>
      <c r="G599" s="15">
        <f>(E599/D599)*100</f>
        <v>201.59756097560978</v>
      </c>
      <c r="H599" s="4">
        <v>2188</v>
      </c>
      <c r="I599" s="16">
        <f>E599/H599</f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17">
        <f>(((L599/60)/60)/24)+DATE(1970,1,1)</f>
        <v>43786.25</v>
      </c>
      <c r="O599" s="17">
        <f>(((M599/60)/60)/24)+DATE(1970,1,1)</f>
        <v>43804.25</v>
      </c>
      <c r="P599" s="4" t="b">
        <v>0</v>
      </c>
      <c r="Q599" s="4" t="b">
        <v>0</v>
      </c>
      <c r="R599" s="4" t="s">
        <v>33</v>
      </c>
      <c r="S599" s="4" t="s">
        <v>2039</v>
      </c>
      <c r="T599" s="4" t="s">
        <v>2040</v>
      </c>
      <c r="U599" s="4"/>
      <c r="V599" s="4"/>
      <c r="W599" s="4"/>
      <c r="X599" s="4"/>
    </row>
    <row r="600" spans="1:24" ht="17" x14ac:dyDescent="0.2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4" t="s">
        <v>20</v>
      </c>
      <c r="G600" s="15">
        <f>(E600/D600)*100</f>
        <v>162.09032258064516</v>
      </c>
      <c r="H600" s="4">
        <v>2409</v>
      </c>
      <c r="I600" s="16">
        <f>E600/H600</f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17">
        <f>(((L600/60)/60)/24)+DATE(1970,1,1)</f>
        <v>40344.208333333336</v>
      </c>
      <c r="O600" s="17">
        <f>(((M600/60)/60)/24)+DATE(1970,1,1)</f>
        <v>40373.208333333336</v>
      </c>
      <c r="P600" s="4" t="b">
        <v>0</v>
      </c>
      <c r="Q600" s="4" t="b">
        <v>0</v>
      </c>
      <c r="R600" s="4" t="s">
        <v>23</v>
      </c>
      <c r="S600" s="4" t="s">
        <v>2035</v>
      </c>
      <c r="T600" s="4" t="s">
        <v>2036</v>
      </c>
      <c r="U600" s="4"/>
      <c r="V600" s="4"/>
      <c r="W600" s="4"/>
      <c r="X600" s="4"/>
    </row>
    <row r="601" spans="1:24" ht="34" x14ac:dyDescent="0.2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4" t="s">
        <v>14</v>
      </c>
      <c r="G601" s="15">
        <f>(E601/D601)*100</f>
        <v>3.6436208125445471</v>
      </c>
      <c r="H601" s="4">
        <v>82</v>
      </c>
      <c r="I601" s="16">
        <f>E601/H601</f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17">
        <f>(((L601/60)/60)/24)+DATE(1970,1,1)</f>
        <v>42047.25</v>
      </c>
      <c r="O601" s="17">
        <f>(((M601/60)/60)/24)+DATE(1970,1,1)</f>
        <v>42055.25</v>
      </c>
      <c r="P601" s="4" t="b">
        <v>0</v>
      </c>
      <c r="Q601" s="4" t="b">
        <v>0</v>
      </c>
      <c r="R601" s="4" t="s">
        <v>42</v>
      </c>
      <c r="S601" s="4" t="s">
        <v>2041</v>
      </c>
      <c r="T601" s="4" t="s">
        <v>2042</v>
      </c>
      <c r="U601" s="4"/>
      <c r="V601" s="4"/>
      <c r="W601" s="4"/>
      <c r="X601" s="4"/>
    </row>
    <row r="602" spans="1:24" ht="17" x14ac:dyDescent="0.2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4" t="s">
        <v>14</v>
      </c>
      <c r="G602" s="15">
        <f>(E602/D602)*100</f>
        <v>5</v>
      </c>
      <c r="H602" s="4">
        <v>1</v>
      </c>
      <c r="I602" s="16">
        <f>E602/H602</f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17">
        <f>(((L602/60)/60)/24)+DATE(1970,1,1)</f>
        <v>41485.208333333336</v>
      </c>
      <c r="O602" s="17">
        <f>(((M602/60)/60)/24)+DATE(1970,1,1)</f>
        <v>41497.208333333336</v>
      </c>
      <c r="P602" s="4" t="b">
        <v>0</v>
      </c>
      <c r="Q602" s="4" t="b">
        <v>0</v>
      </c>
      <c r="R602" s="4" t="s">
        <v>17</v>
      </c>
      <c r="S602" s="4" t="s">
        <v>2033</v>
      </c>
      <c r="T602" s="4" t="s">
        <v>2034</v>
      </c>
      <c r="U602" s="4"/>
      <c r="V602" s="4"/>
      <c r="W602" s="4"/>
      <c r="X602" s="4"/>
    </row>
    <row r="603" spans="1:24" ht="17" x14ac:dyDescent="0.2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4" t="s">
        <v>20</v>
      </c>
      <c r="G603" s="15">
        <f>(E603/D603)*100</f>
        <v>206.63492063492063</v>
      </c>
      <c r="H603" s="4">
        <v>194</v>
      </c>
      <c r="I603" s="16">
        <f>E603/H603</f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17">
        <f>(((L603/60)/60)/24)+DATE(1970,1,1)</f>
        <v>41789.208333333336</v>
      </c>
      <c r="O603" s="17">
        <f>(((M603/60)/60)/24)+DATE(1970,1,1)</f>
        <v>41806.208333333336</v>
      </c>
      <c r="P603" s="4" t="b">
        <v>1</v>
      </c>
      <c r="Q603" s="4" t="b">
        <v>0</v>
      </c>
      <c r="R603" s="4" t="s">
        <v>65</v>
      </c>
      <c r="S603" s="4" t="s">
        <v>2037</v>
      </c>
      <c r="T603" s="4" t="s">
        <v>2046</v>
      </c>
      <c r="U603" s="4"/>
      <c r="V603" s="4"/>
      <c r="W603" s="4"/>
      <c r="X603" s="4"/>
    </row>
    <row r="604" spans="1:24" ht="34" x14ac:dyDescent="0.2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4" t="s">
        <v>20</v>
      </c>
      <c r="G604" s="15">
        <f>(E604/D604)*100</f>
        <v>128.23628691983123</v>
      </c>
      <c r="H604" s="4">
        <v>1140</v>
      </c>
      <c r="I604" s="16">
        <f>E604/H604</f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17">
        <f>(((L604/60)/60)/24)+DATE(1970,1,1)</f>
        <v>42160.208333333328</v>
      </c>
      <c r="O604" s="17">
        <f>(((M604/60)/60)/24)+DATE(1970,1,1)</f>
        <v>42171.208333333328</v>
      </c>
      <c r="P604" s="4" t="b">
        <v>0</v>
      </c>
      <c r="Q604" s="4" t="b">
        <v>0</v>
      </c>
      <c r="R604" s="4" t="s">
        <v>33</v>
      </c>
      <c r="S604" s="4" t="s">
        <v>2039</v>
      </c>
      <c r="T604" s="4" t="s">
        <v>2040</v>
      </c>
      <c r="U604" s="4"/>
      <c r="V604" s="4"/>
      <c r="W604" s="4"/>
      <c r="X604" s="4"/>
    </row>
    <row r="605" spans="1:24" ht="17" x14ac:dyDescent="0.2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4" t="s">
        <v>20</v>
      </c>
      <c r="G605" s="15">
        <f>(E605/D605)*100</f>
        <v>119.66037735849055</v>
      </c>
      <c r="H605" s="4">
        <v>102</v>
      </c>
      <c r="I605" s="16">
        <f>E605/H605</f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17">
        <f>(((L605/60)/60)/24)+DATE(1970,1,1)</f>
        <v>43573.208333333328</v>
      </c>
      <c r="O605" s="17">
        <f>(((M605/60)/60)/24)+DATE(1970,1,1)</f>
        <v>43600.208333333328</v>
      </c>
      <c r="P605" s="4" t="b">
        <v>0</v>
      </c>
      <c r="Q605" s="4" t="b">
        <v>0</v>
      </c>
      <c r="R605" s="4" t="s">
        <v>33</v>
      </c>
      <c r="S605" s="4" t="s">
        <v>2039</v>
      </c>
      <c r="T605" s="4" t="s">
        <v>2040</v>
      </c>
      <c r="U605" s="4"/>
      <c r="V605" s="4"/>
      <c r="W605" s="4"/>
      <c r="X605" s="4"/>
    </row>
    <row r="606" spans="1:24" ht="17" x14ac:dyDescent="0.2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4" t="s">
        <v>20</v>
      </c>
      <c r="G606" s="15">
        <f>(E606/D606)*100</f>
        <v>170.73055242390078</v>
      </c>
      <c r="H606" s="4">
        <v>2857</v>
      </c>
      <c r="I606" s="16">
        <f>E606/H606</f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17">
        <f>(((L606/60)/60)/24)+DATE(1970,1,1)</f>
        <v>40565.25</v>
      </c>
      <c r="O606" s="17">
        <f>(((M606/60)/60)/24)+DATE(1970,1,1)</f>
        <v>40586.25</v>
      </c>
      <c r="P606" s="4" t="b">
        <v>0</v>
      </c>
      <c r="Q606" s="4" t="b">
        <v>0</v>
      </c>
      <c r="R606" s="4" t="s">
        <v>33</v>
      </c>
      <c r="S606" s="4" t="s">
        <v>2039</v>
      </c>
      <c r="T606" s="4" t="s">
        <v>2040</v>
      </c>
      <c r="U606" s="4"/>
      <c r="V606" s="4"/>
      <c r="W606" s="4"/>
      <c r="X606" s="4"/>
    </row>
    <row r="607" spans="1:24" ht="17" x14ac:dyDescent="0.2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4" t="s">
        <v>20</v>
      </c>
      <c r="G607" s="15">
        <f>(E607/D607)*100</f>
        <v>187.21212121212122</v>
      </c>
      <c r="H607" s="4">
        <v>107</v>
      </c>
      <c r="I607" s="16">
        <f>E607/H607</f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17">
        <f>(((L607/60)/60)/24)+DATE(1970,1,1)</f>
        <v>42280.208333333328</v>
      </c>
      <c r="O607" s="17">
        <f>(((M607/60)/60)/24)+DATE(1970,1,1)</f>
        <v>42321.25</v>
      </c>
      <c r="P607" s="4" t="b">
        <v>0</v>
      </c>
      <c r="Q607" s="4" t="b">
        <v>0</v>
      </c>
      <c r="R607" s="4" t="s">
        <v>68</v>
      </c>
      <c r="S607" s="4" t="s">
        <v>2047</v>
      </c>
      <c r="T607" s="4" t="s">
        <v>2048</v>
      </c>
      <c r="U607" s="4"/>
      <c r="V607" s="4"/>
      <c r="W607" s="4"/>
      <c r="X607" s="4"/>
    </row>
    <row r="608" spans="1:24" ht="17" x14ac:dyDescent="0.2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4" t="s">
        <v>20</v>
      </c>
      <c r="G608" s="15">
        <f>(E608/D608)*100</f>
        <v>188.38235294117646</v>
      </c>
      <c r="H608" s="4">
        <v>160</v>
      </c>
      <c r="I608" s="16">
        <f>E608/H608</f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17">
        <f>(((L608/60)/60)/24)+DATE(1970,1,1)</f>
        <v>42436.25</v>
      </c>
      <c r="O608" s="17">
        <f>(((M608/60)/60)/24)+DATE(1970,1,1)</f>
        <v>42447.208333333328</v>
      </c>
      <c r="P608" s="4" t="b">
        <v>0</v>
      </c>
      <c r="Q608" s="4" t="b">
        <v>0</v>
      </c>
      <c r="R608" s="4" t="s">
        <v>23</v>
      </c>
      <c r="S608" s="4" t="s">
        <v>2035</v>
      </c>
      <c r="T608" s="4" t="s">
        <v>2036</v>
      </c>
      <c r="U608" s="4"/>
      <c r="V608" s="4"/>
      <c r="W608" s="4"/>
      <c r="X608" s="4"/>
    </row>
    <row r="609" spans="1:24" ht="17" x14ac:dyDescent="0.2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4" t="s">
        <v>20</v>
      </c>
      <c r="G609" s="15">
        <f>(E609/D609)*100</f>
        <v>131.29869186046511</v>
      </c>
      <c r="H609" s="4">
        <v>2230</v>
      </c>
      <c r="I609" s="16">
        <f>E609/H609</f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17">
        <f>(((L609/60)/60)/24)+DATE(1970,1,1)</f>
        <v>41721.208333333336</v>
      </c>
      <c r="O609" s="17">
        <f>(((M609/60)/60)/24)+DATE(1970,1,1)</f>
        <v>41723.208333333336</v>
      </c>
      <c r="P609" s="4" t="b">
        <v>0</v>
      </c>
      <c r="Q609" s="4" t="b">
        <v>0</v>
      </c>
      <c r="R609" s="4" t="s">
        <v>17</v>
      </c>
      <c r="S609" s="4" t="s">
        <v>2033</v>
      </c>
      <c r="T609" s="4" t="s">
        <v>2034</v>
      </c>
      <c r="U609" s="4"/>
      <c r="V609" s="4"/>
      <c r="W609" s="4"/>
      <c r="X609" s="4"/>
    </row>
    <row r="610" spans="1:24" ht="17" x14ac:dyDescent="0.2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4" t="s">
        <v>20</v>
      </c>
      <c r="G610" s="15">
        <f>(E610/D610)*100</f>
        <v>283.97435897435901</v>
      </c>
      <c r="H610" s="4">
        <v>316</v>
      </c>
      <c r="I610" s="16">
        <f>E610/H610</f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17">
        <f>(((L610/60)/60)/24)+DATE(1970,1,1)</f>
        <v>43530.25</v>
      </c>
      <c r="O610" s="17">
        <f>(((M610/60)/60)/24)+DATE(1970,1,1)</f>
        <v>43534.25</v>
      </c>
      <c r="P610" s="4" t="b">
        <v>0</v>
      </c>
      <c r="Q610" s="4" t="b">
        <v>1</v>
      </c>
      <c r="R610" s="4" t="s">
        <v>159</v>
      </c>
      <c r="S610" s="4" t="s">
        <v>2035</v>
      </c>
      <c r="T610" s="4" t="s">
        <v>2058</v>
      </c>
      <c r="U610" s="4"/>
      <c r="V610" s="4"/>
      <c r="W610" s="4"/>
      <c r="X610" s="4"/>
    </row>
    <row r="611" spans="1:24" ht="17" x14ac:dyDescent="0.2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4" t="s">
        <v>20</v>
      </c>
      <c r="G611" s="15">
        <f>(E611/D611)*100</f>
        <v>120.41999999999999</v>
      </c>
      <c r="H611" s="4">
        <v>117</v>
      </c>
      <c r="I611" s="16">
        <f>E611/H611</f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17">
        <f>(((L611/60)/60)/24)+DATE(1970,1,1)</f>
        <v>43481.25</v>
      </c>
      <c r="O611" s="17">
        <f>(((M611/60)/60)/24)+DATE(1970,1,1)</f>
        <v>43498.25</v>
      </c>
      <c r="P611" s="4" t="b">
        <v>0</v>
      </c>
      <c r="Q611" s="4" t="b">
        <v>0</v>
      </c>
      <c r="R611" s="4" t="s">
        <v>474</v>
      </c>
      <c r="S611" s="4" t="s">
        <v>2041</v>
      </c>
      <c r="T611" s="4" t="s">
        <v>2063</v>
      </c>
      <c r="U611" s="4"/>
      <c r="V611" s="4"/>
      <c r="W611" s="4"/>
      <c r="X611" s="4"/>
    </row>
    <row r="612" spans="1:24" ht="34" x14ac:dyDescent="0.2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4" t="s">
        <v>20</v>
      </c>
      <c r="G612" s="15">
        <f>(E612/D612)*100</f>
        <v>419.0560747663551</v>
      </c>
      <c r="H612" s="4">
        <v>6406</v>
      </c>
      <c r="I612" s="16">
        <f>E612/H612</f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17">
        <f>(((L612/60)/60)/24)+DATE(1970,1,1)</f>
        <v>41259.25</v>
      </c>
      <c r="O612" s="17">
        <f>(((M612/60)/60)/24)+DATE(1970,1,1)</f>
        <v>41273.25</v>
      </c>
      <c r="P612" s="4" t="b">
        <v>0</v>
      </c>
      <c r="Q612" s="4" t="b">
        <v>0</v>
      </c>
      <c r="R612" s="4" t="s">
        <v>33</v>
      </c>
      <c r="S612" s="4" t="s">
        <v>2039</v>
      </c>
      <c r="T612" s="4" t="s">
        <v>2040</v>
      </c>
      <c r="U612" s="4"/>
      <c r="V612" s="4"/>
      <c r="W612" s="4"/>
      <c r="X612" s="4"/>
    </row>
    <row r="613" spans="1:24" ht="17" x14ac:dyDescent="0.2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4" t="s">
        <v>74</v>
      </c>
      <c r="G613" s="15">
        <f>(E613/D613)*100</f>
        <v>13.853658536585368</v>
      </c>
      <c r="H613" s="4">
        <v>15</v>
      </c>
      <c r="I613" s="16">
        <f>E613/H613</f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17">
        <f>(((L613/60)/60)/24)+DATE(1970,1,1)</f>
        <v>41480.208333333336</v>
      </c>
      <c r="O613" s="17">
        <f>(((M613/60)/60)/24)+DATE(1970,1,1)</f>
        <v>41492.208333333336</v>
      </c>
      <c r="P613" s="4" t="b">
        <v>0</v>
      </c>
      <c r="Q613" s="4" t="b">
        <v>0</v>
      </c>
      <c r="R613" s="4" t="s">
        <v>33</v>
      </c>
      <c r="S613" s="4" t="s">
        <v>2039</v>
      </c>
      <c r="T613" s="4" t="s">
        <v>2040</v>
      </c>
      <c r="U613" s="4"/>
      <c r="V613" s="4"/>
      <c r="W613" s="4"/>
      <c r="X613" s="4"/>
    </row>
    <row r="614" spans="1:24" ht="17" x14ac:dyDescent="0.2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4" t="s">
        <v>20</v>
      </c>
      <c r="G614" s="15">
        <f>(E614/D614)*100</f>
        <v>139.43548387096774</v>
      </c>
      <c r="H614" s="4">
        <v>192</v>
      </c>
      <c r="I614" s="16">
        <f>E614/H614</f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17">
        <f>(((L614/60)/60)/24)+DATE(1970,1,1)</f>
        <v>40474.208333333336</v>
      </c>
      <c r="O614" s="17">
        <f>(((M614/60)/60)/24)+DATE(1970,1,1)</f>
        <v>40497.25</v>
      </c>
      <c r="P614" s="4" t="b">
        <v>0</v>
      </c>
      <c r="Q614" s="4" t="b">
        <v>0</v>
      </c>
      <c r="R614" s="4" t="s">
        <v>50</v>
      </c>
      <c r="S614" s="4" t="s">
        <v>2035</v>
      </c>
      <c r="T614" s="4" t="s">
        <v>2043</v>
      </c>
      <c r="U614" s="4"/>
      <c r="V614" s="4"/>
      <c r="W614" s="4"/>
      <c r="X614" s="4"/>
    </row>
    <row r="615" spans="1:24" ht="34" x14ac:dyDescent="0.2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4" t="s">
        <v>20</v>
      </c>
      <c r="G615" s="15">
        <f>(E615/D615)*100</f>
        <v>174</v>
      </c>
      <c r="H615" s="4">
        <v>26</v>
      </c>
      <c r="I615" s="16">
        <f>E615/H615</f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17">
        <f>(((L615/60)/60)/24)+DATE(1970,1,1)</f>
        <v>42973.208333333328</v>
      </c>
      <c r="O615" s="17">
        <f>(((M615/60)/60)/24)+DATE(1970,1,1)</f>
        <v>42982.208333333328</v>
      </c>
      <c r="P615" s="4" t="b">
        <v>0</v>
      </c>
      <c r="Q615" s="4" t="b">
        <v>0</v>
      </c>
      <c r="R615" s="4" t="s">
        <v>33</v>
      </c>
      <c r="S615" s="4" t="s">
        <v>2039</v>
      </c>
      <c r="T615" s="4" t="s">
        <v>2040</v>
      </c>
      <c r="U615" s="4"/>
      <c r="V615" s="4"/>
      <c r="W615" s="4"/>
      <c r="X615" s="4"/>
    </row>
    <row r="616" spans="1:24" ht="34" x14ac:dyDescent="0.2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4" t="s">
        <v>20</v>
      </c>
      <c r="G616" s="15">
        <f>(E616/D616)*100</f>
        <v>155.49056603773585</v>
      </c>
      <c r="H616" s="4">
        <v>723</v>
      </c>
      <c r="I616" s="16">
        <f>E616/H616</f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17">
        <f>(((L616/60)/60)/24)+DATE(1970,1,1)</f>
        <v>42746.25</v>
      </c>
      <c r="O616" s="17">
        <f>(((M616/60)/60)/24)+DATE(1970,1,1)</f>
        <v>42764.25</v>
      </c>
      <c r="P616" s="4" t="b">
        <v>0</v>
      </c>
      <c r="Q616" s="4" t="b">
        <v>0</v>
      </c>
      <c r="R616" s="4" t="s">
        <v>33</v>
      </c>
      <c r="S616" s="4" t="s">
        <v>2039</v>
      </c>
      <c r="T616" s="4" t="s">
        <v>2040</v>
      </c>
      <c r="U616" s="4"/>
      <c r="V616" s="4"/>
      <c r="W616" s="4"/>
      <c r="X616" s="4"/>
    </row>
    <row r="617" spans="1:24" ht="17" x14ac:dyDescent="0.2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4" t="s">
        <v>20</v>
      </c>
      <c r="G617" s="15">
        <f>(E617/D617)*100</f>
        <v>170.44705882352943</v>
      </c>
      <c r="H617" s="4">
        <v>170</v>
      </c>
      <c r="I617" s="16">
        <f>E617/H617</f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17">
        <f>(((L617/60)/60)/24)+DATE(1970,1,1)</f>
        <v>42489.208333333328</v>
      </c>
      <c r="O617" s="17">
        <f>(((M617/60)/60)/24)+DATE(1970,1,1)</f>
        <v>42499.208333333328</v>
      </c>
      <c r="P617" s="4" t="b">
        <v>0</v>
      </c>
      <c r="Q617" s="4" t="b">
        <v>0</v>
      </c>
      <c r="R617" s="4" t="s">
        <v>33</v>
      </c>
      <c r="S617" s="4" t="s">
        <v>2039</v>
      </c>
      <c r="T617" s="4" t="s">
        <v>2040</v>
      </c>
      <c r="U617" s="4"/>
      <c r="V617" s="4"/>
      <c r="W617" s="4"/>
      <c r="X617" s="4"/>
    </row>
    <row r="618" spans="1:24" ht="17" x14ac:dyDescent="0.2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4" t="s">
        <v>20</v>
      </c>
      <c r="G618" s="15">
        <f>(E618/D618)*100</f>
        <v>189.515625</v>
      </c>
      <c r="H618" s="4">
        <v>238</v>
      </c>
      <c r="I618" s="16">
        <f>E618/H618</f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17">
        <f>(((L618/60)/60)/24)+DATE(1970,1,1)</f>
        <v>41537.208333333336</v>
      </c>
      <c r="O618" s="17">
        <f>(((M618/60)/60)/24)+DATE(1970,1,1)</f>
        <v>41538.208333333336</v>
      </c>
      <c r="P618" s="4" t="b">
        <v>0</v>
      </c>
      <c r="Q618" s="4" t="b">
        <v>1</v>
      </c>
      <c r="R618" s="4" t="s">
        <v>60</v>
      </c>
      <c r="S618" s="4" t="s">
        <v>2035</v>
      </c>
      <c r="T618" s="4" t="s">
        <v>2045</v>
      </c>
      <c r="U618" s="4"/>
      <c r="V618" s="4"/>
      <c r="W618" s="4"/>
      <c r="X618" s="4"/>
    </row>
    <row r="619" spans="1:24" ht="17" x14ac:dyDescent="0.2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4" t="s">
        <v>20</v>
      </c>
      <c r="G619" s="15">
        <f>(E619/D619)*100</f>
        <v>249.71428571428572</v>
      </c>
      <c r="H619" s="4">
        <v>55</v>
      </c>
      <c r="I619" s="16">
        <f>E619/H619</f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17">
        <f>(((L619/60)/60)/24)+DATE(1970,1,1)</f>
        <v>41794.208333333336</v>
      </c>
      <c r="O619" s="17">
        <f>(((M619/60)/60)/24)+DATE(1970,1,1)</f>
        <v>41804.208333333336</v>
      </c>
      <c r="P619" s="4" t="b">
        <v>0</v>
      </c>
      <c r="Q619" s="4" t="b">
        <v>0</v>
      </c>
      <c r="R619" s="4" t="s">
        <v>33</v>
      </c>
      <c r="S619" s="4" t="s">
        <v>2039</v>
      </c>
      <c r="T619" s="4" t="s">
        <v>2040</v>
      </c>
      <c r="U619" s="4"/>
      <c r="V619" s="4"/>
      <c r="W619" s="4"/>
      <c r="X619" s="4"/>
    </row>
    <row r="620" spans="1:24" ht="17" x14ac:dyDescent="0.2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4" t="s">
        <v>14</v>
      </c>
      <c r="G620" s="15">
        <f>(E620/D620)*100</f>
        <v>48.860523665659613</v>
      </c>
      <c r="H620" s="4">
        <v>1198</v>
      </c>
      <c r="I620" s="16">
        <f>E620/H620</f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17">
        <f>(((L620/60)/60)/24)+DATE(1970,1,1)</f>
        <v>41396.208333333336</v>
      </c>
      <c r="O620" s="17">
        <f>(((M620/60)/60)/24)+DATE(1970,1,1)</f>
        <v>41417.208333333336</v>
      </c>
      <c r="P620" s="4" t="b">
        <v>0</v>
      </c>
      <c r="Q620" s="4" t="b">
        <v>0</v>
      </c>
      <c r="R620" s="4" t="s">
        <v>68</v>
      </c>
      <c r="S620" s="4" t="s">
        <v>2047</v>
      </c>
      <c r="T620" s="4" t="s">
        <v>2048</v>
      </c>
      <c r="U620" s="4"/>
      <c r="V620" s="4"/>
      <c r="W620" s="4"/>
      <c r="X620" s="4"/>
    </row>
    <row r="621" spans="1:24" ht="17" x14ac:dyDescent="0.2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4" t="s">
        <v>14</v>
      </c>
      <c r="G621" s="15">
        <f>(E621/D621)*100</f>
        <v>28.461970393057683</v>
      </c>
      <c r="H621" s="4">
        <v>648</v>
      </c>
      <c r="I621" s="16">
        <f>E621/H621</f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17">
        <f>(((L621/60)/60)/24)+DATE(1970,1,1)</f>
        <v>40669.208333333336</v>
      </c>
      <c r="O621" s="17">
        <f>(((M621/60)/60)/24)+DATE(1970,1,1)</f>
        <v>40670.208333333336</v>
      </c>
      <c r="P621" s="4" t="b">
        <v>1</v>
      </c>
      <c r="Q621" s="4" t="b">
        <v>1</v>
      </c>
      <c r="R621" s="4" t="s">
        <v>33</v>
      </c>
      <c r="S621" s="4" t="s">
        <v>2039</v>
      </c>
      <c r="T621" s="4" t="s">
        <v>2040</v>
      </c>
      <c r="U621" s="4"/>
      <c r="V621" s="4"/>
      <c r="W621" s="4"/>
      <c r="X621" s="4"/>
    </row>
    <row r="622" spans="1:24" ht="17" x14ac:dyDescent="0.2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4" t="s">
        <v>20</v>
      </c>
      <c r="G622" s="15">
        <f>(E622/D622)*100</f>
        <v>268.02325581395348</v>
      </c>
      <c r="H622" s="4">
        <v>128</v>
      </c>
      <c r="I622" s="16">
        <f>E622/H622</f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17">
        <f>(((L622/60)/60)/24)+DATE(1970,1,1)</f>
        <v>42559.208333333328</v>
      </c>
      <c r="O622" s="17">
        <f>(((M622/60)/60)/24)+DATE(1970,1,1)</f>
        <v>42563.208333333328</v>
      </c>
      <c r="P622" s="4" t="b">
        <v>0</v>
      </c>
      <c r="Q622" s="4" t="b">
        <v>0</v>
      </c>
      <c r="R622" s="4" t="s">
        <v>122</v>
      </c>
      <c r="S622" s="4" t="s">
        <v>2054</v>
      </c>
      <c r="T622" s="4" t="s">
        <v>2055</v>
      </c>
      <c r="U622" s="4"/>
      <c r="V622" s="4"/>
      <c r="W622" s="4"/>
      <c r="X622" s="4"/>
    </row>
    <row r="623" spans="1:24" ht="17" x14ac:dyDescent="0.2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4" t="s">
        <v>20</v>
      </c>
      <c r="G623" s="15">
        <f>(E623/D623)*100</f>
        <v>619.80078125</v>
      </c>
      <c r="H623" s="4">
        <v>2144</v>
      </c>
      <c r="I623" s="16">
        <f>E623/H623</f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17">
        <f>(((L623/60)/60)/24)+DATE(1970,1,1)</f>
        <v>42626.208333333328</v>
      </c>
      <c r="O623" s="17">
        <f>(((M623/60)/60)/24)+DATE(1970,1,1)</f>
        <v>42631.208333333328</v>
      </c>
      <c r="P623" s="4" t="b">
        <v>0</v>
      </c>
      <c r="Q623" s="4" t="b">
        <v>0</v>
      </c>
      <c r="R623" s="4" t="s">
        <v>33</v>
      </c>
      <c r="S623" s="4" t="s">
        <v>2039</v>
      </c>
      <c r="T623" s="4" t="s">
        <v>2040</v>
      </c>
      <c r="U623" s="4"/>
      <c r="V623" s="4"/>
      <c r="W623" s="4"/>
      <c r="X623" s="4"/>
    </row>
    <row r="624" spans="1:24" ht="17" x14ac:dyDescent="0.2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4" t="s">
        <v>14</v>
      </c>
      <c r="G624" s="15">
        <f>(E624/D624)*100</f>
        <v>3.1301587301587301</v>
      </c>
      <c r="H624" s="4">
        <v>64</v>
      </c>
      <c r="I624" s="16">
        <f>E624/H624</f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17">
        <f>(((L624/60)/60)/24)+DATE(1970,1,1)</f>
        <v>43205.208333333328</v>
      </c>
      <c r="O624" s="17">
        <f>(((M624/60)/60)/24)+DATE(1970,1,1)</f>
        <v>43231.208333333328</v>
      </c>
      <c r="P624" s="4" t="b">
        <v>0</v>
      </c>
      <c r="Q624" s="4" t="b">
        <v>0</v>
      </c>
      <c r="R624" s="4" t="s">
        <v>60</v>
      </c>
      <c r="S624" s="4" t="s">
        <v>2035</v>
      </c>
      <c r="T624" s="4" t="s">
        <v>2045</v>
      </c>
      <c r="U624" s="4"/>
      <c r="V624" s="4"/>
      <c r="W624" s="4"/>
      <c r="X624" s="4"/>
    </row>
    <row r="625" spans="1:24" ht="17" x14ac:dyDescent="0.2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4" t="s">
        <v>20</v>
      </c>
      <c r="G625" s="15">
        <f>(E625/D625)*100</f>
        <v>159.92152704135739</v>
      </c>
      <c r="H625" s="4">
        <v>2693</v>
      </c>
      <c r="I625" s="16">
        <f>E625/H625</f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17">
        <f>(((L625/60)/60)/24)+DATE(1970,1,1)</f>
        <v>42201.208333333328</v>
      </c>
      <c r="O625" s="17">
        <f>(((M625/60)/60)/24)+DATE(1970,1,1)</f>
        <v>42206.208333333328</v>
      </c>
      <c r="P625" s="4" t="b">
        <v>0</v>
      </c>
      <c r="Q625" s="4" t="b">
        <v>0</v>
      </c>
      <c r="R625" s="4" t="s">
        <v>33</v>
      </c>
      <c r="S625" s="4" t="s">
        <v>2039</v>
      </c>
      <c r="T625" s="4" t="s">
        <v>2040</v>
      </c>
      <c r="U625" s="4"/>
      <c r="V625" s="4"/>
      <c r="W625" s="4"/>
      <c r="X625" s="4"/>
    </row>
    <row r="626" spans="1:24" ht="17" x14ac:dyDescent="0.2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4" t="s">
        <v>20</v>
      </c>
      <c r="G626" s="15">
        <f>(E626/D626)*100</f>
        <v>279.39215686274508</v>
      </c>
      <c r="H626" s="4">
        <v>432</v>
      </c>
      <c r="I626" s="16">
        <f>E626/H626</f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17">
        <f>(((L626/60)/60)/24)+DATE(1970,1,1)</f>
        <v>42029.25</v>
      </c>
      <c r="O626" s="17">
        <f>(((M626/60)/60)/24)+DATE(1970,1,1)</f>
        <v>42035.25</v>
      </c>
      <c r="P626" s="4" t="b">
        <v>0</v>
      </c>
      <c r="Q626" s="4" t="b">
        <v>0</v>
      </c>
      <c r="R626" s="4" t="s">
        <v>122</v>
      </c>
      <c r="S626" s="4" t="s">
        <v>2054</v>
      </c>
      <c r="T626" s="4" t="s">
        <v>2055</v>
      </c>
      <c r="U626" s="4"/>
      <c r="V626" s="4"/>
      <c r="W626" s="4"/>
      <c r="X626" s="4"/>
    </row>
    <row r="627" spans="1:24" ht="34" x14ac:dyDescent="0.2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4" t="s">
        <v>14</v>
      </c>
      <c r="G627" s="15">
        <f>(E627/D627)*100</f>
        <v>77.373333333333335</v>
      </c>
      <c r="H627" s="4">
        <v>62</v>
      </c>
      <c r="I627" s="16">
        <f>E627/H627</f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17">
        <f>(((L627/60)/60)/24)+DATE(1970,1,1)</f>
        <v>43857.25</v>
      </c>
      <c r="O627" s="17">
        <f>(((M627/60)/60)/24)+DATE(1970,1,1)</f>
        <v>43871.25</v>
      </c>
      <c r="P627" s="4" t="b">
        <v>0</v>
      </c>
      <c r="Q627" s="4" t="b">
        <v>0</v>
      </c>
      <c r="R627" s="4" t="s">
        <v>33</v>
      </c>
      <c r="S627" s="4" t="s">
        <v>2039</v>
      </c>
      <c r="T627" s="4" t="s">
        <v>2040</v>
      </c>
      <c r="U627" s="4"/>
      <c r="V627" s="4"/>
      <c r="W627" s="4"/>
      <c r="X627" s="4"/>
    </row>
    <row r="628" spans="1:24" ht="34" x14ac:dyDescent="0.2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4" t="s">
        <v>20</v>
      </c>
      <c r="G628" s="15">
        <f>(E628/D628)*100</f>
        <v>206.32812500000003</v>
      </c>
      <c r="H628" s="4">
        <v>189</v>
      </c>
      <c r="I628" s="16">
        <f>E628/H628</f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17">
        <f>(((L628/60)/60)/24)+DATE(1970,1,1)</f>
        <v>40449.208333333336</v>
      </c>
      <c r="O628" s="17">
        <f>(((M628/60)/60)/24)+DATE(1970,1,1)</f>
        <v>40458.208333333336</v>
      </c>
      <c r="P628" s="4" t="b">
        <v>0</v>
      </c>
      <c r="Q628" s="4" t="b">
        <v>1</v>
      </c>
      <c r="R628" s="4" t="s">
        <v>33</v>
      </c>
      <c r="S628" s="4" t="s">
        <v>2039</v>
      </c>
      <c r="T628" s="4" t="s">
        <v>2040</v>
      </c>
      <c r="U628" s="4"/>
      <c r="V628" s="4"/>
      <c r="W628" s="4"/>
      <c r="X628" s="4"/>
    </row>
    <row r="629" spans="1:24" ht="17" x14ac:dyDescent="0.2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4" t="s">
        <v>20</v>
      </c>
      <c r="G629" s="15">
        <f>(E629/D629)*100</f>
        <v>694.25</v>
      </c>
      <c r="H629" s="4">
        <v>154</v>
      </c>
      <c r="I629" s="16">
        <f>E629/H629</f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17">
        <f>(((L629/60)/60)/24)+DATE(1970,1,1)</f>
        <v>40345.208333333336</v>
      </c>
      <c r="O629" s="17">
        <f>(((M629/60)/60)/24)+DATE(1970,1,1)</f>
        <v>40369.208333333336</v>
      </c>
      <c r="P629" s="4" t="b">
        <v>1</v>
      </c>
      <c r="Q629" s="4" t="b">
        <v>0</v>
      </c>
      <c r="R629" s="4" t="s">
        <v>17</v>
      </c>
      <c r="S629" s="4" t="s">
        <v>2033</v>
      </c>
      <c r="T629" s="4" t="s">
        <v>2034</v>
      </c>
      <c r="U629" s="4"/>
      <c r="V629" s="4"/>
      <c r="W629" s="4"/>
      <c r="X629" s="4"/>
    </row>
    <row r="630" spans="1:24" ht="17" x14ac:dyDescent="0.2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4" t="s">
        <v>20</v>
      </c>
      <c r="G630" s="15">
        <f>(E630/D630)*100</f>
        <v>151.78947368421052</v>
      </c>
      <c r="H630" s="4">
        <v>96</v>
      </c>
      <c r="I630" s="16">
        <f>E630/H630</f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17">
        <f>(((L630/60)/60)/24)+DATE(1970,1,1)</f>
        <v>40455.208333333336</v>
      </c>
      <c r="O630" s="17">
        <f>(((M630/60)/60)/24)+DATE(1970,1,1)</f>
        <v>40458.208333333336</v>
      </c>
      <c r="P630" s="4" t="b">
        <v>0</v>
      </c>
      <c r="Q630" s="4" t="b">
        <v>0</v>
      </c>
      <c r="R630" s="4" t="s">
        <v>60</v>
      </c>
      <c r="S630" s="4" t="s">
        <v>2035</v>
      </c>
      <c r="T630" s="4" t="s">
        <v>2045</v>
      </c>
      <c r="U630" s="4"/>
      <c r="V630" s="4"/>
      <c r="W630" s="4"/>
      <c r="X630" s="4"/>
    </row>
    <row r="631" spans="1:24" ht="17" x14ac:dyDescent="0.2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4" t="s">
        <v>14</v>
      </c>
      <c r="G631" s="15">
        <f>(E631/D631)*100</f>
        <v>64.58207217694995</v>
      </c>
      <c r="H631" s="4">
        <v>750</v>
      </c>
      <c r="I631" s="16">
        <f>E631/H631</f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17">
        <f>(((L631/60)/60)/24)+DATE(1970,1,1)</f>
        <v>42557.208333333328</v>
      </c>
      <c r="O631" s="17">
        <f>(((M631/60)/60)/24)+DATE(1970,1,1)</f>
        <v>42559.208333333328</v>
      </c>
      <c r="P631" s="4" t="b">
        <v>0</v>
      </c>
      <c r="Q631" s="4" t="b">
        <v>1</v>
      </c>
      <c r="R631" s="4" t="s">
        <v>33</v>
      </c>
      <c r="S631" s="4" t="s">
        <v>2039</v>
      </c>
      <c r="T631" s="4" t="s">
        <v>2040</v>
      </c>
      <c r="U631" s="4"/>
      <c r="V631" s="4"/>
      <c r="W631" s="4"/>
      <c r="X631" s="4"/>
    </row>
    <row r="632" spans="1:24" ht="17" x14ac:dyDescent="0.2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4" t="s">
        <v>74</v>
      </c>
      <c r="G632" s="15">
        <f>(E632/D632)*100</f>
        <v>62.873684210526314</v>
      </c>
      <c r="H632" s="4">
        <v>87</v>
      </c>
      <c r="I632" s="16">
        <f>E632/H632</f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17">
        <f>(((L632/60)/60)/24)+DATE(1970,1,1)</f>
        <v>43586.208333333328</v>
      </c>
      <c r="O632" s="17">
        <f>(((M632/60)/60)/24)+DATE(1970,1,1)</f>
        <v>43597.208333333328</v>
      </c>
      <c r="P632" s="4" t="b">
        <v>0</v>
      </c>
      <c r="Q632" s="4" t="b">
        <v>1</v>
      </c>
      <c r="R632" s="4" t="s">
        <v>33</v>
      </c>
      <c r="S632" s="4" t="s">
        <v>2039</v>
      </c>
      <c r="T632" s="4" t="s">
        <v>2040</v>
      </c>
      <c r="U632" s="4"/>
      <c r="V632" s="4"/>
      <c r="W632" s="4"/>
      <c r="X632" s="4"/>
    </row>
    <row r="633" spans="1:24" ht="17" x14ac:dyDescent="0.2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4" t="s">
        <v>20</v>
      </c>
      <c r="G633" s="15">
        <f>(E633/D633)*100</f>
        <v>310.39864864864865</v>
      </c>
      <c r="H633" s="4">
        <v>3063</v>
      </c>
      <c r="I633" s="16">
        <f>E633/H633</f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17">
        <f>(((L633/60)/60)/24)+DATE(1970,1,1)</f>
        <v>43550.208333333328</v>
      </c>
      <c r="O633" s="17">
        <f>(((M633/60)/60)/24)+DATE(1970,1,1)</f>
        <v>43554.208333333328</v>
      </c>
      <c r="P633" s="4" t="b">
        <v>0</v>
      </c>
      <c r="Q633" s="4" t="b">
        <v>0</v>
      </c>
      <c r="R633" s="4" t="s">
        <v>33</v>
      </c>
      <c r="S633" s="4" t="s">
        <v>2039</v>
      </c>
      <c r="T633" s="4" t="s">
        <v>2040</v>
      </c>
      <c r="U633" s="4"/>
      <c r="V633" s="4"/>
      <c r="W633" s="4"/>
      <c r="X633" s="4"/>
    </row>
    <row r="634" spans="1:24" ht="17" x14ac:dyDescent="0.2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4" t="s">
        <v>47</v>
      </c>
      <c r="G634" s="15">
        <f>(E634/D634)*100</f>
        <v>42.859916782246884</v>
      </c>
      <c r="H634" s="4">
        <v>278</v>
      </c>
      <c r="I634" s="16">
        <f>E634/H634</f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17">
        <f>(((L634/60)/60)/24)+DATE(1970,1,1)</f>
        <v>41945.208333333336</v>
      </c>
      <c r="O634" s="17">
        <f>(((M634/60)/60)/24)+DATE(1970,1,1)</f>
        <v>41963.25</v>
      </c>
      <c r="P634" s="4" t="b">
        <v>0</v>
      </c>
      <c r="Q634" s="4" t="b">
        <v>0</v>
      </c>
      <c r="R634" s="4" t="s">
        <v>33</v>
      </c>
      <c r="S634" s="4" t="s">
        <v>2039</v>
      </c>
      <c r="T634" s="4" t="s">
        <v>2040</v>
      </c>
      <c r="U634" s="4"/>
      <c r="V634" s="4"/>
      <c r="W634" s="4"/>
      <c r="X634" s="4"/>
    </row>
    <row r="635" spans="1:24" ht="34" x14ac:dyDescent="0.2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4" t="s">
        <v>14</v>
      </c>
      <c r="G635" s="15">
        <f>(E635/D635)*100</f>
        <v>83.119402985074629</v>
      </c>
      <c r="H635" s="4">
        <v>105</v>
      </c>
      <c r="I635" s="16">
        <f>E635/H635</f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17">
        <f>(((L635/60)/60)/24)+DATE(1970,1,1)</f>
        <v>42315.25</v>
      </c>
      <c r="O635" s="17">
        <f>(((M635/60)/60)/24)+DATE(1970,1,1)</f>
        <v>42319.25</v>
      </c>
      <c r="P635" s="4" t="b">
        <v>0</v>
      </c>
      <c r="Q635" s="4" t="b">
        <v>0</v>
      </c>
      <c r="R635" s="4" t="s">
        <v>71</v>
      </c>
      <c r="S635" s="4" t="s">
        <v>2041</v>
      </c>
      <c r="T635" s="4" t="s">
        <v>2049</v>
      </c>
      <c r="U635" s="4"/>
      <c r="V635" s="4"/>
      <c r="W635" s="4"/>
      <c r="X635" s="4"/>
    </row>
    <row r="636" spans="1:24" ht="17" x14ac:dyDescent="0.2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4" t="s">
        <v>74</v>
      </c>
      <c r="G636" s="15">
        <f>(E636/D636)*100</f>
        <v>78.531302876480552</v>
      </c>
      <c r="H636" s="4">
        <v>1658</v>
      </c>
      <c r="I636" s="16">
        <f>E636/H636</f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17">
        <f>(((L636/60)/60)/24)+DATE(1970,1,1)</f>
        <v>42819.208333333328</v>
      </c>
      <c r="O636" s="17">
        <f>(((M636/60)/60)/24)+DATE(1970,1,1)</f>
        <v>42833.208333333328</v>
      </c>
      <c r="P636" s="4" t="b">
        <v>0</v>
      </c>
      <c r="Q636" s="4" t="b">
        <v>0</v>
      </c>
      <c r="R636" s="4" t="s">
        <v>269</v>
      </c>
      <c r="S636" s="4" t="s">
        <v>2041</v>
      </c>
      <c r="T636" s="4" t="s">
        <v>2060</v>
      </c>
      <c r="U636" s="4"/>
      <c r="V636" s="4"/>
      <c r="W636" s="4"/>
      <c r="X636" s="4"/>
    </row>
    <row r="637" spans="1:24" ht="17" x14ac:dyDescent="0.2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4" t="s">
        <v>20</v>
      </c>
      <c r="G637" s="15">
        <f>(E637/D637)*100</f>
        <v>114.09352517985612</v>
      </c>
      <c r="H637" s="4">
        <v>2266</v>
      </c>
      <c r="I637" s="16">
        <f>E637/H637</f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17">
        <f>(((L637/60)/60)/24)+DATE(1970,1,1)</f>
        <v>41314.25</v>
      </c>
      <c r="O637" s="17">
        <f>(((M637/60)/60)/24)+DATE(1970,1,1)</f>
        <v>41346.208333333336</v>
      </c>
      <c r="P637" s="4" t="b">
        <v>0</v>
      </c>
      <c r="Q637" s="4" t="b">
        <v>0</v>
      </c>
      <c r="R637" s="4" t="s">
        <v>269</v>
      </c>
      <c r="S637" s="4" t="s">
        <v>2041</v>
      </c>
      <c r="T637" s="4" t="s">
        <v>2060</v>
      </c>
      <c r="U637" s="4"/>
      <c r="V637" s="4"/>
      <c r="W637" s="4"/>
      <c r="X637" s="4"/>
    </row>
    <row r="638" spans="1:24" ht="17" x14ac:dyDescent="0.2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4" t="s">
        <v>14</v>
      </c>
      <c r="G638" s="15">
        <f>(E638/D638)*100</f>
        <v>64.537683358624179</v>
      </c>
      <c r="H638" s="4">
        <v>2604</v>
      </c>
      <c r="I638" s="16">
        <f>E638/H638</f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17">
        <f>(((L638/60)/60)/24)+DATE(1970,1,1)</f>
        <v>40926.25</v>
      </c>
      <c r="O638" s="17">
        <f>(((M638/60)/60)/24)+DATE(1970,1,1)</f>
        <v>40971.25</v>
      </c>
      <c r="P638" s="4" t="b">
        <v>0</v>
      </c>
      <c r="Q638" s="4" t="b">
        <v>1</v>
      </c>
      <c r="R638" s="4" t="s">
        <v>71</v>
      </c>
      <c r="S638" s="4" t="s">
        <v>2041</v>
      </c>
      <c r="T638" s="4" t="s">
        <v>2049</v>
      </c>
      <c r="U638" s="4"/>
      <c r="V638" s="4"/>
      <c r="W638" s="4"/>
      <c r="X638" s="4"/>
    </row>
    <row r="639" spans="1:24" ht="17" x14ac:dyDescent="0.2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4" t="s">
        <v>14</v>
      </c>
      <c r="G639" s="15">
        <f>(E639/D639)*100</f>
        <v>79.411764705882348</v>
      </c>
      <c r="H639" s="4">
        <v>65</v>
      </c>
      <c r="I639" s="16">
        <f>E639/H639</f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17">
        <f>(((L639/60)/60)/24)+DATE(1970,1,1)</f>
        <v>42688.25</v>
      </c>
      <c r="O639" s="17">
        <f>(((M639/60)/60)/24)+DATE(1970,1,1)</f>
        <v>42696.25</v>
      </c>
      <c r="P639" s="4" t="b">
        <v>0</v>
      </c>
      <c r="Q639" s="4" t="b">
        <v>0</v>
      </c>
      <c r="R639" s="4" t="s">
        <v>33</v>
      </c>
      <c r="S639" s="4" t="s">
        <v>2039</v>
      </c>
      <c r="T639" s="4" t="s">
        <v>2040</v>
      </c>
      <c r="U639" s="4"/>
      <c r="V639" s="4"/>
      <c r="W639" s="4"/>
      <c r="X639" s="4"/>
    </row>
    <row r="640" spans="1:24" ht="17" x14ac:dyDescent="0.2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4" t="s">
        <v>14</v>
      </c>
      <c r="G640" s="15">
        <f>(E640/D640)*100</f>
        <v>11.419117647058824</v>
      </c>
      <c r="H640" s="4">
        <v>94</v>
      </c>
      <c r="I640" s="16">
        <f>E640/H640</f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17">
        <f>(((L640/60)/60)/24)+DATE(1970,1,1)</f>
        <v>40386.208333333336</v>
      </c>
      <c r="O640" s="17">
        <f>(((M640/60)/60)/24)+DATE(1970,1,1)</f>
        <v>40398.208333333336</v>
      </c>
      <c r="P640" s="4" t="b">
        <v>0</v>
      </c>
      <c r="Q640" s="4" t="b">
        <v>1</v>
      </c>
      <c r="R640" s="4" t="s">
        <v>33</v>
      </c>
      <c r="S640" s="4" t="s">
        <v>2039</v>
      </c>
      <c r="T640" s="4" t="s">
        <v>2040</v>
      </c>
      <c r="U640" s="4"/>
      <c r="V640" s="4"/>
      <c r="W640" s="4"/>
      <c r="X640" s="4"/>
    </row>
    <row r="641" spans="1:24" ht="17" x14ac:dyDescent="0.2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4" t="s">
        <v>47</v>
      </c>
      <c r="G641" s="15">
        <f>(E641/D641)*100</f>
        <v>56.186046511627907</v>
      </c>
      <c r="H641" s="4">
        <v>45</v>
      </c>
      <c r="I641" s="16">
        <f>E641/H641</f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17">
        <f>(((L641/60)/60)/24)+DATE(1970,1,1)</f>
        <v>43309.208333333328</v>
      </c>
      <c r="O641" s="17">
        <f>(((M641/60)/60)/24)+DATE(1970,1,1)</f>
        <v>43309.208333333328</v>
      </c>
      <c r="P641" s="4" t="b">
        <v>0</v>
      </c>
      <c r="Q641" s="4" t="b">
        <v>1</v>
      </c>
      <c r="R641" s="4" t="s">
        <v>53</v>
      </c>
      <c r="S641" s="4" t="s">
        <v>2041</v>
      </c>
      <c r="T641" s="4" t="s">
        <v>2044</v>
      </c>
      <c r="U641" s="4"/>
      <c r="V641" s="4"/>
      <c r="W641" s="4"/>
      <c r="X641" s="4"/>
    </row>
    <row r="642" spans="1:24" ht="17" x14ac:dyDescent="0.2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4" t="s">
        <v>14</v>
      </c>
      <c r="G642" s="15">
        <f>(E642/D642)*100</f>
        <v>16.501669449081803</v>
      </c>
      <c r="H642" s="4">
        <v>257</v>
      </c>
      <c r="I642" s="16">
        <f>E642/H642</f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17">
        <f>(((L642/60)/60)/24)+DATE(1970,1,1)</f>
        <v>42387.25</v>
      </c>
      <c r="O642" s="17">
        <f>(((M642/60)/60)/24)+DATE(1970,1,1)</f>
        <v>42390.25</v>
      </c>
      <c r="P642" s="4" t="b">
        <v>0</v>
      </c>
      <c r="Q642" s="4" t="b">
        <v>0</v>
      </c>
      <c r="R642" s="4" t="s">
        <v>33</v>
      </c>
      <c r="S642" s="4" t="s">
        <v>2039</v>
      </c>
      <c r="T642" s="4" t="s">
        <v>2040</v>
      </c>
      <c r="U642" s="4"/>
      <c r="V642" s="4"/>
      <c r="W642" s="4"/>
      <c r="X642" s="4"/>
    </row>
    <row r="643" spans="1:24" ht="34" x14ac:dyDescent="0.2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4" t="s">
        <v>20</v>
      </c>
      <c r="G643" s="15">
        <f>(E643/D643)*100</f>
        <v>119.96808510638297</v>
      </c>
      <c r="H643" s="4">
        <v>194</v>
      </c>
      <c r="I643" s="16">
        <f>E643/H643</f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17">
        <f>(((L643/60)/60)/24)+DATE(1970,1,1)</f>
        <v>42786.25</v>
      </c>
      <c r="O643" s="17">
        <f>(((M643/60)/60)/24)+DATE(1970,1,1)</f>
        <v>42814.208333333328</v>
      </c>
      <c r="P643" s="4" t="b">
        <v>0</v>
      </c>
      <c r="Q643" s="4" t="b">
        <v>0</v>
      </c>
      <c r="R643" s="4" t="s">
        <v>33</v>
      </c>
      <c r="S643" s="4" t="s">
        <v>2039</v>
      </c>
      <c r="T643" s="4" t="s">
        <v>2040</v>
      </c>
      <c r="U643" s="4"/>
      <c r="V643" s="4"/>
      <c r="W643" s="4"/>
      <c r="X643" s="4"/>
    </row>
    <row r="644" spans="1:24" ht="17" x14ac:dyDescent="0.2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4" t="s">
        <v>20</v>
      </c>
      <c r="G644" s="15">
        <f>(E644/D644)*100</f>
        <v>145.45652173913044</v>
      </c>
      <c r="H644" s="4">
        <v>129</v>
      </c>
      <c r="I644" s="16">
        <f>E644/H644</f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17">
        <f>(((L644/60)/60)/24)+DATE(1970,1,1)</f>
        <v>43451.25</v>
      </c>
      <c r="O644" s="17">
        <f>(((M644/60)/60)/24)+DATE(1970,1,1)</f>
        <v>43460.25</v>
      </c>
      <c r="P644" s="4" t="b">
        <v>0</v>
      </c>
      <c r="Q644" s="4" t="b">
        <v>0</v>
      </c>
      <c r="R644" s="4" t="s">
        <v>65</v>
      </c>
      <c r="S644" s="4" t="s">
        <v>2037</v>
      </c>
      <c r="T644" s="4" t="s">
        <v>2046</v>
      </c>
      <c r="U644" s="4"/>
      <c r="V644" s="4"/>
      <c r="W644" s="4"/>
      <c r="X644" s="4"/>
    </row>
    <row r="645" spans="1:24" ht="17" x14ac:dyDescent="0.2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4" t="s">
        <v>20</v>
      </c>
      <c r="G645" s="15">
        <f>(E645/D645)*100</f>
        <v>221.38255033557047</v>
      </c>
      <c r="H645" s="4">
        <v>375</v>
      </c>
      <c r="I645" s="16">
        <f>E645/H645</f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17">
        <f>(((L645/60)/60)/24)+DATE(1970,1,1)</f>
        <v>42795.25</v>
      </c>
      <c r="O645" s="17">
        <f>(((M645/60)/60)/24)+DATE(1970,1,1)</f>
        <v>42813.208333333328</v>
      </c>
      <c r="P645" s="4" t="b">
        <v>0</v>
      </c>
      <c r="Q645" s="4" t="b">
        <v>0</v>
      </c>
      <c r="R645" s="4" t="s">
        <v>33</v>
      </c>
      <c r="S645" s="4" t="s">
        <v>2039</v>
      </c>
      <c r="T645" s="4" t="s">
        <v>2040</v>
      </c>
      <c r="U645" s="4"/>
      <c r="V645" s="4"/>
      <c r="W645" s="4"/>
      <c r="X645" s="4"/>
    </row>
    <row r="646" spans="1:24" ht="17" x14ac:dyDescent="0.2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4" t="s">
        <v>14</v>
      </c>
      <c r="G646" s="15">
        <f>(E646/D646)*100</f>
        <v>48.396694214876035</v>
      </c>
      <c r="H646" s="4">
        <v>2928</v>
      </c>
      <c r="I646" s="16">
        <f>E646/H646</f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17">
        <f>(((L646/60)/60)/24)+DATE(1970,1,1)</f>
        <v>43452.25</v>
      </c>
      <c r="O646" s="17">
        <f>(((M646/60)/60)/24)+DATE(1970,1,1)</f>
        <v>43468.25</v>
      </c>
      <c r="P646" s="4" t="b">
        <v>0</v>
      </c>
      <c r="Q646" s="4" t="b">
        <v>0</v>
      </c>
      <c r="R646" s="4" t="s">
        <v>33</v>
      </c>
      <c r="S646" s="4" t="s">
        <v>2039</v>
      </c>
      <c r="T646" s="4" t="s">
        <v>2040</v>
      </c>
      <c r="U646" s="4"/>
      <c r="V646" s="4"/>
      <c r="W646" s="4"/>
      <c r="X646" s="4"/>
    </row>
    <row r="647" spans="1:24" ht="17" x14ac:dyDescent="0.2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4" t="s">
        <v>14</v>
      </c>
      <c r="G647" s="15">
        <f>(E647/D647)*100</f>
        <v>92.911504424778755</v>
      </c>
      <c r="H647" s="4">
        <v>4697</v>
      </c>
      <c r="I647" s="16">
        <f>E647/H647</f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17">
        <f>(((L647/60)/60)/24)+DATE(1970,1,1)</f>
        <v>43369.208333333328</v>
      </c>
      <c r="O647" s="17">
        <f>(((M647/60)/60)/24)+DATE(1970,1,1)</f>
        <v>43390.208333333328</v>
      </c>
      <c r="P647" s="4" t="b">
        <v>0</v>
      </c>
      <c r="Q647" s="4" t="b">
        <v>1</v>
      </c>
      <c r="R647" s="4" t="s">
        <v>23</v>
      </c>
      <c r="S647" s="4" t="s">
        <v>2035</v>
      </c>
      <c r="T647" s="4" t="s">
        <v>2036</v>
      </c>
      <c r="U647" s="4"/>
      <c r="V647" s="4"/>
      <c r="W647" s="4"/>
      <c r="X647" s="4"/>
    </row>
    <row r="648" spans="1:24" ht="17" x14ac:dyDescent="0.2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4" t="s">
        <v>14</v>
      </c>
      <c r="G648" s="15">
        <f>(E648/D648)*100</f>
        <v>88.599797365754824</v>
      </c>
      <c r="H648" s="4">
        <v>2915</v>
      </c>
      <c r="I648" s="16">
        <f>E648/H648</f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17">
        <f>(((L648/60)/60)/24)+DATE(1970,1,1)</f>
        <v>41346.208333333336</v>
      </c>
      <c r="O648" s="17">
        <f>(((M648/60)/60)/24)+DATE(1970,1,1)</f>
        <v>41357.208333333336</v>
      </c>
      <c r="P648" s="4" t="b">
        <v>0</v>
      </c>
      <c r="Q648" s="4" t="b">
        <v>0</v>
      </c>
      <c r="R648" s="4" t="s">
        <v>89</v>
      </c>
      <c r="S648" s="4" t="s">
        <v>2050</v>
      </c>
      <c r="T648" s="4" t="s">
        <v>2051</v>
      </c>
      <c r="U648" s="4"/>
      <c r="V648" s="4"/>
      <c r="W648" s="4"/>
      <c r="X648" s="4"/>
    </row>
    <row r="649" spans="1:24" ht="17" x14ac:dyDescent="0.2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4" t="s">
        <v>14</v>
      </c>
      <c r="G649" s="15">
        <f>(E649/D649)*100</f>
        <v>41.4</v>
      </c>
      <c r="H649" s="4">
        <v>18</v>
      </c>
      <c r="I649" s="16">
        <f>E649/H649</f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17">
        <f>(((L649/60)/60)/24)+DATE(1970,1,1)</f>
        <v>43199.208333333328</v>
      </c>
      <c r="O649" s="17">
        <f>(((M649/60)/60)/24)+DATE(1970,1,1)</f>
        <v>43223.208333333328</v>
      </c>
      <c r="P649" s="4" t="b">
        <v>0</v>
      </c>
      <c r="Q649" s="4" t="b">
        <v>0</v>
      </c>
      <c r="R649" s="4" t="s">
        <v>206</v>
      </c>
      <c r="S649" s="4" t="s">
        <v>2047</v>
      </c>
      <c r="T649" s="4" t="s">
        <v>2059</v>
      </c>
      <c r="U649" s="4"/>
      <c r="V649" s="4"/>
      <c r="W649" s="4"/>
      <c r="X649" s="4"/>
    </row>
    <row r="650" spans="1:24" ht="17" x14ac:dyDescent="0.2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4" t="s">
        <v>74</v>
      </c>
      <c r="G650" s="15">
        <f>(E650/D650)*100</f>
        <v>63.056795131845846</v>
      </c>
      <c r="H650" s="4">
        <v>723</v>
      </c>
      <c r="I650" s="16">
        <f>E650/H650</f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17">
        <f>(((L650/60)/60)/24)+DATE(1970,1,1)</f>
        <v>42922.208333333328</v>
      </c>
      <c r="O650" s="17">
        <f>(((M650/60)/60)/24)+DATE(1970,1,1)</f>
        <v>42940.208333333328</v>
      </c>
      <c r="P650" s="4" t="b">
        <v>1</v>
      </c>
      <c r="Q650" s="4" t="b">
        <v>0</v>
      </c>
      <c r="R650" s="4" t="s">
        <v>17</v>
      </c>
      <c r="S650" s="4" t="s">
        <v>2033</v>
      </c>
      <c r="T650" s="4" t="s">
        <v>2034</v>
      </c>
      <c r="U650" s="4"/>
      <c r="V650" s="4"/>
      <c r="W650" s="4"/>
      <c r="X650" s="4"/>
    </row>
    <row r="651" spans="1:24" ht="17" x14ac:dyDescent="0.2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4" t="s">
        <v>14</v>
      </c>
      <c r="G651" s="15">
        <f>(E651/D651)*100</f>
        <v>48.482333607230892</v>
      </c>
      <c r="H651" s="4">
        <v>602</v>
      </c>
      <c r="I651" s="16">
        <f>E651/H651</f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17">
        <f>(((L651/60)/60)/24)+DATE(1970,1,1)</f>
        <v>40471.208333333336</v>
      </c>
      <c r="O651" s="17">
        <f>(((M651/60)/60)/24)+DATE(1970,1,1)</f>
        <v>40482.208333333336</v>
      </c>
      <c r="P651" s="4" t="b">
        <v>1</v>
      </c>
      <c r="Q651" s="4" t="b">
        <v>1</v>
      </c>
      <c r="R651" s="4" t="s">
        <v>33</v>
      </c>
      <c r="S651" s="4" t="s">
        <v>2039</v>
      </c>
      <c r="T651" s="4" t="s">
        <v>2040</v>
      </c>
      <c r="U651" s="4"/>
      <c r="V651" s="4"/>
      <c r="W651" s="4"/>
      <c r="X651" s="4"/>
    </row>
    <row r="652" spans="1:24" ht="17" x14ac:dyDescent="0.2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4" t="s">
        <v>14</v>
      </c>
      <c r="G652" s="15">
        <f>(E652/D652)*100</f>
        <v>2</v>
      </c>
      <c r="H652" s="4">
        <v>1</v>
      </c>
      <c r="I652" s="16">
        <f>E652/H652</f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17">
        <f>(((L652/60)/60)/24)+DATE(1970,1,1)</f>
        <v>41828.208333333336</v>
      </c>
      <c r="O652" s="17">
        <f>(((M652/60)/60)/24)+DATE(1970,1,1)</f>
        <v>41855.208333333336</v>
      </c>
      <c r="P652" s="4" t="b">
        <v>0</v>
      </c>
      <c r="Q652" s="4" t="b">
        <v>0</v>
      </c>
      <c r="R652" s="4" t="s">
        <v>159</v>
      </c>
      <c r="S652" s="4" t="s">
        <v>2035</v>
      </c>
      <c r="T652" s="4" t="s">
        <v>2058</v>
      </c>
      <c r="U652" s="4"/>
      <c r="V652" s="4"/>
      <c r="W652" s="4"/>
      <c r="X652" s="4"/>
    </row>
    <row r="653" spans="1:24" ht="17" x14ac:dyDescent="0.2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4" t="s">
        <v>14</v>
      </c>
      <c r="G653" s="15">
        <f>(E653/D653)*100</f>
        <v>88.47941026944585</v>
      </c>
      <c r="H653" s="4">
        <v>3868</v>
      </c>
      <c r="I653" s="16">
        <f>E653/H653</f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17">
        <f>(((L653/60)/60)/24)+DATE(1970,1,1)</f>
        <v>41692.25</v>
      </c>
      <c r="O653" s="17">
        <f>(((M653/60)/60)/24)+DATE(1970,1,1)</f>
        <v>41707.25</v>
      </c>
      <c r="P653" s="4" t="b">
        <v>0</v>
      </c>
      <c r="Q653" s="4" t="b">
        <v>0</v>
      </c>
      <c r="R653" s="4" t="s">
        <v>100</v>
      </c>
      <c r="S653" s="4" t="s">
        <v>2041</v>
      </c>
      <c r="T653" s="4" t="s">
        <v>2052</v>
      </c>
      <c r="U653" s="4"/>
      <c r="V653" s="4"/>
      <c r="W653" s="4"/>
      <c r="X653" s="4"/>
    </row>
    <row r="654" spans="1:24" ht="17" x14ac:dyDescent="0.2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4" t="s">
        <v>20</v>
      </c>
      <c r="G654" s="15">
        <f>(E654/D654)*100</f>
        <v>126.84</v>
      </c>
      <c r="H654" s="4">
        <v>409</v>
      </c>
      <c r="I654" s="16">
        <f>E654/H654</f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17">
        <f>(((L654/60)/60)/24)+DATE(1970,1,1)</f>
        <v>42587.208333333328</v>
      </c>
      <c r="O654" s="17">
        <f>(((M654/60)/60)/24)+DATE(1970,1,1)</f>
        <v>42630.208333333328</v>
      </c>
      <c r="P654" s="4" t="b">
        <v>0</v>
      </c>
      <c r="Q654" s="4" t="b">
        <v>0</v>
      </c>
      <c r="R654" s="4" t="s">
        <v>28</v>
      </c>
      <c r="S654" s="4" t="s">
        <v>2037</v>
      </c>
      <c r="T654" s="4" t="s">
        <v>2038</v>
      </c>
      <c r="U654" s="4"/>
      <c r="V654" s="4"/>
      <c r="W654" s="4"/>
      <c r="X654" s="4"/>
    </row>
    <row r="655" spans="1:24" ht="17" x14ac:dyDescent="0.2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4" t="s">
        <v>20</v>
      </c>
      <c r="G655" s="15">
        <f>(E655/D655)*100</f>
        <v>2338.833333333333</v>
      </c>
      <c r="H655" s="4">
        <v>234</v>
      </c>
      <c r="I655" s="16">
        <f>E655/H655</f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17">
        <f>(((L655/60)/60)/24)+DATE(1970,1,1)</f>
        <v>42468.208333333328</v>
      </c>
      <c r="O655" s="17">
        <f>(((M655/60)/60)/24)+DATE(1970,1,1)</f>
        <v>42470.208333333328</v>
      </c>
      <c r="P655" s="4" t="b">
        <v>0</v>
      </c>
      <c r="Q655" s="4" t="b">
        <v>0</v>
      </c>
      <c r="R655" s="4" t="s">
        <v>28</v>
      </c>
      <c r="S655" s="4" t="s">
        <v>2037</v>
      </c>
      <c r="T655" s="4" t="s">
        <v>2038</v>
      </c>
      <c r="U655" s="4"/>
      <c r="V655" s="4"/>
      <c r="W655" s="4"/>
      <c r="X655" s="4"/>
    </row>
    <row r="656" spans="1:24" ht="17" x14ac:dyDescent="0.2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4" t="s">
        <v>20</v>
      </c>
      <c r="G656" s="15">
        <f>(E656/D656)*100</f>
        <v>508.38857142857148</v>
      </c>
      <c r="H656" s="4">
        <v>3016</v>
      </c>
      <c r="I656" s="16">
        <f>E656/H656</f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17">
        <f>(((L656/60)/60)/24)+DATE(1970,1,1)</f>
        <v>42240.208333333328</v>
      </c>
      <c r="O656" s="17">
        <f>(((M656/60)/60)/24)+DATE(1970,1,1)</f>
        <v>42245.208333333328</v>
      </c>
      <c r="P656" s="4" t="b">
        <v>0</v>
      </c>
      <c r="Q656" s="4" t="b">
        <v>0</v>
      </c>
      <c r="R656" s="4" t="s">
        <v>148</v>
      </c>
      <c r="S656" s="4" t="s">
        <v>2035</v>
      </c>
      <c r="T656" s="4" t="s">
        <v>2057</v>
      </c>
      <c r="U656" s="4"/>
      <c r="V656" s="4"/>
      <c r="W656" s="4"/>
      <c r="X656" s="4"/>
    </row>
    <row r="657" spans="1:24" ht="17" x14ac:dyDescent="0.2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4" t="s">
        <v>20</v>
      </c>
      <c r="G657" s="15">
        <f>(E657/D657)*100</f>
        <v>191.47826086956522</v>
      </c>
      <c r="H657" s="4">
        <v>264</v>
      </c>
      <c r="I657" s="16">
        <f>E657/H657</f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17">
        <f>(((L657/60)/60)/24)+DATE(1970,1,1)</f>
        <v>42796.25</v>
      </c>
      <c r="O657" s="17">
        <f>(((M657/60)/60)/24)+DATE(1970,1,1)</f>
        <v>42809.208333333328</v>
      </c>
      <c r="P657" s="4" t="b">
        <v>1</v>
      </c>
      <c r="Q657" s="4" t="b">
        <v>0</v>
      </c>
      <c r="R657" s="4" t="s">
        <v>122</v>
      </c>
      <c r="S657" s="4" t="s">
        <v>2054</v>
      </c>
      <c r="T657" s="4" t="s">
        <v>2055</v>
      </c>
      <c r="U657" s="4"/>
      <c r="V657" s="4"/>
      <c r="W657" s="4"/>
      <c r="X657" s="4"/>
    </row>
    <row r="658" spans="1:24" ht="34" x14ac:dyDescent="0.2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4" t="s">
        <v>14</v>
      </c>
      <c r="G658" s="15">
        <f>(E658/D658)*100</f>
        <v>42.127533783783782</v>
      </c>
      <c r="H658" s="4">
        <v>504</v>
      </c>
      <c r="I658" s="16">
        <f>E658/H658</f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17">
        <f>(((L658/60)/60)/24)+DATE(1970,1,1)</f>
        <v>43097.25</v>
      </c>
      <c r="O658" s="17">
        <f>(((M658/60)/60)/24)+DATE(1970,1,1)</f>
        <v>43102.25</v>
      </c>
      <c r="P658" s="4" t="b">
        <v>0</v>
      </c>
      <c r="Q658" s="4" t="b">
        <v>0</v>
      </c>
      <c r="R658" s="4" t="s">
        <v>17</v>
      </c>
      <c r="S658" s="4" t="s">
        <v>2033</v>
      </c>
      <c r="T658" s="4" t="s">
        <v>2034</v>
      </c>
      <c r="U658" s="4"/>
      <c r="V658" s="4"/>
      <c r="W658" s="4"/>
      <c r="X658" s="4"/>
    </row>
    <row r="659" spans="1:24" ht="17" x14ac:dyDescent="0.2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4" t="s">
        <v>14</v>
      </c>
      <c r="G659" s="15">
        <f>(E659/D659)*100</f>
        <v>8.24</v>
      </c>
      <c r="H659" s="4">
        <v>14</v>
      </c>
      <c r="I659" s="16">
        <f>E659/H659</f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17">
        <f>(((L659/60)/60)/24)+DATE(1970,1,1)</f>
        <v>43096.25</v>
      </c>
      <c r="O659" s="17">
        <f>(((M659/60)/60)/24)+DATE(1970,1,1)</f>
        <v>43112.25</v>
      </c>
      <c r="P659" s="4" t="b">
        <v>0</v>
      </c>
      <c r="Q659" s="4" t="b">
        <v>0</v>
      </c>
      <c r="R659" s="4" t="s">
        <v>474</v>
      </c>
      <c r="S659" s="4" t="s">
        <v>2041</v>
      </c>
      <c r="T659" s="4" t="s">
        <v>2063</v>
      </c>
      <c r="U659" s="4"/>
      <c r="V659" s="4"/>
      <c r="W659" s="4"/>
      <c r="X659" s="4"/>
    </row>
    <row r="660" spans="1:24" ht="17" x14ac:dyDescent="0.2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4" t="s">
        <v>74</v>
      </c>
      <c r="G660" s="15">
        <f>(E660/D660)*100</f>
        <v>60.064638783269963</v>
      </c>
      <c r="H660" s="4">
        <v>390</v>
      </c>
      <c r="I660" s="16">
        <f>E660/H660</f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17">
        <f>(((L660/60)/60)/24)+DATE(1970,1,1)</f>
        <v>42246.208333333328</v>
      </c>
      <c r="O660" s="17">
        <f>(((M660/60)/60)/24)+DATE(1970,1,1)</f>
        <v>42269.208333333328</v>
      </c>
      <c r="P660" s="4" t="b">
        <v>0</v>
      </c>
      <c r="Q660" s="4" t="b">
        <v>0</v>
      </c>
      <c r="R660" s="4" t="s">
        <v>23</v>
      </c>
      <c r="S660" s="4" t="s">
        <v>2035</v>
      </c>
      <c r="T660" s="4" t="s">
        <v>2036</v>
      </c>
      <c r="U660" s="4"/>
      <c r="V660" s="4"/>
      <c r="W660" s="4"/>
      <c r="X660" s="4"/>
    </row>
    <row r="661" spans="1:24" ht="17" x14ac:dyDescent="0.2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4" t="s">
        <v>14</v>
      </c>
      <c r="G661" s="15">
        <f>(E661/D661)*100</f>
        <v>47.232808616404313</v>
      </c>
      <c r="H661" s="4">
        <v>750</v>
      </c>
      <c r="I661" s="16">
        <f>E661/H661</f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17">
        <f>(((L661/60)/60)/24)+DATE(1970,1,1)</f>
        <v>40570.25</v>
      </c>
      <c r="O661" s="17">
        <f>(((M661/60)/60)/24)+DATE(1970,1,1)</f>
        <v>40571.25</v>
      </c>
      <c r="P661" s="4" t="b">
        <v>0</v>
      </c>
      <c r="Q661" s="4" t="b">
        <v>0</v>
      </c>
      <c r="R661" s="4" t="s">
        <v>42</v>
      </c>
      <c r="S661" s="4" t="s">
        <v>2041</v>
      </c>
      <c r="T661" s="4" t="s">
        <v>2042</v>
      </c>
      <c r="U661" s="4"/>
      <c r="V661" s="4"/>
      <c r="W661" s="4"/>
      <c r="X661" s="4"/>
    </row>
    <row r="662" spans="1:24" ht="17" x14ac:dyDescent="0.2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4" t="s">
        <v>14</v>
      </c>
      <c r="G662" s="15">
        <f>(E662/D662)*100</f>
        <v>81.736263736263737</v>
      </c>
      <c r="H662" s="4">
        <v>77</v>
      </c>
      <c r="I662" s="16">
        <f>E662/H662</f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17">
        <f>(((L662/60)/60)/24)+DATE(1970,1,1)</f>
        <v>42237.208333333328</v>
      </c>
      <c r="O662" s="17">
        <f>(((M662/60)/60)/24)+DATE(1970,1,1)</f>
        <v>42246.208333333328</v>
      </c>
      <c r="P662" s="4" t="b">
        <v>1</v>
      </c>
      <c r="Q662" s="4" t="b">
        <v>0</v>
      </c>
      <c r="R662" s="4" t="s">
        <v>33</v>
      </c>
      <c r="S662" s="4" t="s">
        <v>2039</v>
      </c>
      <c r="T662" s="4" t="s">
        <v>2040</v>
      </c>
      <c r="U662" s="4"/>
      <c r="V662" s="4"/>
      <c r="W662" s="4"/>
      <c r="X662" s="4"/>
    </row>
    <row r="663" spans="1:24" ht="17" x14ac:dyDescent="0.2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4" t="s">
        <v>14</v>
      </c>
      <c r="G663" s="15">
        <f>(E663/D663)*100</f>
        <v>54.187265917603</v>
      </c>
      <c r="H663" s="4">
        <v>752</v>
      </c>
      <c r="I663" s="16">
        <f>E663/H663</f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17">
        <f>(((L663/60)/60)/24)+DATE(1970,1,1)</f>
        <v>40996.208333333336</v>
      </c>
      <c r="O663" s="17">
        <f>(((M663/60)/60)/24)+DATE(1970,1,1)</f>
        <v>41026.208333333336</v>
      </c>
      <c r="P663" s="4" t="b">
        <v>0</v>
      </c>
      <c r="Q663" s="4" t="b">
        <v>0</v>
      </c>
      <c r="R663" s="4" t="s">
        <v>159</v>
      </c>
      <c r="S663" s="4" t="s">
        <v>2035</v>
      </c>
      <c r="T663" s="4" t="s">
        <v>2058</v>
      </c>
      <c r="U663" s="4"/>
      <c r="V663" s="4"/>
      <c r="W663" s="4"/>
      <c r="X663" s="4"/>
    </row>
    <row r="664" spans="1:24" ht="17" x14ac:dyDescent="0.2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4" t="s">
        <v>14</v>
      </c>
      <c r="G664" s="15">
        <f>(E664/D664)*100</f>
        <v>97.868131868131869</v>
      </c>
      <c r="H664" s="4">
        <v>131</v>
      </c>
      <c r="I664" s="16">
        <f>E664/H664</f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17">
        <f>(((L664/60)/60)/24)+DATE(1970,1,1)</f>
        <v>43443.25</v>
      </c>
      <c r="O664" s="17">
        <f>(((M664/60)/60)/24)+DATE(1970,1,1)</f>
        <v>43447.25</v>
      </c>
      <c r="P664" s="4" t="b">
        <v>0</v>
      </c>
      <c r="Q664" s="4" t="b">
        <v>0</v>
      </c>
      <c r="R664" s="4" t="s">
        <v>33</v>
      </c>
      <c r="S664" s="4" t="s">
        <v>2039</v>
      </c>
      <c r="T664" s="4" t="s">
        <v>2040</v>
      </c>
      <c r="U664" s="4"/>
      <c r="V664" s="4"/>
      <c r="W664" s="4"/>
      <c r="X664" s="4"/>
    </row>
    <row r="665" spans="1:24" ht="17" x14ac:dyDescent="0.2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4" t="s">
        <v>14</v>
      </c>
      <c r="G665" s="15">
        <f>(E665/D665)*100</f>
        <v>77.239999999999995</v>
      </c>
      <c r="H665" s="4">
        <v>87</v>
      </c>
      <c r="I665" s="16">
        <f>E665/H665</f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17">
        <f>(((L665/60)/60)/24)+DATE(1970,1,1)</f>
        <v>40458.208333333336</v>
      </c>
      <c r="O665" s="17">
        <f>(((M665/60)/60)/24)+DATE(1970,1,1)</f>
        <v>40481.208333333336</v>
      </c>
      <c r="P665" s="4" t="b">
        <v>0</v>
      </c>
      <c r="Q665" s="4" t="b">
        <v>0</v>
      </c>
      <c r="R665" s="4" t="s">
        <v>33</v>
      </c>
      <c r="S665" s="4" t="s">
        <v>2039</v>
      </c>
      <c r="T665" s="4" t="s">
        <v>2040</v>
      </c>
      <c r="U665" s="4"/>
      <c r="V665" s="4"/>
      <c r="W665" s="4"/>
      <c r="X665" s="4"/>
    </row>
    <row r="666" spans="1:24" ht="17" x14ac:dyDescent="0.2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4" t="s">
        <v>14</v>
      </c>
      <c r="G666" s="15">
        <f>(E666/D666)*100</f>
        <v>33.464735516372798</v>
      </c>
      <c r="H666" s="4">
        <v>1063</v>
      </c>
      <c r="I666" s="16">
        <f>E666/H666</f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17">
        <f>(((L666/60)/60)/24)+DATE(1970,1,1)</f>
        <v>40959.25</v>
      </c>
      <c r="O666" s="17">
        <f>(((M666/60)/60)/24)+DATE(1970,1,1)</f>
        <v>40969.25</v>
      </c>
      <c r="P666" s="4" t="b">
        <v>0</v>
      </c>
      <c r="Q666" s="4" t="b">
        <v>0</v>
      </c>
      <c r="R666" s="4" t="s">
        <v>159</v>
      </c>
      <c r="S666" s="4" t="s">
        <v>2035</v>
      </c>
      <c r="T666" s="4" t="s">
        <v>2058</v>
      </c>
      <c r="U666" s="4"/>
      <c r="V666" s="4"/>
      <c r="W666" s="4"/>
      <c r="X666" s="4"/>
    </row>
    <row r="667" spans="1:24" ht="17" x14ac:dyDescent="0.2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4" t="s">
        <v>20</v>
      </c>
      <c r="G667" s="15">
        <f>(E667/D667)*100</f>
        <v>239.58823529411765</v>
      </c>
      <c r="H667" s="4">
        <v>272</v>
      </c>
      <c r="I667" s="16">
        <f>E667/H667</f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17">
        <f>(((L667/60)/60)/24)+DATE(1970,1,1)</f>
        <v>40733.208333333336</v>
      </c>
      <c r="O667" s="17">
        <f>(((M667/60)/60)/24)+DATE(1970,1,1)</f>
        <v>40747.208333333336</v>
      </c>
      <c r="P667" s="4" t="b">
        <v>0</v>
      </c>
      <c r="Q667" s="4" t="b">
        <v>1</v>
      </c>
      <c r="R667" s="4" t="s">
        <v>42</v>
      </c>
      <c r="S667" s="4" t="s">
        <v>2041</v>
      </c>
      <c r="T667" s="4" t="s">
        <v>2042</v>
      </c>
      <c r="U667" s="4"/>
      <c r="V667" s="4"/>
      <c r="W667" s="4"/>
      <c r="X667" s="4"/>
    </row>
    <row r="668" spans="1:24" ht="17" x14ac:dyDescent="0.2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4" t="s">
        <v>74</v>
      </c>
      <c r="G668" s="15">
        <f>(E668/D668)*100</f>
        <v>64.032258064516128</v>
      </c>
      <c r="H668" s="4">
        <v>25</v>
      </c>
      <c r="I668" s="16">
        <f>E668/H668</f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17">
        <f>(((L668/60)/60)/24)+DATE(1970,1,1)</f>
        <v>41516.208333333336</v>
      </c>
      <c r="O668" s="17">
        <f>(((M668/60)/60)/24)+DATE(1970,1,1)</f>
        <v>41522.208333333336</v>
      </c>
      <c r="P668" s="4" t="b">
        <v>0</v>
      </c>
      <c r="Q668" s="4" t="b">
        <v>1</v>
      </c>
      <c r="R668" s="4" t="s">
        <v>33</v>
      </c>
      <c r="S668" s="4" t="s">
        <v>2039</v>
      </c>
      <c r="T668" s="4" t="s">
        <v>2040</v>
      </c>
      <c r="U668" s="4"/>
      <c r="V668" s="4"/>
      <c r="W668" s="4"/>
      <c r="X668" s="4"/>
    </row>
    <row r="669" spans="1:24" ht="34" x14ac:dyDescent="0.2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4" t="s">
        <v>20</v>
      </c>
      <c r="G669" s="15">
        <f>(E669/D669)*100</f>
        <v>176.15942028985506</v>
      </c>
      <c r="H669" s="4">
        <v>419</v>
      </c>
      <c r="I669" s="16">
        <f>E669/H669</f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17">
        <f>(((L669/60)/60)/24)+DATE(1970,1,1)</f>
        <v>41892.208333333336</v>
      </c>
      <c r="O669" s="17">
        <f>(((M669/60)/60)/24)+DATE(1970,1,1)</f>
        <v>41901.208333333336</v>
      </c>
      <c r="P669" s="4" t="b">
        <v>0</v>
      </c>
      <c r="Q669" s="4" t="b">
        <v>0</v>
      </c>
      <c r="R669" s="4" t="s">
        <v>1029</v>
      </c>
      <c r="S669" s="4" t="s">
        <v>2064</v>
      </c>
      <c r="T669" s="4" t="s">
        <v>2065</v>
      </c>
      <c r="U669" s="4"/>
      <c r="V669" s="4"/>
      <c r="W669" s="4"/>
      <c r="X669" s="4"/>
    </row>
    <row r="670" spans="1:24" ht="34" x14ac:dyDescent="0.2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4" t="s">
        <v>14</v>
      </c>
      <c r="G670" s="15">
        <f>(E670/D670)*100</f>
        <v>20.33818181818182</v>
      </c>
      <c r="H670" s="4">
        <v>76</v>
      </c>
      <c r="I670" s="16">
        <f>E670/H670</f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17">
        <f>(((L670/60)/60)/24)+DATE(1970,1,1)</f>
        <v>41122.208333333336</v>
      </c>
      <c r="O670" s="17">
        <f>(((M670/60)/60)/24)+DATE(1970,1,1)</f>
        <v>41134.208333333336</v>
      </c>
      <c r="P670" s="4" t="b">
        <v>0</v>
      </c>
      <c r="Q670" s="4" t="b">
        <v>0</v>
      </c>
      <c r="R670" s="4" t="s">
        <v>33</v>
      </c>
      <c r="S670" s="4" t="s">
        <v>2039</v>
      </c>
      <c r="T670" s="4" t="s">
        <v>2040</v>
      </c>
      <c r="U670" s="4"/>
      <c r="V670" s="4"/>
      <c r="W670" s="4"/>
      <c r="X670" s="4"/>
    </row>
    <row r="671" spans="1:24" ht="17" x14ac:dyDescent="0.2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4" t="s">
        <v>20</v>
      </c>
      <c r="G671" s="15">
        <f>(E671/D671)*100</f>
        <v>358.64754098360658</v>
      </c>
      <c r="H671" s="4">
        <v>1621</v>
      </c>
      <c r="I671" s="16">
        <f>E671/H671</f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17">
        <f>(((L671/60)/60)/24)+DATE(1970,1,1)</f>
        <v>42912.208333333328</v>
      </c>
      <c r="O671" s="17">
        <f>(((M671/60)/60)/24)+DATE(1970,1,1)</f>
        <v>42921.208333333328</v>
      </c>
      <c r="P671" s="4" t="b">
        <v>0</v>
      </c>
      <c r="Q671" s="4" t="b">
        <v>0</v>
      </c>
      <c r="R671" s="4" t="s">
        <v>33</v>
      </c>
      <c r="S671" s="4" t="s">
        <v>2039</v>
      </c>
      <c r="T671" s="4" t="s">
        <v>2040</v>
      </c>
      <c r="U671" s="4"/>
      <c r="V671" s="4"/>
      <c r="W671" s="4"/>
      <c r="X671" s="4"/>
    </row>
    <row r="672" spans="1:24" ht="34" x14ac:dyDescent="0.2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4" t="s">
        <v>20</v>
      </c>
      <c r="G672" s="15">
        <f>(E672/D672)*100</f>
        <v>468.85802469135803</v>
      </c>
      <c r="H672" s="4">
        <v>1101</v>
      </c>
      <c r="I672" s="16">
        <f>E672/H672</f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17">
        <f>(((L672/60)/60)/24)+DATE(1970,1,1)</f>
        <v>42425.25</v>
      </c>
      <c r="O672" s="17">
        <f>(((M672/60)/60)/24)+DATE(1970,1,1)</f>
        <v>42437.25</v>
      </c>
      <c r="P672" s="4" t="b">
        <v>0</v>
      </c>
      <c r="Q672" s="4" t="b">
        <v>0</v>
      </c>
      <c r="R672" s="4" t="s">
        <v>60</v>
      </c>
      <c r="S672" s="4" t="s">
        <v>2035</v>
      </c>
      <c r="T672" s="4" t="s">
        <v>2045</v>
      </c>
      <c r="U672" s="4"/>
      <c r="V672" s="4"/>
      <c r="W672" s="4"/>
      <c r="X672" s="4"/>
    </row>
    <row r="673" spans="1:24" ht="34" x14ac:dyDescent="0.2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4" t="s">
        <v>20</v>
      </c>
      <c r="G673" s="15">
        <f>(E673/D673)*100</f>
        <v>122.05635245901641</v>
      </c>
      <c r="H673" s="4">
        <v>1073</v>
      </c>
      <c r="I673" s="16">
        <f>E673/H673</f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17">
        <f>(((L673/60)/60)/24)+DATE(1970,1,1)</f>
        <v>40390.208333333336</v>
      </c>
      <c r="O673" s="17">
        <f>(((M673/60)/60)/24)+DATE(1970,1,1)</f>
        <v>40394.208333333336</v>
      </c>
      <c r="P673" s="4" t="b">
        <v>0</v>
      </c>
      <c r="Q673" s="4" t="b">
        <v>1</v>
      </c>
      <c r="R673" s="4" t="s">
        <v>33</v>
      </c>
      <c r="S673" s="4" t="s">
        <v>2039</v>
      </c>
      <c r="T673" s="4" t="s">
        <v>2040</v>
      </c>
      <c r="U673" s="4"/>
      <c r="V673" s="4"/>
      <c r="W673" s="4"/>
      <c r="X673" s="4"/>
    </row>
    <row r="674" spans="1:24" ht="17" x14ac:dyDescent="0.2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4" t="s">
        <v>14</v>
      </c>
      <c r="G674" s="15">
        <f>(E674/D674)*100</f>
        <v>55.931783729156137</v>
      </c>
      <c r="H674" s="4">
        <v>4428</v>
      </c>
      <c r="I674" s="16">
        <f>E674/H674</f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17">
        <f>(((L674/60)/60)/24)+DATE(1970,1,1)</f>
        <v>43180.208333333328</v>
      </c>
      <c r="O674" s="17">
        <f>(((M674/60)/60)/24)+DATE(1970,1,1)</f>
        <v>43190.208333333328</v>
      </c>
      <c r="P674" s="4" t="b">
        <v>0</v>
      </c>
      <c r="Q674" s="4" t="b">
        <v>0</v>
      </c>
      <c r="R674" s="4" t="s">
        <v>33</v>
      </c>
      <c r="S674" s="4" t="s">
        <v>2039</v>
      </c>
      <c r="T674" s="4" t="s">
        <v>2040</v>
      </c>
      <c r="U674" s="4"/>
      <c r="V674" s="4"/>
      <c r="W674" s="4"/>
      <c r="X674" s="4"/>
    </row>
    <row r="675" spans="1:24" ht="17" x14ac:dyDescent="0.2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4" t="s">
        <v>14</v>
      </c>
      <c r="G675" s="15">
        <f>(E675/D675)*100</f>
        <v>43.660714285714285</v>
      </c>
      <c r="H675" s="4">
        <v>58</v>
      </c>
      <c r="I675" s="16">
        <f>E675/H675</f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17">
        <f>(((L675/60)/60)/24)+DATE(1970,1,1)</f>
        <v>42475.208333333328</v>
      </c>
      <c r="O675" s="17">
        <f>(((M675/60)/60)/24)+DATE(1970,1,1)</f>
        <v>42496.208333333328</v>
      </c>
      <c r="P675" s="4" t="b">
        <v>0</v>
      </c>
      <c r="Q675" s="4" t="b">
        <v>0</v>
      </c>
      <c r="R675" s="4" t="s">
        <v>60</v>
      </c>
      <c r="S675" s="4" t="s">
        <v>2035</v>
      </c>
      <c r="T675" s="4" t="s">
        <v>2045</v>
      </c>
      <c r="U675" s="4"/>
      <c r="V675" s="4"/>
      <c r="W675" s="4"/>
      <c r="X675" s="4"/>
    </row>
    <row r="676" spans="1:24" ht="17" x14ac:dyDescent="0.2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4" t="s">
        <v>74</v>
      </c>
      <c r="G676" s="15">
        <f>(E676/D676)*100</f>
        <v>33.53837141183363</v>
      </c>
      <c r="H676" s="4">
        <v>1218</v>
      </c>
      <c r="I676" s="16">
        <f>E676/H676</f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17">
        <f>(((L676/60)/60)/24)+DATE(1970,1,1)</f>
        <v>40774.208333333336</v>
      </c>
      <c r="O676" s="17">
        <f>(((M676/60)/60)/24)+DATE(1970,1,1)</f>
        <v>40821.208333333336</v>
      </c>
      <c r="P676" s="4" t="b">
        <v>0</v>
      </c>
      <c r="Q676" s="4" t="b">
        <v>0</v>
      </c>
      <c r="R676" s="4" t="s">
        <v>122</v>
      </c>
      <c r="S676" s="4" t="s">
        <v>2054</v>
      </c>
      <c r="T676" s="4" t="s">
        <v>2055</v>
      </c>
      <c r="U676" s="4"/>
      <c r="V676" s="4"/>
      <c r="W676" s="4"/>
      <c r="X676" s="4"/>
    </row>
    <row r="677" spans="1:24" ht="17" x14ac:dyDescent="0.2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4" t="s">
        <v>20</v>
      </c>
      <c r="G677" s="15">
        <f>(E677/D677)*100</f>
        <v>122.97938144329896</v>
      </c>
      <c r="H677" s="4">
        <v>331</v>
      </c>
      <c r="I677" s="16">
        <f>E677/H677</f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17">
        <f>(((L677/60)/60)/24)+DATE(1970,1,1)</f>
        <v>43719.208333333328</v>
      </c>
      <c r="O677" s="17">
        <f>(((M677/60)/60)/24)+DATE(1970,1,1)</f>
        <v>43726.208333333328</v>
      </c>
      <c r="P677" s="4" t="b">
        <v>0</v>
      </c>
      <c r="Q677" s="4" t="b">
        <v>0</v>
      </c>
      <c r="R677" s="4" t="s">
        <v>1029</v>
      </c>
      <c r="S677" s="4" t="s">
        <v>2064</v>
      </c>
      <c r="T677" s="4" t="s">
        <v>2065</v>
      </c>
      <c r="U677" s="4"/>
      <c r="V677" s="4"/>
      <c r="W677" s="4"/>
      <c r="X677" s="4"/>
    </row>
    <row r="678" spans="1:24" ht="17" x14ac:dyDescent="0.2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4" t="s">
        <v>20</v>
      </c>
      <c r="G678" s="15">
        <f>(E678/D678)*100</f>
        <v>189.74959871589084</v>
      </c>
      <c r="H678" s="4">
        <v>1170</v>
      </c>
      <c r="I678" s="16">
        <f>E678/H678</f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17">
        <f>(((L678/60)/60)/24)+DATE(1970,1,1)</f>
        <v>41178.208333333336</v>
      </c>
      <c r="O678" s="17">
        <f>(((M678/60)/60)/24)+DATE(1970,1,1)</f>
        <v>41187.208333333336</v>
      </c>
      <c r="P678" s="4" t="b">
        <v>0</v>
      </c>
      <c r="Q678" s="4" t="b">
        <v>0</v>
      </c>
      <c r="R678" s="4" t="s">
        <v>122</v>
      </c>
      <c r="S678" s="4" t="s">
        <v>2054</v>
      </c>
      <c r="T678" s="4" t="s">
        <v>2055</v>
      </c>
      <c r="U678" s="4"/>
      <c r="V678" s="4"/>
      <c r="W678" s="4"/>
      <c r="X678" s="4"/>
    </row>
    <row r="679" spans="1:24" ht="17" x14ac:dyDescent="0.2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4" t="s">
        <v>14</v>
      </c>
      <c r="G679" s="15">
        <f>(E679/D679)*100</f>
        <v>83.622641509433961</v>
      </c>
      <c r="H679" s="4">
        <v>111</v>
      </c>
      <c r="I679" s="16">
        <f>E679/H679</f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17">
        <f>(((L679/60)/60)/24)+DATE(1970,1,1)</f>
        <v>42561.208333333328</v>
      </c>
      <c r="O679" s="17">
        <f>(((M679/60)/60)/24)+DATE(1970,1,1)</f>
        <v>42611.208333333328</v>
      </c>
      <c r="P679" s="4" t="b">
        <v>0</v>
      </c>
      <c r="Q679" s="4" t="b">
        <v>0</v>
      </c>
      <c r="R679" s="4" t="s">
        <v>119</v>
      </c>
      <c r="S679" s="4" t="s">
        <v>2047</v>
      </c>
      <c r="T679" s="4" t="s">
        <v>2053</v>
      </c>
      <c r="U679" s="4"/>
      <c r="V679" s="4"/>
      <c r="W679" s="4"/>
      <c r="X679" s="4"/>
    </row>
    <row r="680" spans="1:24" ht="17" x14ac:dyDescent="0.2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4" t="s">
        <v>74</v>
      </c>
      <c r="G680" s="15">
        <f>(E680/D680)*100</f>
        <v>17.968844221105527</v>
      </c>
      <c r="H680" s="4">
        <v>215</v>
      </c>
      <c r="I680" s="16">
        <f>E680/H680</f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17">
        <f>(((L680/60)/60)/24)+DATE(1970,1,1)</f>
        <v>43484.25</v>
      </c>
      <c r="O680" s="17">
        <f>(((M680/60)/60)/24)+DATE(1970,1,1)</f>
        <v>43486.25</v>
      </c>
      <c r="P680" s="4" t="b">
        <v>0</v>
      </c>
      <c r="Q680" s="4" t="b">
        <v>0</v>
      </c>
      <c r="R680" s="4" t="s">
        <v>53</v>
      </c>
      <c r="S680" s="4" t="s">
        <v>2041</v>
      </c>
      <c r="T680" s="4" t="s">
        <v>2044</v>
      </c>
      <c r="U680" s="4"/>
      <c r="V680" s="4"/>
      <c r="W680" s="4"/>
      <c r="X680" s="4"/>
    </row>
    <row r="681" spans="1:24" ht="17" x14ac:dyDescent="0.2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4" t="s">
        <v>20</v>
      </c>
      <c r="G681" s="15">
        <f>(E681/D681)*100</f>
        <v>1036.5</v>
      </c>
      <c r="H681" s="4">
        <v>363</v>
      </c>
      <c r="I681" s="16">
        <f>E681/H681</f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17">
        <f>(((L681/60)/60)/24)+DATE(1970,1,1)</f>
        <v>43756.208333333328</v>
      </c>
      <c r="O681" s="17">
        <f>(((M681/60)/60)/24)+DATE(1970,1,1)</f>
        <v>43761.208333333328</v>
      </c>
      <c r="P681" s="4" t="b">
        <v>0</v>
      </c>
      <c r="Q681" s="4" t="b">
        <v>1</v>
      </c>
      <c r="R681" s="4" t="s">
        <v>17</v>
      </c>
      <c r="S681" s="4" t="s">
        <v>2033</v>
      </c>
      <c r="T681" s="4" t="s">
        <v>2034</v>
      </c>
      <c r="U681" s="4"/>
      <c r="V681" s="4"/>
      <c r="W681" s="4"/>
      <c r="X681" s="4"/>
    </row>
    <row r="682" spans="1:24" ht="34" x14ac:dyDescent="0.2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4" t="s">
        <v>14</v>
      </c>
      <c r="G682" s="15">
        <f>(E682/D682)*100</f>
        <v>97.405219780219781</v>
      </c>
      <c r="H682" s="4">
        <v>2955</v>
      </c>
      <c r="I682" s="16">
        <f>E682/H682</f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17">
        <f>(((L682/60)/60)/24)+DATE(1970,1,1)</f>
        <v>43813.25</v>
      </c>
      <c r="O682" s="17">
        <f>(((M682/60)/60)/24)+DATE(1970,1,1)</f>
        <v>43815.25</v>
      </c>
      <c r="P682" s="4" t="b">
        <v>0</v>
      </c>
      <c r="Q682" s="4" t="b">
        <v>1</v>
      </c>
      <c r="R682" s="4" t="s">
        <v>292</v>
      </c>
      <c r="S682" s="4" t="s">
        <v>2050</v>
      </c>
      <c r="T682" s="4" t="s">
        <v>2061</v>
      </c>
      <c r="U682" s="4"/>
      <c r="V682" s="4"/>
      <c r="W682" s="4"/>
      <c r="X682" s="4"/>
    </row>
    <row r="683" spans="1:24" ht="34" x14ac:dyDescent="0.2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4" t="s">
        <v>14</v>
      </c>
      <c r="G683" s="15">
        <f>(E683/D683)*100</f>
        <v>86.386203150461711</v>
      </c>
      <c r="H683" s="4">
        <v>1657</v>
      </c>
      <c r="I683" s="16">
        <f>E683/H683</f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17">
        <f>(((L683/60)/60)/24)+DATE(1970,1,1)</f>
        <v>40898.25</v>
      </c>
      <c r="O683" s="17">
        <f>(((M683/60)/60)/24)+DATE(1970,1,1)</f>
        <v>40904.25</v>
      </c>
      <c r="P683" s="4" t="b">
        <v>0</v>
      </c>
      <c r="Q683" s="4" t="b">
        <v>0</v>
      </c>
      <c r="R683" s="4" t="s">
        <v>33</v>
      </c>
      <c r="S683" s="4" t="s">
        <v>2039</v>
      </c>
      <c r="T683" s="4" t="s">
        <v>2040</v>
      </c>
      <c r="U683" s="4"/>
      <c r="V683" s="4"/>
      <c r="W683" s="4"/>
      <c r="X683" s="4"/>
    </row>
    <row r="684" spans="1:24" ht="17" x14ac:dyDescent="0.2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4" t="s">
        <v>20</v>
      </c>
      <c r="G684" s="15">
        <f>(E684/D684)*100</f>
        <v>150.16666666666666</v>
      </c>
      <c r="H684" s="4">
        <v>103</v>
      </c>
      <c r="I684" s="16">
        <f>E684/H684</f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17">
        <f>(((L684/60)/60)/24)+DATE(1970,1,1)</f>
        <v>41619.25</v>
      </c>
      <c r="O684" s="17">
        <f>(((M684/60)/60)/24)+DATE(1970,1,1)</f>
        <v>41628.25</v>
      </c>
      <c r="P684" s="4" t="b">
        <v>0</v>
      </c>
      <c r="Q684" s="4" t="b">
        <v>0</v>
      </c>
      <c r="R684" s="4" t="s">
        <v>33</v>
      </c>
      <c r="S684" s="4" t="s">
        <v>2039</v>
      </c>
      <c r="T684" s="4" t="s">
        <v>2040</v>
      </c>
      <c r="U684" s="4"/>
      <c r="V684" s="4"/>
      <c r="W684" s="4"/>
      <c r="X684" s="4"/>
    </row>
    <row r="685" spans="1:24" ht="17" x14ac:dyDescent="0.2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4" t="s">
        <v>20</v>
      </c>
      <c r="G685" s="15">
        <f>(E685/D685)*100</f>
        <v>358.43478260869563</v>
      </c>
      <c r="H685" s="4">
        <v>147</v>
      </c>
      <c r="I685" s="16">
        <f>E685/H685</f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17">
        <f>(((L685/60)/60)/24)+DATE(1970,1,1)</f>
        <v>43359.208333333328</v>
      </c>
      <c r="O685" s="17">
        <f>(((M685/60)/60)/24)+DATE(1970,1,1)</f>
        <v>43361.208333333328</v>
      </c>
      <c r="P685" s="4" t="b">
        <v>0</v>
      </c>
      <c r="Q685" s="4" t="b">
        <v>0</v>
      </c>
      <c r="R685" s="4" t="s">
        <v>33</v>
      </c>
      <c r="S685" s="4" t="s">
        <v>2039</v>
      </c>
      <c r="T685" s="4" t="s">
        <v>2040</v>
      </c>
      <c r="U685" s="4"/>
      <c r="V685" s="4"/>
      <c r="W685" s="4"/>
      <c r="X685" s="4"/>
    </row>
    <row r="686" spans="1:24" ht="17" x14ac:dyDescent="0.2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4" t="s">
        <v>20</v>
      </c>
      <c r="G686" s="15">
        <f>(E686/D686)*100</f>
        <v>542.85714285714289</v>
      </c>
      <c r="H686" s="4">
        <v>110</v>
      </c>
      <c r="I686" s="16">
        <f>E686/H686</f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17">
        <f>(((L686/60)/60)/24)+DATE(1970,1,1)</f>
        <v>40358.208333333336</v>
      </c>
      <c r="O686" s="17">
        <f>(((M686/60)/60)/24)+DATE(1970,1,1)</f>
        <v>40378.208333333336</v>
      </c>
      <c r="P686" s="4" t="b">
        <v>0</v>
      </c>
      <c r="Q686" s="4" t="b">
        <v>0</v>
      </c>
      <c r="R686" s="4" t="s">
        <v>68</v>
      </c>
      <c r="S686" s="4" t="s">
        <v>2047</v>
      </c>
      <c r="T686" s="4" t="s">
        <v>2048</v>
      </c>
      <c r="U686" s="4"/>
      <c r="V686" s="4"/>
      <c r="W686" s="4"/>
      <c r="X686" s="4"/>
    </row>
    <row r="687" spans="1:24" ht="17" x14ac:dyDescent="0.2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4" t="s">
        <v>14</v>
      </c>
      <c r="G687" s="15">
        <f>(E687/D687)*100</f>
        <v>67.500714285714281</v>
      </c>
      <c r="H687" s="4">
        <v>926</v>
      </c>
      <c r="I687" s="16">
        <f>E687/H687</f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17">
        <f>(((L687/60)/60)/24)+DATE(1970,1,1)</f>
        <v>42239.208333333328</v>
      </c>
      <c r="O687" s="17">
        <f>(((M687/60)/60)/24)+DATE(1970,1,1)</f>
        <v>42263.208333333328</v>
      </c>
      <c r="P687" s="4" t="b">
        <v>0</v>
      </c>
      <c r="Q687" s="4" t="b">
        <v>0</v>
      </c>
      <c r="R687" s="4" t="s">
        <v>33</v>
      </c>
      <c r="S687" s="4" t="s">
        <v>2039</v>
      </c>
      <c r="T687" s="4" t="s">
        <v>2040</v>
      </c>
      <c r="U687" s="4"/>
      <c r="V687" s="4"/>
      <c r="W687" s="4"/>
      <c r="X687" s="4"/>
    </row>
    <row r="688" spans="1:24" ht="17" x14ac:dyDescent="0.2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4" t="s">
        <v>20</v>
      </c>
      <c r="G688" s="15">
        <f>(E688/D688)*100</f>
        <v>191.74666666666667</v>
      </c>
      <c r="H688" s="4">
        <v>134</v>
      </c>
      <c r="I688" s="16">
        <f>E688/H688</f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17">
        <f>(((L688/60)/60)/24)+DATE(1970,1,1)</f>
        <v>43186.208333333328</v>
      </c>
      <c r="O688" s="17">
        <f>(((M688/60)/60)/24)+DATE(1970,1,1)</f>
        <v>43197.208333333328</v>
      </c>
      <c r="P688" s="4" t="b">
        <v>0</v>
      </c>
      <c r="Q688" s="4" t="b">
        <v>0</v>
      </c>
      <c r="R688" s="4" t="s">
        <v>65</v>
      </c>
      <c r="S688" s="4" t="s">
        <v>2037</v>
      </c>
      <c r="T688" s="4" t="s">
        <v>2046</v>
      </c>
      <c r="U688" s="4"/>
      <c r="V688" s="4"/>
      <c r="W688" s="4"/>
      <c r="X688" s="4"/>
    </row>
    <row r="689" spans="1:24" ht="17" x14ac:dyDescent="0.2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4" t="s">
        <v>20</v>
      </c>
      <c r="G689" s="15">
        <f>(E689/D689)*100</f>
        <v>932</v>
      </c>
      <c r="H689" s="4">
        <v>269</v>
      </c>
      <c r="I689" s="16">
        <f>E689/H689</f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17">
        <f>(((L689/60)/60)/24)+DATE(1970,1,1)</f>
        <v>42806.25</v>
      </c>
      <c r="O689" s="17">
        <f>(((M689/60)/60)/24)+DATE(1970,1,1)</f>
        <v>42809.208333333328</v>
      </c>
      <c r="P689" s="4" t="b">
        <v>0</v>
      </c>
      <c r="Q689" s="4" t="b">
        <v>0</v>
      </c>
      <c r="R689" s="4" t="s">
        <v>33</v>
      </c>
      <c r="S689" s="4" t="s">
        <v>2039</v>
      </c>
      <c r="T689" s="4" t="s">
        <v>2040</v>
      </c>
      <c r="U689" s="4"/>
      <c r="V689" s="4"/>
      <c r="W689" s="4"/>
      <c r="X689" s="4"/>
    </row>
    <row r="690" spans="1:24" ht="17" x14ac:dyDescent="0.2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4" t="s">
        <v>20</v>
      </c>
      <c r="G690" s="15">
        <f>(E690/D690)*100</f>
        <v>429.27586206896552</v>
      </c>
      <c r="H690" s="4">
        <v>175</v>
      </c>
      <c r="I690" s="16">
        <f>E690/H690</f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17">
        <f>(((L690/60)/60)/24)+DATE(1970,1,1)</f>
        <v>43475.25</v>
      </c>
      <c r="O690" s="17">
        <f>(((M690/60)/60)/24)+DATE(1970,1,1)</f>
        <v>43491.25</v>
      </c>
      <c r="P690" s="4" t="b">
        <v>0</v>
      </c>
      <c r="Q690" s="4" t="b">
        <v>1</v>
      </c>
      <c r="R690" s="4" t="s">
        <v>269</v>
      </c>
      <c r="S690" s="4" t="s">
        <v>2041</v>
      </c>
      <c r="T690" s="4" t="s">
        <v>2060</v>
      </c>
      <c r="U690" s="4"/>
      <c r="V690" s="4"/>
      <c r="W690" s="4"/>
      <c r="X690" s="4"/>
    </row>
    <row r="691" spans="1:24" ht="17" x14ac:dyDescent="0.2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4" t="s">
        <v>20</v>
      </c>
      <c r="G691" s="15">
        <f>(E691/D691)*100</f>
        <v>100.65753424657535</v>
      </c>
      <c r="H691" s="4">
        <v>69</v>
      </c>
      <c r="I691" s="16">
        <f>E691/H691</f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17">
        <f>(((L691/60)/60)/24)+DATE(1970,1,1)</f>
        <v>41576.208333333336</v>
      </c>
      <c r="O691" s="17">
        <f>(((M691/60)/60)/24)+DATE(1970,1,1)</f>
        <v>41588.25</v>
      </c>
      <c r="P691" s="4" t="b">
        <v>0</v>
      </c>
      <c r="Q691" s="4" t="b">
        <v>0</v>
      </c>
      <c r="R691" s="4" t="s">
        <v>28</v>
      </c>
      <c r="S691" s="4" t="s">
        <v>2037</v>
      </c>
      <c r="T691" s="4" t="s">
        <v>2038</v>
      </c>
      <c r="U691" s="4"/>
      <c r="V691" s="4"/>
      <c r="W691" s="4"/>
      <c r="X691" s="4"/>
    </row>
    <row r="692" spans="1:24" ht="17" x14ac:dyDescent="0.2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4" t="s">
        <v>20</v>
      </c>
      <c r="G692" s="15">
        <f>(E692/D692)*100</f>
        <v>226.61111111111109</v>
      </c>
      <c r="H692" s="4">
        <v>190</v>
      </c>
      <c r="I692" s="16">
        <f>E692/H692</f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17">
        <f>(((L692/60)/60)/24)+DATE(1970,1,1)</f>
        <v>40874.25</v>
      </c>
      <c r="O692" s="17">
        <f>(((M692/60)/60)/24)+DATE(1970,1,1)</f>
        <v>40880.25</v>
      </c>
      <c r="P692" s="4" t="b">
        <v>0</v>
      </c>
      <c r="Q692" s="4" t="b">
        <v>1</v>
      </c>
      <c r="R692" s="4" t="s">
        <v>42</v>
      </c>
      <c r="S692" s="4" t="s">
        <v>2041</v>
      </c>
      <c r="T692" s="4" t="s">
        <v>2042</v>
      </c>
      <c r="U692" s="4"/>
      <c r="V692" s="4"/>
      <c r="W692" s="4"/>
      <c r="X692" s="4"/>
    </row>
    <row r="693" spans="1:24" ht="17" x14ac:dyDescent="0.2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4" t="s">
        <v>20</v>
      </c>
      <c r="G693" s="15">
        <f>(E693/D693)*100</f>
        <v>142.38</v>
      </c>
      <c r="H693" s="4">
        <v>237</v>
      </c>
      <c r="I693" s="16">
        <f>E693/H693</f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17">
        <f>(((L693/60)/60)/24)+DATE(1970,1,1)</f>
        <v>41185.208333333336</v>
      </c>
      <c r="O693" s="17">
        <f>(((M693/60)/60)/24)+DATE(1970,1,1)</f>
        <v>41202.208333333336</v>
      </c>
      <c r="P693" s="4" t="b">
        <v>1</v>
      </c>
      <c r="Q693" s="4" t="b">
        <v>1</v>
      </c>
      <c r="R693" s="4" t="s">
        <v>42</v>
      </c>
      <c r="S693" s="4" t="s">
        <v>2041</v>
      </c>
      <c r="T693" s="4" t="s">
        <v>2042</v>
      </c>
      <c r="U693" s="4"/>
      <c r="V693" s="4"/>
      <c r="W693" s="4"/>
      <c r="X693" s="4"/>
    </row>
    <row r="694" spans="1:24" ht="17" x14ac:dyDescent="0.2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4" t="s">
        <v>14</v>
      </c>
      <c r="G694" s="15">
        <f>(E694/D694)*100</f>
        <v>90.633333333333326</v>
      </c>
      <c r="H694" s="4">
        <v>77</v>
      </c>
      <c r="I694" s="16">
        <f>E694/H694</f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17">
        <f>(((L694/60)/60)/24)+DATE(1970,1,1)</f>
        <v>43655.208333333328</v>
      </c>
      <c r="O694" s="17">
        <f>(((M694/60)/60)/24)+DATE(1970,1,1)</f>
        <v>43673.208333333328</v>
      </c>
      <c r="P694" s="4" t="b">
        <v>0</v>
      </c>
      <c r="Q694" s="4" t="b">
        <v>0</v>
      </c>
      <c r="R694" s="4" t="s">
        <v>23</v>
      </c>
      <c r="S694" s="4" t="s">
        <v>2035</v>
      </c>
      <c r="T694" s="4" t="s">
        <v>2036</v>
      </c>
      <c r="U694" s="4"/>
      <c r="V694" s="4"/>
      <c r="W694" s="4"/>
      <c r="X694" s="4"/>
    </row>
    <row r="695" spans="1:24" ht="34" x14ac:dyDescent="0.2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4" t="s">
        <v>14</v>
      </c>
      <c r="G695" s="15">
        <f>(E695/D695)*100</f>
        <v>63.966740576496676</v>
      </c>
      <c r="H695" s="4">
        <v>1748</v>
      </c>
      <c r="I695" s="16">
        <f>E695/H695</f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17">
        <f>(((L695/60)/60)/24)+DATE(1970,1,1)</f>
        <v>43025.208333333328</v>
      </c>
      <c r="O695" s="17">
        <f>(((M695/60)/60)/24)+DATE(1970,1,1)</f>
        <v>43042.208333333328</v>
      </c>
      <c r="P695" s="4" t="b">
        <v>0</v>
      </c>
      <c r="Q695" s="4" t="b">
        <v>0</v>
      </c>
      <c r="R695" s="4" t="s">
        <v>33</v>
      </c>
      <c r="S695" s="4" t="s">
        <v>2039</v>
      </c>
      <c r="T695" s="4" t="s">
        <v>2040</v>
      </c>
      <c r="U695" s="4"/>
      <c r="V695" s="4"/>
      <c r="W695" s="4"/>
      <c r="X695" s="4"/>
    </row>
    <row r="696" spans="1:24" ht="17" x14ac:dyDescent="0.2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4" t="s">
        <v>14</v>
      </c>
      <c r="G696" s="15">
        <f>(E696/D696)*100</f>
        <v>84.131868131868131</v>
      </c>
      <c r="H696" s="4">
        <v>79</v>
      </c>
      <c r="I696" s="16">
        <f>E696/H696</f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17">
        <f>(((L696/60)/60)/24)+DATE(1970,1,1)</f>
        <v>43066.25</v>
      </c>
      <c r="O696" s="17">
        <f>(((M696/60)/60)/24)+DATE(1970,1,1)</f>
        <v>43103.25</v>
      </c>
      <c r="P696" s="4" t="b">
        <v>0</v>
      </c>
      <c r="Q696" s="4" t="b">
        <v>0</v>
      </c>
      <c r="R696" s="4" t="s">
        <v>33</v>
      </c>
      <c r="S696" s="4" t="s">
        <v>2039</v>
      </c>
      <c r="T696" s="4" t="s">
        <v>2040</v>
      </c>
      <c r="U696" s="4"/>
      <c r="V696" s="4"/>
      <c r="W696" s="4"/>
      <c r="X696" s="4"/>
    </row>
    <row r="697" spans="1:24" ht="17" x14ac:dyDescent="0.2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4" t="s">
        <v>20</v>
      </c>
      <c r="G697" s="15">
        <f>(E697/D697)*100</f>
        <v>133.93478260869566</v>
      </c>
      <c r="H697" s="4">
        <v>196</v>
      </c>
      <c r="I697" s="16">
        <f>E697/H697</f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17">
        <f>(((L697/60)/60)/24)+DATE(1970,1,1)</f>
        <v>42322.25</v>
      </c>
      <c r="O697" s="17">
        <f>(((M697/60)/60)/24)+DATE(1970,1,1)</f>
        <v>42338.25</v>
      </c>
      <c r="P697" s="4" t="b">
        <v>1</v>
      </c>
      <c r="Q697" s="4" t="b">
        <v>0</v>
      </c>
      <c r="R697" s="4" t="s">
        <v>23</v>
      </c>
      <c r="S697" s="4" t="s">
        <v>2035</v>
      </c>
      <c r="T697" s="4" t="s">
        <v>2036</v>
      </c>
      <c r="U697" s="4"/>
      <c r="V697" s="4"/>
      <c r="W697" s="4"/>
      <c r="X697" s="4"/>
    </row>
    <row r="698" spans="1:24" ht="17" x14ac:dyDescent="0.2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4" t="s">
        <v>14</v>
      </c>
      <c r="G698" s="15">
        <f>(E698/D698)*100</f>
        <v>59.042047531992694</v>
      </c>
      <c r="H698" s="4">
        <v>889</v>
      </c>
      <c r="I698" s="16">
        <f>E698/H698</f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17">
        <f>(((L698/60)/60)/24)+DATE(1970,1,1)</f>
        <v>42114.208333333328</v>
      </c>
      <c r="O698" s="17">
        <f>(((M698/60)/60)/24)+DATE(1970,1,1)</f>
        <v>42115.208333333328</v>
      </c>
      <c r="P698" s="4" t="b">
        <v>0</v>
      </c>
      <c r="Q698" s="4" t="b">
        <v>1</v>
      </c>
      <c r="R698" s="4" t="s">
        <v>33</v>
      </c>
      <c r="S698" s="4" t="s">
        <v>2039</v>
      </c>
      <c r="T698" s="4" t="s">
        <v>2040</v>
      </c>
      <c r="U698" s="4"/>
      <c r="V698" s="4"/>
      <c r="W698" s="4"/>
      <c r="X698" s="4"/>
    </row>
    <row r="699" spans="1:24" ht="34" x14ac:dyDescent="0.2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4" t="s">
        <v>20</v>
      </c>
      <c r="G699" s="15">
        <f>(E699/D699)*100</f>
        <v>152.80062063615205</v>
      </c>
      <c r="H699" s="4">
        <v>7295</v>
      </c>
      <c r="I699" s="16">
        <f>E699/H699</f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17">
        <f>(((L699/60)/60)/24)+DATE(1970,1,1)</f>
        <v>43190.208333333328</v>
      </c>
      <c r="O699" s="17">
        <f>(((M699/60)/60)/24)+DATE(1970,1,1)</f>
        <v>43192.208333333328</v>
      </c>
      <c r="P699" s="4" t="b">
        <v>0</v>
      </c>
      <c r="Q699" s="4" t="b">
        <v>0</v>
      </c>
      <c r="R699" s="4" t="s">
        <v>50</v>
      </c>
      <c r="S699" s="4" t="s">
        <v>2035</v>
      </c>
      <c r="T699" s="4" t="s">
        <v>2043</v>
      </c>
      <c r="U699" s="4"/>
      <c r="V699" s="4"/>
      <c r="W699" s="4"/>
      <c r="X699" s="4"/>
    </row>
    <row r="700" spans="1:24" ht="17" x14ac:dyDescent="0.2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4" t="s">
        <v>20</v>
      </c>
      <c r="G700" s="15">
        <f>(E700/D700)*100</f>
        <v>446.69121140142522</v>
      </c>
      <c r="H700" s="4">
        <v>2893</v>
      </c>
      <c r="I700" s="16">
        <f>E700/H700</f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17">
        <f>(((L700/60)/60)/24)+DATE(1970,1,1)</f>
        <v>40871.25</v>
      </c>
      <c r="O700" s="17">
        <f>(((M700/60)/60)/24)+DATE(1970,1,1)</f>
        <v>40885.25</v>
      </c>
      <c r="P700" s="4" t="b">
        <v>0</v>
      </c>
      <c r="Q700" s="4" t="b">
        <v>0</v>
      </c>
      <c r="R700" s="4" t="s">
        <v>65</v>
      </c>
      <c r="S700" s="4" t="s">
        <v>2037</v>
      </c>
      <c r="T700" s="4" t="s">
        <v>2046</v>
      </c>
      <c r="U700" s="4"/>
      <c r="V700" s="4"/>
      <c r="W700" s="4"/>
      <c r="X700" s="4"/>
    </row>
    <row r="701" spans="1:24" ht="17" x14ac:dyDescent="0.2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4" t="s">
        <v>14</v>
      </c>
      <c r="G701" s="15">
        <f>(E701/D701)*100</f>
        <v>84.391891891891888</v>
      </c>
      <c r="H701" s="4">
        <v>56</v>
      </c>
      <c r="I701" s="16">
        <f>E701/H701</f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17">
        <f>(((L701/60)/60)/24)+DATE(1970,1,1)</f>
        <v>43641.208333333328</v>
      </c>
      <c r="O701" s="17">
        <f>(((M701/60)/60)/24)+DATE(1970,1,1)</f>
        <v>43642.208333333328</v>
      </c>
      <c r="P701" s="4" t="b">
        <v>0</v>
      </c>
      <c r="Q701" s="4" t="b">
        <v>0</v>
      </c>
      <c r="R701" s="4" t="s">
        <v>53</v>
      </c>
      <c r="S701" s="4" t="s">
        <v>2041</v>
      </c>
      <c r="T701" s="4" t="s">
        <v>2044</v>
      </c>
      <c r="U701" s="4"/>
      <c r="V701" s="4"/>
      <c r="W701" s="4"/>
      <c r="X701" s="4"/>
    </row>
    <row r="702" spans="1:24" ht="34" x14ac:dyDescent="0.2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4" t="s">
        <v>14</v>
      </c>
      <c r="G702" s="15">
        <f>(E702/D702)*100</f>
        <v>3</v>
      </c>
      <c r="H702" s="4">
        <v>1</v>
      </c>
      <c r="I702" s="16">
        <f>E702/H702</f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17">
        <f>(((L702/60)/60)/24)+DATE(1970,1,1)</f>
        <v>40203.25</v>
      </c>
      <c r="O702" s="17">
        <f>(((M702/60)/60)/24)+DATE(1970,1,1)</f>
        <v>40218.25</v>
      </c>
      <c r="P702" s="4" t="b">
        <v>0</v>
      </c>
      <c r="Q702" s="4" t="b">
        <v>0</v>
      </c>
      <c r="R702" s="4" t="s">
        <v>65</v>
      </c>
      <c r="S702" s="4" t="s">
        <v>2037</v>
      </c>
      <c r="T702" s="4" t="s">
        <v>2046</v>
      </c>
      <c r="U702" s="4"/>
      <c r="V702" s="4"/>
      <c r="W702" s="4"/>
      <c r="X702" s="4"/>
    </row>
    <row r="703" spans="1:24" ht="34" x14ac:dyDescent="0.2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4" t="s">
        <v>20</v>
      </c>
      <c r="G703" s="15">
        <f>(E703/D703)*100</f>
        <v>175.02692307692308</v>
      </c>
      <c r="H703" s="4">
        <v>820</v>
      </c>
      <c r="I703" s="16">
        <f>E703/H703</f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17">
        <f>(((L703/60)/60)/24)+DATE(1970,1,1)</f>
        <v>40629.208333333336</v>
      </c>
      <c r="O703" s="17">
        <f>(((M703/60)/60)/24)+DATE(1970,1,1)</f>
        <v>40636.208333333336</v>
      </c>
      <c r="P703" s="4" t="b">
        <v>1</v>
      </c>
      <c r="Q703" s="4" t="b">
        <v>0</v>
      </c>
      <c r="R703" s="4" t="s">
        <v>33</v>
      </c>
      <c r="S703" s="4" t="s">
        <v>2039</v>
      </c>
      <c r="T703" s="4" t="s">
        <v>2040</v>
      </c>
      <c r="U703" s="4"/>
      <c r="V703" s="4"/>
      <c r="W703" s="4"/>
      <c r="X703" s="4"/>
    </row>
    <row r="704" spans="1:24" ht="34" x14ac:dyDescent="0.2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4" t="s">
        <v>14</v>
      </c>
      <c r="G704" s="15">
        <f>(E704/D704)*100</f>
        <v>54.137931034482754</v>
      </c>
      <c r="H704" s="4">
        <v>83</v>
      </c>
      <c r="I704" s="16">
        <f>E704/H704</f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17">
        <f>(((L704/60)/60)/24)+DATE(1970,1,1)</f>
        <v>41477.208333333336</v>
      </c>
      <c r="O704" s="17">
        <f>(((M704/60)/60)/24)+DATE(1970,1,1)</f>
        <v>41482.208333333336</v>
      </c>
      <c r="P704" s="4" t="b">
        <v>0</v>
      </c>
      <c r="Q704" s="4" t="b">
        <v>0</v>
      </c>
      <c r="R704" s="4" t="s">
        <v>65</v>
      </c>
      <c r="S704" s="4" t="s">
        <v>2037</v>
      </c>
      <c r="T704" s="4" t="s">
        <v>2046</v>
      </c>
      <c r="U704" s="4"/>
      <c r="V704" s="4"/>
      <c r="W704" s="4"/>
      <c r="X704" s="4"/>
    </row>
    <row r="705" spans="1:24" ht="17" x14ac:dyDescent="0.2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4" t="s">
        <v>20</v>
      </c>
      <c r="G705" s="15">
        <f>(E705/D705)*100</f>
        <v>311.87381703470032</v>
      </c>
      <c r="H705" s="4">
        <v>2038</v>
      </c>
      <c r="I705" s="16">
        <f>E705/H705</f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17">
        <f>(((L705/60)/60)/24)+DATE(1970,1,1)</f>
        <v>41020.208333333336</v>
      </c>
      <c r="O705" s="17">
        <f>(((M705/60)/60)/24)+DATE(1970,1,1)</f>
        <v>41037.208333333336</v>
      </c>
      <c r="P705" s="4" t="b">
        <v>1</v>
      </c>
      <c r="Q705" s="4" t="b">
        <v>1</v>
      </c>
      <c r="R705" s="4" t="s">
        <v>206</v>
      </c>
      <c r="S705" s="4" t="s">
        <v>2047</v>
      </c>
      <c r="T705" s="4" t="s">
        <v>2059</v>
      </c>
      <c r="U705" s="4"/>
      <c r="V705" s="4"/>
      <c r="W705" s="4"/>
      <c r="X705" s="4"/>
    </row>
    <row r="706" spans="1:24" ht="34" x14ac:dyDescent="0.2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4" t="s">
        <v>20</v>
      </c>
      <c r="G706" s="15">
        <f>(E706/D706)*100</f>
        <v>122.78160919540231</v>
      </c>
      <c r="H706" s="4">
        <v>116</v>
      </c>
      <c r="I706" s="16">
        <f>E706/H706</f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17">
        <f>(((L706/60)/60)/24)+DATE(1970,1,1)</f>
        <v>42555.208333333328</v>
      </c>
      <c r="O706" s="17">
        <f>(((M706/60)/60)/24)+DATE(1970,1,1)</f>
        <v>42570.208333333328</v>
      </c>
      <c r="P706" s="4" t="b">
        <v>0</v>
      </c>
      <c r="Q706" s="4" t="b">
        <v>0</v>
      </c>
      <c r="R706" s="4" t="s">
        <v>71</v>
      </c>
      <c r="S706" s="4" t="s">
        <v>2041</v>
      </c>
      <c r="T706" s="4" t="s">
        <v>2049</v>
      </c>
      <c r="U706" s="4"/>
      <c r="V706" s="4"/>
      <c r="W706" s="4"/>
      <c r="X706" s="4"/>
    </row>
    <row r="707" spans="1:24" ht="17" x14ac:dyDescent="0.2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4" t="s">
        <v>14</v>
      </c>
      <c r="G707" s="15">
        <f>(E707/D707)*100</f>
        <v>99.026517383618156</v>
      </c>
      <c r="H707" s="4">
        <v>2025</v>
      </c>
      <c r="I707" s="16">
        <f>E707/H707</f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17">
        <f>(((L707/60)/60)/24)+DATE(1970,1,1)</f>
        <v>41619.25</v>
      </c>
      <c r="O707" s="17">
        <f>(((M707/60)/60)/24)+DATE(1970,1,1)</f>
        <v>41623.25</v>
      </c>
      <c r="P707" s="4" t="b">
        <v>0</v>
      </c>
      <c r="Q707" s="4" t="b">
        <v>0</v>
      </c>
      <c r="R707" s="4" t="s">
        <v>68</v>
      </c>
      <c r="S707" s="4" t="s">
        <v>2047</v>
      </c>
      <c r="T707" s="4" t="s">
        <v>2048</v>
      </c>
      <c r="U707" s="4"/>
      <c r="V707" s="4"/>
      <c r="W707" s="4"/>
      <c r="X707" s="4"/>
    </row>
    <row r="708" spans="1:24" ht="34" x14ac:dyDescent="0.2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4" t="s">
        <v>20</v>
      </c>
      <c r="G708" s="15">
        <f>(E708/D708)*100</f>
        <v>127.84686346863469</v>
      </c>
      <c r="H708" s="4">
        <v>1345</v>
      </c>
      <c r="I708" s="16">
        <f>E708/H708</f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17">
        <f>(((L708/60)/60)/24)+DATE(1970,1,1)</f>
        <v>43471.25</v>
      </c>
      <c r="O708" s="17">
        <f>(((M708/60)/60)/24)+DATE(1970,1,1)</f>
        <v>43479.25</v>
      </c>
      <c r="P708" s="4" t="b">
        <v>0</v>
      </c>
      <c r="Q708" s="4" t="b">
        <v>1</v>
      </c>
      <c r="R708" s="4" t="s">
        <v>28</v>
      </c>
      <c r="S708" s="4" t="s">
        <v>2037</v>
      </c>
      <c r="T708" s="4" t="s">
        <v>2038</v>
      </c>
      <c r="U708" s="4"/>
      <c r="V708" s="4"/>
      <c r="W708" s="4"/>
      <c r="X708" s="4"/>
    </row>
    <row r="709" spans="1:24" ht="34" x14ac:dyDescent="0.2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4" t="s">
        <v>20</v>
      </c>
      <c r="G709" s="15">
        <f>(E709/D709)*100</f>
        <v>158.61643835616439</v>
      </c>
      <c r="H709" s="4">
        <v>168</v>
      </c>
      <c r="I709" s="16">
        <f>E709/H709</f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17">
        <f>(((L709/60)/60)/24)+DATE(1970,1,1)</f>
        <v>43442.25</v>
      </c>
      <c r="O709" s="17">
        <f>(((M709/60)/60)/24)+DATE(1970,1,1)</f>
        <v>43478.25</v>
      </c>
      <c r="P709" s="4" t="b">
        <v>0</v>
      </c>
      <c r="Q709" s="4" t="b">
        <v>0</v>
      </c>
      <c r="R709" s="4" t="s">
        <v>53</v>
      </c>
      <c r="S709" s="4" t="s">
        <v>2041</v>
      </c>
      <c r="T709" s="4" t="s">
        <v>2044</v>
      </c>
      <c r="U709" s="4"/>
      <c r="V709" s="4"/>
      <c r="W709" s="4"/>
      <c r="X709" s="4"/>
    </row>
    <row r="710" spans="1:24" ht="17" x14ac:dyDescent="0.2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4" t="s">
        <v>20</v>
      </c>
      <c r="G710" s="15">
        <f>(E710/D710)*100</f>
        <v>707.05882352941171</v>
      </c>
      <c r="H710" s="4">
        <v>137</v>
      </c>
      <c r="I710" s="16">
        <f>E710/H710</f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17">
        <f>(((L710/60)/60)/24)+DATE(1970,1,1)</f>
        <v>42877.208333333328</v>
      </c>
      <c r="O710" s="17">
        <f>(((M710/60)/60)/24)+DATE(1970,1,1)</f>
        <v>42887.208333333328</v>
      </c>
      <c r="P710" s="4" t="b">
        <v>0</v>
      </c>
      <c r="Q710" s="4" t="b">
        <v>0</v>
      </c>
      <c r="R710" s="4" t="s">
        <v>33</v>
      </c>
      <c r="S710" s="4" t="s">
        <v>2039</v>
      </c>
      <c r="T710" s="4" t="s">
        <v>2040</v>
      </c>
      <c r="U710" s="4"/>
      <c r="V710" s="4"/>
      <c r="W710" s="4"/>
      <c r="X710" s="4"/>
    </row>
    <row r="711" spans="1:24" ht="17" x14ac:dyDescent="0.2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4" t="s">
        <v>20</v>
      </c>
      <c r="G711" s="15">
        <f>(E711/D711)*100</f>
        <v>142.38775510204081</v>
      </c>
      <c r="H711" s="4">
        <v>186</v>
      </c>
      <c r="I711" s="16">
        <f>E711/H711</f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17">
        <f>(((L711/60)/60)/24)+DATE(1970,1,1)</f>
        <v>41018.208333333336</v>
      </c>
      <c r="O711" s="17">
        <f>(((M711/60)/60)/24)+DATE(1970,1,1)</f>
        <v>41025.208333333336</v>
      </c>
      <c r="P711" s="4" t="b">
        <v>0</v>
      </c>
      <c r="Q711" s="4" t="b">
        <v>0</v>
      </c>
      <c r="R711" s="4" t="s">
        <v>33</v>
      </c>
      <c r="S711" s="4" t="s">
        <v>2039</v>
      </c>
      <c r="T711" s="4" t="s">
        <v>2040</v>
      </c>
      <c r="U711" s="4"/>
      <c r="V711" s="4"/>
      <c r="W711" s="4"/>
      <c r="X711" s="4"/>
    </row>
    <row r="712" spans="1:24" ht="34" x14ac:dyDescent="0.2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4" t="s">
        <v>20</v>
      </c>
      <c r="G712" s="15">
        <f>(E712/D712)*100</f>
        <v>147.86046511627907</v>
      </c>
      <c r="H712" s="4">
        <v>125</v>
      </c>
      <c r="I712" s="16">
        <f>E712/H712</f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17">
        <f>(((L712/60)/60)/24)+DATE(1970,1,1)</f>
        <v>43295.208333333328</v>
      </c>
      <c r="O712" s="17">
        <f>(((M712/60)/60)/24)+DATE(1970,1,1)</f>
        <v>43302.208333333328</v>
      </c>
      <c r="P712" s="4" t="b">
        <v>0</v>
      </c>
      <c r="Q712" s="4" t="b">
        <v>1</v>
      </c>
      <c r="R712" s="4" t="s">
        <v>33</v>
      </c>
      <c r="S712" s="4" t="s">
        <v>2039</v>
      </c>
      <c r="T712" s="4" t="s">
        <v>2040</v>
      </c>
      <c r="U712" s="4"/>
      <c r="V712" s="4"/>
      <c r="W712" s="4"/>
      <c r="X712" s="4"/>
    </row>
    <row r="713" spans="1:24" ht="34" x14ac:dyDescent="0.2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4" t="s">
        <v>14</v>
      </c>
      <c r="G713" s="15">
        <f>(E713/D713)*100</f>
        <v>20.322580645161288</v>
      </c>
      <c r="H713" s="4">
        <v>14</v>
      </c>
      <c r="I713" s="16">
        <f>E713/H713</f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17">
        <f>(((L713/60)/60)/24)+DATE(1970,1,1)</f>
        <v>42393.25</v>
      </c>
      <c r="O713" s="17">
        <f>(((M713/60)/60)/24)+DATE(1970,1,1)</f>
        <v>42395.25</v>
      </c>
      <c r="P713" s="4" t="b">
        <v>1</v>
      </c>
      <c r="Q713" s="4" t="b">
        <v>1</v>
      </c>
      <c r="R713" s="4" t="s">
        <v>33</v>
      </c>
      <c r="S713" s="4" t="s">
        <v>2039</v>
      </c>
      <c r="T713" s="4" t="s">
        <v>2040</v>
      </c>
      <c r="U713" s="4"/>
      <c r="V713" s="4"/>
      <c r="W713" s="4"/>
      <c r="X713" s="4"/>
    </row>
    <row r="714" spans="1:24" ht="34" x14ac:dyDescent="0.2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4" t="s">
        <v>20</v>
      </c>
      <c r="G714" s="15">
        <f>(E714/D714)*100</f>
        <v>1840.625</v>
      </c>
      <c r="H714" s="4">
        <v>202</v>
      </c>
      <c r="I714" s="16">
        <f>E714/H714</f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17">
        <f>(((L714/60)/60)/24)+DATE(1970,1,1)</f>
        <v>42559.208333333328</v>
      </c>
      <c r="O714" s="17">
        <f>(((M714/60)/60)/24)+DATE(1970,1,1)</f>
        <v>42600.208333333328</v>
      </c>
      <c r="P714" s="4" t="b">
        <v>0</v>
      </c>
      <c r="Q714" s="4" t="b">
        <v>0</v>
      </c>
      <c r="R714" s="4" t="s">
        <v>33</v>
      </c>
      <c r="S714" s="4" t="s">
        <v>2039</v>
      </c>
      <c r="T714" s="4" t="s">
        <v>2040</v>
      </c>
      <c r="U714" s="4"/>
      <c r="V714" s="4"/>
      <c r="W714" s="4"/>
      <c r="X714" s="4"/>
    </row>
    <row r="715" spans="1:24" ht="17" x14ac:dyDescent="0.2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4" t="s">
        <v>20</v>
      </c>
      <c r="G715" s="15">
        <f>(E715/D715)*100</f>
        <v>161.94202898550725</v>
      </c>
      <c r="H715" s="4">
        <v>103</v>
      </c>
      <c r="I715" s="16">
        <f>E715/H715</f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17">
        <f>(((L715/60)/60)/24)+DATE(1970,1,1)</f>
        <v>42604.208333333328</v>
      </c>
      <c r="O715" s="17">
        <f>(((M715/60)/60)/24)+DATE(1970,1,1)</f>
        <v>42616.208333333328</v>
      </c>
      <c r="P715" s="4" t="b">
        <v>0</v>
      </c>
      <c r="Q715" s="4" t="b">
        <v>0</v>
      </c>
      <c r="R715" s="4" t="s">
        <v>133</v>
      </c>
      <c r="S715" s="4" t="s">
        <v>2047</v>
      </c>
      <c r="T715" s="4" t="s">
        <v>2056</v>
      </c>
      <c r="U715" s="4"/>
      <c r="V715" s="4"/>
      <c r="W715" s="4"/>
      <c r="X715" s="4"/>
    </row>
    <row r="716" spans="1:24" ht="17" x14ac:dyDescent="0.2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4" t="s">
        <v>20</v>
      </c>
      <c r="G716" s="15">
        <f>(E716/D716)*100</f>
        <v>472.82077922077923</v>
      </c>
      <c r="H716" s="4">
        <v>1785</v>
      </c>
      <c r="I716" s="16">
        <f>E716/H716</f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17">
        <f>(((L716/60)/60)/24)+DATE(1970,1,1)</f>
        <v>41870.208333333336</v>
      </c>
      <c r="O716" s="17">
        <f>(((M716/60)/60)/24)+DATE(1970,1,1)</f>
        <v>41871.208333333336</v>
      </c>
      <c r="P716" s="4" t="b">
        <v>0</v>
      </c>
      <c r="Q716" s="4" t="b">
        <v>0</v>
      </c>
      <c r="R716" s="4" t="s">
        <v>23</v>
      </c>
      <c r="S716" s="4" t="s">
        <v>2035</v>
      </c>
      <c r="T716" s="4" t="s">
        <v>2036</v>
      </c>
      <c r="U716" s="4"/>
      <c r="V716" s="4"/>
      <c r="W716" s="4"/>
      <c r="X716" s="4"/>
    </row>
    <row r="717" spans="1:24" ht="17" x14ac:dyDescent="0.2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4" t="s">
        <v>14</v>
      </c>
      <c r="G717" s="15">
        <f>(E717/D717)*100</f>
        <v>24.466101694915253</v>
      </c>
      <c r="H717" s="4">
        <v>656</v>
      </c>
      <c r="I717" s="16">
        <f>E717/H717</f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17">
        <f>(((L717/60)/60)/24)+DATE(1970,1,1)</f>
        <v>40397.208333333336</v>
      </c>
      <c r="O717" s="17">
        <f>(((M717/60)/60)/24)+DATE(1970,1,1)</f>
        <v>40402.208333333336</v>
      </c>
      <c r="P717" s="4" t="b">
        <v>0</v>
      </c>
      <c r="Q717" s="4" t="b">
        <v>0</v>
      </c>
      <c r="R717" s="4" t="s">
        <v>292</v>
      </c>
      <c r="S717" s="4" t="s">
        <v>2050</v>
      </c>
      <c r="T717" s="4" t="s">
        <v>2061</v>
      </c>
      <c r="U717" s="4"/>
      <c r="V717" s="4"/>
      <c r="W717" s="4"/>
      <c r="X717" s="4"/>
    </row>
    <row r="718" spans="1:24" ht="17" x14ac:dyDescent="0.2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4" t="s">
        <v>20</v>
      </c>
      <c r="G718" s="15">
        <f>(E718/D718)*100</f>
        <v>517.65</v>
      </c>
      <c r="H718" s="4">
        <v>157</v>
      </c>
      <c r="I718" s="16">
        <f>E718/H718</f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17">
        <f>(((L718/60)/60)/24)+DATE(1970,1,1)</f>
        <v>41465.208333333336</v>
      </c>
      <c r="O718" s="17">
        <f>(((M718/60)/60)/24)+DATE(1970,1,1)</f>
        <v>41493.208333333336</v>
      </c>
      <c r="P718" s="4" t="b">
        <v>0</v>
      </c>
      <c r="Q718" s="4" t="b">
        <v>1</v>
      </c>
      <c r="R718" s="4" t="s">
        <v>33</v>
      </c>
      <c r="S718" s="4" t="s">
        <v>2039</v>
      </c>
      <c r="T718" s="4" t="s">
        <v>2040</v>
      </c>
      <c r="U718" s="4"/>
      <c r="V718" s="4"/>
      <c r="W718" s="4"/>
      <c r="X718" s="4"/>
    </row>
    <row r="719" spans="1:24" ht="34" x14ac:dyDescent="0.2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4" t="s">
        <v>20</v>
      </c>
      <c r="G719" s="15">
        <f>(E719/D719)*100</f>
        <v>247.64285714285714</v>
      </c>
      <c r="H719" s="4">
        <v>555</v>
      </c>
      <c r="I719" s="16">
        <f>E719/H719</f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17">
        <f>(((L719/60)/60)/24)+DATE(1970,1,1)</f>
        <v>40777.208333333336</v>
      </c>
      <c r="O719" s="17">
        <f>(((M719/60)/60)/24)+DATE(1970,1,1)</f>
        <v>40798.208333333336</v>
      </c>
      <c r="P719" s="4" t="b">
        <v>0</v>
      </c>
      <c r="Q719" s="4" t="b">
        <v>0</v>
      </c>
      <c r="R719" s="4" t="s">
        <v>42</v>
      </c>
      <c r="S719" s="4" t="s">
        <v>2041</v>
      </c>
      <c r="T719" s="4" t="s">
        <v>2042</v>
      </c>
      <c r="U719" s="4"/>
      <c r="V719" s="4"/>
      <c r="W719" s="4"/>
      <c r="X719" s="4"/>
    </row>
    <row r="720" spans="1:24" ht="17" x14ac:dyDescent="0.2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4" t="s">
        <v>20</v>
      </c>
      <c r="G720" s="15">
        <f>(E720/D720)*100</f>
        <v>100.20481927710843</v>
      </c>
      <c r="H720" s="4">
        <v>297</v>
      </c>
      <c r="I720" s="16">
        <f>E720/H720</f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17">
        <f>(((L720/60)/60)/24)+DATE(1970,1,1)</f>
        <v>41442.208333333336</v>
      </c>
      <c r="O720" s="17">
        <f>(((M720/60)/60)/24)+DATE(1970,1,1)</f>
        <v>41468.208333333336</v>
      </c>
      <c r="P720" s="4" t="b">
        <v>0</v>
      </c>
      <c r="Q720" s="4" t="b">
        <v>0</v>
      </c>
      <c r="R720" s="4" t="s">
        <v>65</v>
      </c>
      <c r="S720" s="4" t="s">
        <v>2037</v>
      </c>
      <c r="T720" s="4" t="s">
        <v>2046</v>
      </c>
      <c r="U720" s="4"/>
      <c r="V720" s="4"/>
      <c r="W720" s="4"/>
      <c r="X720" s="4"/>
    </row>
    <row r="721" spans="1:24" ht="17" x14ac:dyDescent="0.2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4" t="s">
        <v>20</v>
      </c>
      <c r="G721" s="15">
        <f>(E721/D721)*100</f>
        <v>153</v>
      </c>
      <c r="H721" s="4">
        <v>123</v>
      </c>
      <c r="I721" s="16">
        <f>E721/H721</f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17">
        <f>(((L721/60)/60)/24)+DATE(1970,1,1)</f>
        <v>41058.208333333336</v>
      </c>
      <c r="O721" s="17">
        <f>(((M721/60)/60)/24)+DATE(1970,1,1)</f>
        <v>41069.208333333336</v>
      </c>
      <c r="P721" s="4" t="b">
        <v>0</v>
      </c>
      <c r="Q721" s="4" t="b">
        <v>0</v>
      </c>
      <c r="R721" s="4" t="s">
        <v>119</v>
      </c>
      <c r="S721" s="4" t="s">
        <v>2047</v>
      </c>
      <c r="T721" s="4" t="s">
        <v>2053</v>
      </c>
      <c r="U721" s="4"/>
      <c r="V721" s="4"/>
      <c r="W721" s="4"/>
      <c r="X721" s="4"/>
    </row>
    <row r="722" spans="1:24" ht="34" x14ac:dyDescent="0.2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4" t="s">
        <v>74</v>
      </c>
      <c r="G722" s="15">
        <f>(E722/D722)*100</f>
        <v>37.091954022988503</v>
      </c>
      <c r="H722" s="4">
        <v>38</v>
      </c>
      <c r="I722" s="16">
        <f>E722/H722</f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17">
        <f>(((L722/60)/60)/24)+DATE(1970,1,1)</f>
        <v>43152.25</v>
      </c>
      <c r="O722" s="17">
        <f>(((M722/60)/60)/24)+DATE(1970,1,1)</f>
        <v>43166.25</v>
      </c>
      <c r="P722" s="4" t="b">
        <v>0</v>
      </c>
      <c r="Q722" s="4" t="b">
        <v>1</v>
      </c>
      <c r="R722" s="4" t="s">
        <v>33</v>
      </c>
      <c r="S722" s="4" t="s">
        <v>2039</v>
      </c>
      <c r="T722" s="4" t="s">
        <v>2040</v>
      </c>
      <c r="U722" s="4"/>
      <c r="V722" s="4"/>
      <c r="W722" s="4"/>
      <c r="X722" s="4"/>
    </row>
    <row r="723" spans="1:24" ht="17" x14ac:dyDescent="0.2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4" t="s">
        <v>74</v>
      </c>
      <c r="G723" s="15">
        <f>(E723/D723)*100</f>
        <v>4.392394822006473</v>
      </c>
      <c r="H723" s="4">
        <v>60</v>
      </c>
      <c r="I723" s="16">
        <f>E723/H723</f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17">
        <f>(((L723/60)/60)/24)+DATE(1970,1,1)</f>
        <v>43194.208333333328</v>
      </c>
      <c r="O723" s="17">
        <f>(((M723/60)/60)/24)+DATE(1970,1,1)</f>
        <v>43200.208333333328</v>
      </c>
      <c r="P723" s="4" t="b">
        <v>0</v>
      </c>
      <c r="Q723" s="4" t="b">
        <v>0</v>
      </c>
      <c r="R723" s="4" t="s">
        <v>23</v>
      </c>
      <c r="S723" s="4" t="s">
        <v>2035</v>
      </c>
      <c r="T723" s="4" t="s">
        <v>2036</v>
      </c>
      <c r="U723" s="4"/>
      <c r="V723" s="4"/>
      <c r="W723" s="4"/>
      <c r="X723" s="4"/>
    </row>
    <row r="724" spans="1:24" ht="17" x14ac:dyDescent="0.2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4" t="s">
        <v>20</v>
      </c>
      <c r="G724" s="15">
        <f>(E724/D724)*100</f>
        <v>156.50721649484535</v>
      </c>
      <c r="H724" s="4">
        <v>3036</v>
      </c>
      <c r="I724" s="16">
        <f>E724/H724</f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17">
        <f>(((L724/60)/60)/24)+DATE(1970,1,1)</f>
        <v>43045.25</v>
      </c>
      <c r="O724" s="17">
        <f>(((M724/60)/60)/24)+DATE(1970,1,1)</f>
        <v>43072.25</v>
      </c>
      <c r="P724" s="4" t="b">
        <v>0</v>
      </c>
      <c r="Q724" s="4" t="b">
        <v>0</v>
      </c>
      <c r="R724" s="4" t="s">
        <v>42</v>
      </c>
      <c r="S724" s="4" t="s">
        <v>2041</v>
      </c>
      <c r="T724" s="4" t="s">
        <v>2042</v>
      </c>
      <c r="U724" s="4"/>
      <c r="V724" s="4"/>
      <c r="W724" s="4"/>
      <c r="X724" s="4"/>
    </row>
    <row r="725" spans="1:24" ht="17" x14ac:dyDescent="0.2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4" t="s">
        <v>20</v>
      </c>
      <c r="G725" s="15">
        <f>(E725/D725)*100</f>
        <v>270.40816326530609</v>
      </c>
      <c r="H725" s="4">
        <v>144</v>
      </c>
      <c r="I725" s="16">
        <f>E725/H725</f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17">
        <f>(((L725/60)/60)/24)+DATE(1970,1,1)</f>
        <v>42431.25</v>
      </c>
      <c r="O725" s="17">
        <f>(((M725/60)/60)/24)+DATE(1970,1,1)</f>
        <v>42452.208333333328</v>
      </c>
      <c r="P725" s="4" t="b">
        <v>0</v>
      </c>
      <c r="Q725" s="4" t="b">
        <v>0</v>
      </c>
      <c r="R725" s="4" t="s">
        <v>33</v>
      </c>
      <c r="S725" s="4" t="s">
        <v>2039</v>
      </c>
      <c r="T725" s="4" t="s">
        <v>2040</v>
      </c>
      <c r="U725" s="4"/>
      <c r="V725" s="4"/>
      <c r="W725" s="4"/>
      <c r="X725" s="4"/>
    </row>
    <row r="726" spans="1:24" ht="34" x14ac:dyDescent="0.2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4" t="s">
        <v>20</v>
      </c>
      <c r="G726" s="15">
        <f>(E726/D726)*100</f>
        <v>134.05952380952382</v>
      </c>
      <c r="H726" s="4">
        <v>121</v>
      </c>
      <c r="I726" s="16">
        <f>E726/H726</f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17">
        <f>(((L726/60)/60)/24)+DATE(1970,1,1)</f>
        <v>41934.208333333336</v>
      </c>
      <c r="O726" s="17">
        <f>(((M726/60)/60)/24)+DATE(1970,1,1)</f>
        <v>41936.208333333336</v>
      </c>
      <c r="P726" s="4" t="b">
        <v>0</v>
      </c>
      <c r="Q726" s="4" t="b">
        <v>1</v>
      </c>
      <c r="R726" s="4" t="s">
        <v>33</v>
      </c>
      <c r="S726" s="4" t="s">
        <v>2039</v>
      </c>
      <c r="T726" s="4" t="s">
        <v>2040</v>
      </c>
      <c r="U726" s="4"/>
      <c r="V726" s="4"/>
      <c r="W726" s="4"/>
      <c r="X726" s="4"/>
    </row>
    <row r="727" spans="1:24" ht="17" x14ac:dyDescent="0.2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4" t="s">
        <v>14</v>
      </c>
      <c r="G727" s="15">
        <f>(E727/D727)*100</f>
        <v>50.398033126293996</v>
      </c>
      <c r="H727" s="4">
        <v>1596</v>
      </c>
      <c r="I727" s="16">
        <f>E727/H727</f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17">
        <f>(((L727/60)/60)/24)+DATE(1970,1,1)</f>
        <v>41958.25</v>
      </c>
      <c r="O727" s="17">
        <f>(((M727/60)/60)/24)+DATE(1970,1,1)</f>
        <v>41960.25</v>
      </c>
      <c r="P727" s="4" t="b">
        <v>0</v>
      </c>
      <c r="Q727" s="4" t="b">
        <v>0</v>
      </c>
      <c r="R727" s="4" t="s">
        <v>292</v>
      </c>
      <c r="S727" s="4" t="s">
        <v>2050</v>
      </c>
      <c r="T727" s="4" t="s">
        <v>2061</v>
      </c>
      <c r="U727" s="4"/>
      <c r="V727" s="4"/>
      <c r="W727" s="4"/>
      <c r="X727" s="4"/>
    </row>
    <row r="728" spans="1:24" ht="17" x14ac:dyDescent="0.2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4" t="s">
        <v>74</v>
      </c>
      <c r="G728" s="15">
        <f>(E728/D728)*100</f>
        <v>88.815837937384899</v>
      </c>
      <c r="H728" s="4">
        <v>524</v>
      </c>
      <c r="I728" s="16">
        <f>E728/H728</f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17">
        <f>(((L728/60)/60)/24)+DATE(1970,1,1)</f>
        <v>40476.208333333336</v>
      </c>
      <c r="O728" s="17">
        <f>(((M728/60)/60)/24)+DATE(1970,1,1)</f>
        <v>40482.208333333336</v>
      </c>
      <c r="P728" s="4" t="b">
        <v>0</v>
      </c>
      <c r="Q728" s="4" t="b">
        <v>1</v>
      </c>
      <c r="R728" s="4" t="s">
        <v>33</v>
      </c>
      <c r="S728" s="4" t="s">
        <v>2039</v>
      </c>
      <c r="T728" s="4" t="s">
        <v>2040</v>
      </c>
      <c r="U728" s="4"/>
      <c r="V728" s="4"/>
      <c r="W728" s="4"/>
      <c r="X728" s="4"/>
    </row>
    <row r="729" spans="1:24" ht="17" x14ac:dyDescent="0.2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4" t="s">
        <v>20</v>
      </c>
      <c r="G729" s="15">
        <f>(E729/D729)*100</f>
        <v>165</v>
      </c>
      <c r="H729" s="4">
        <v>181</v>
      </c>
      <c r="I729" s="16">
        <f>E729/H729</f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17">
        <f>(((L729/60)/60)/24)+DATE(1970,1,1)</f>
        <v>43485.25</v>
      </c>
      <c r="O729" s="17">
        <f>(((M729/60)/60)/24)+DATE(1970,1,1)</f>
        <v>43543.208333333328</v>
      </c>
      <c r="P729" s="4" t="b">
        <v>0</v>
      </c>
      <c r="Q729" s="4" t="b">
        <v>0</v>
      </c>
      <c r="R729" s="4" t="s">
        <v>28</v>
      </c>
      <c r="S729" s="4" t="s">
        <v>2037</v>
      </c>
      <c r="T729" s="4" t="s">
        <v>2038</v>
      </c>
      <c r="U729" s="4"/>
      <c r="V729" s="4"/>
      <c r="W729" s="4"/>
      <c r="X729" s="4"/>
    </row>
    <row r="730" spans="1:24" ht="34" x14ac:dyDescent="0.2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4" t="s">
        <v>14</v>
      </c>
      <c r="G730" s="15">
        <f>(E730/D730)*100</f>
        <v>17.5</v>
      </c>
      <c r="H730" s="4">
        <v>10</v>
      </c>
      <c r="I730" s="16">
        <f>E730/H730</f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17">
        <f>(((L730/60)/60)/24)+DATE(1970,1,1)</f>
        <v>42515.208333333328</v>
      </c>
      <c r="O730" s="17">
        <f>(((M730/60)/60)/24)+DATE(1970,1,1)</f>
        <v>42526.208333333328</v>
      </c>
      <c r="P730" s="4" t="b">
        <v>0</v>
      </c>
      <c r="Q730" s="4" t="b">
        <v>0</v>
      </c>
      <c r="R730" s="4" t="s">
        <v>33</v>
      </c>
      <c r="S730" s="4" t="s">
        <v>2039</v>
      </c>
      <c r="T730" s="4" t="s">
        <v>2040</v>
      </c>
      <c r="U730" s="4"/>
      <c r="V730" s="4"/>
      <c r="W730" s="4"/>
      <c r="X730" s="4"/>
    </row>
    <row r="731" spans="1:24" ht="34" x14ac:dyDescent="0.2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4" t="s">
        <v>20</v>
      </c>
      <c r="G731" s="15">
        <f>(E731/D731)*100</f>
        <v>185.66071428571428</v>
      </c>
      <c r="H731" s="4">
        <v>122</v>
      </c>
      <c r="I731" s="16">
        <f>E731/H731</f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17">
        <f>(((L731/60)/60)/24)+DATE(1970,1,1)</f>
        <v>41309.25</v>
      </c>
      <c r="O731" s="17">
        <f>(((M731/60)/60)/24)+DATE(1970,1,1)</f>
        <v>41311.25</v>
      </c>
      <c r="P731" s="4" t="b">
        <v>0</v>
      </c>
      <c r="Q731" s="4" t="b">
        <v>0</v>
      </c>
      <c r="R731" s="4" t="s">
        <v>53</v>
      </c>
      <c r="S731" s="4" t="s">
        <v>2041</v>
      </c>
      <c r="T731" s="4" t="s">
        <v>2044</v>
      </c>
      <c r="U731" s="4"/>
      <c r="V731" s="4"/>
      <c r="W731" s="4"/>
      <c r="X731" s="4"/>
    </row>
    <row r="732" spans="1:24" ht="17" x14ac:dyDescent="0.2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4" t="s">
        <v>20</v>
      </c>
      <c r="G732" s="15">
        <f>(E732/D732)*100</f>
        <v>412.6631944444444</v>
      </c>
      <c r="H732" s="4">
        <v>1071</v>
      </c>
      <c r="I732" s="16">
        <f>E732/H732</f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17">
        <f>(((L732/60)/60)/24)+DATE(1970,1,1)</f>
        <v>42147.208333333328</v>
      </c>
      <c r="O732" s="17">
        <f>(((M732/60)/60)/24)+DATE(1970,1,1)</f>
        <v>42153.208333333328</v>
      </c>
      <c r="P732" s="4" t="b">
        <v>0</v>
      </c>
      <c r="Q732" s="4" t="b">
        <v>0</v>
      </c>
      <c r="R732" s="4" t="s">
        <v>65</v>
      </c>
      <c r="S732" s="4" t="s">
        <v>2037</v>
      </c>
      <c r="T732" s="4" t="s">
        <v>2046</v>
      </c>
      <c r="U732" s="4"/>
      <c r="V732" s="4"/>
      <c r="W732" s="4"/>
      <c r="X732" s="4"/>
    </row>
    <row r="733" spans="1:24" ht="17" x14ac:dyDescent="0.2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4" t="s">
        <v>74</v>
      </c>
      <c r="G733" s="15">
        <f>(E733/D733)*100</f>
        <v>90.25</v>
      </c>
      <c r="H733" s="4">
        <v>219</v>
      </c>
      <c r="I733" s="16">
        <f>E733/H733</f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17">
        <f>(((L733/60)/60)/24)+DATE(1970,1,1)</f>
        <v>42939.208333333328</v>
      </c>
      <c r="O733" s="17">
        <f>(((M733/60)/60)/24)+DATE(1970,1,1)</f>
        <v>42940.208333333328</v>
      </c>
      <c r="P733" s="4" t="b">
        <v>0</v>
      </c>
      <c r="Q733" s="4" t="b">
        <v>0</v>
      </c>
      <c r="R733" s="4" t="s">
        <v>28</v>
      </c>
      <c r="S733" s="4" t="s">
        <v>2037</v>
      </c>
      <c r="T733" s="4" t="s">
        <v>2038</v>
      </c>
      <c r="U733" s="4"/>
      <c r="V733" s="4"/>
      <c r="W733" s="4"/>
      <c r="X733" s="4"/>
    </row>
    <row r="734" spans="1:24" ht="17" x14ac:dyDescent="0.2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4" t="s">
        <v>14</v>
      </c>
      <c r="G734" s="15">
        <f>(E734/D734)*100</f>
        <v>91.984615384615381</v>
      </c>
      <c r="H734" s="4">
        <v>1121</v>
      </c>
      <c r="I734" s="16">
        <f>E734/H734</f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17">
        <f>(((L734/60)/60)/24)+DATE(1970,1,1)</f>
        <v>42816.208333333328</v>
      </c>
      <c r="O734" s="17">
        <f>(((M734/60)/60)/24)+DATE(1970,1,1)</f>
        <v>42839.208333333328</v>
      </c>
      <c r="P734" s="4" t="b">
        <v>0</v>
      </c>
      <c r="Q734" s="4" t="b">
        <v>1</v>
      </c>
      <c r="R734" s="4" t="s">
        <v>23</v>
      </c>
      <c r="S734" s="4" t="s">
        <v>2035</v>
      </c>
      <c r="T734" s="4" t="s">
        <v>2036</v>
      </c>
      <c r="U734" s="4"/>
      <c r="V734" s="4"/>
      <c r="W734" s="4"/>
      <c r="X734" s="4"/>
    </row>
    <row r="735" spans="1:24" ht="17" x14ac:dyDescent="0.2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4" t="s">
        <v>20</v>
      </c>
      <c r="G735" s="15">
        <f>(E735/D735)*100</f>
        <v>527.00632911392404</v>
      </c>
      <c r="H735" s="4">
        <v>980</v>
      </c>
      <c r="I735" s="16">
        <f>E735/H735</f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17">
        <f>(((L735/60)/60)/24)+DATE(1970,1,1)</f>
        <v>41844.208333333336</v>
      </c>
      <c r="O735" s="17">
        <f>(((M735/60)/60)/24)+DATE(1970,1,1)</f>
        <v>41857.208333333336</v>
      </c>
      <c r="P735" s="4" t="b">
        <v>0</v>
      </c>
      <c r="Q735" s="4" t="b">
        <v>0</v>
      </c>
      <c r="R735" s="4" t="s">
        <v>148</v>
      </c>
      <c r="S735" s="4" t="s">
        <v>2035</v>
      </c>
      <c r="T735" s="4" t="s">
        <v>2057</v>
      </c>
      <c r="U735" s="4"/>
      <c r="V735" s="4"/>
      <c r="W735" s="4"/>
      <c r="X735" s="4"/>
    </row>
    <row r="736" spans="1:24" ht="17" x14ac:dyDescent="0.2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4" t="s">
        <v>20</v>
      </c>
      <c r="G736" s="15">
        <f>(E736/D736)*100</f>
        <v>319.14285714285711</v>
      </c>
      <c r="H736" s="4">
        <v>536</v>
      </c>
      <c r="I736" s="16">
        <f>E736/H736</f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17">
        <f>(((L736/60)/60)/24)+DATE(1970,1,1)</f>
        <v>42763.25</v>
      </c>
      <c r="O736" s="17">
        <f>(((M736/60)/60)/24)+DATE(1970,1,1)</f>
        <v>42775.25</v>
      </c>
      <c r="P736" s="4" t="b">
        <v>0</v>
      </c>
      <c r="Q736" s="4" t="b">
        <v>1</v>
      </c>
      <c r="R736" s="4" t="s">
        <v>33</v>
      </c>
      <c r="S736" s="4" t="s">
        <v>2039</v>
      </c>
      <c r="T736" s="4" t="s">
        <v>2040</v>
      </c>
      <c r="U736" s="4"/>
      <c r="V736" s="4"/>
      <c r="W736" s="4"/>
      <c r="X736" s="4"/>
    </row>
    <row r="737" spans="1:24" ht="34" x14ac:dyDescent="0.2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4" t="s">
        <v>20</v>
      </c>
      <c r="G737" s="15">
        <f>(E737/D737)*100</f>
        <v>354.18867924528303</v>
      </c>
      <c r="H737" s="4">
        <v>1991</v>
      </c>
      <c r="I737" s="16">
        <f>E737/H737</f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17">
        <f>(((L737/60)/60)/24)+DATE(1970,1,1)</f>
        <v>42459.208333333328</v>
      </c>
      <c r="O737" s="17">
        <f>(((M737/60)/60)/24)+DATE(1970,1,1)</f>
        <v>42466.208333333328</v>
      </c>
      <c r="P737" s="4" t="b">
        <v>0</v>
      </c>
      <c r="Q737" s="4" t="b">
        <v>0</v>
      </c>
      <c r="R737" s="4" t="s">
        <v>122</v>
      </c>
      <c r="S737" s="4" t="s">
        <v>2054</v>
      </c>
      <c r="T737" s="4" t="s">
        <v>2055</v>
      </c>
      <c r="U737" s="4"/>
      <c r="V737" s="4"/>
      <c r="W737" s="4"/>
      <c r="X737" s="4"/>
    </row>
    <row r="738" spans="1:24" ht="17" x14ac:dyDescent="0.2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4" t="s">
        <v>74</v>
      </c>
      <c r="G738" s="15">
        <f>(E738/D738)*100</f>
        <v>32.896103896103895</v>
      </c>
      <c r="H738" s="4">
        <v>29</v>
      </c>
      <c r="I738" s="16">
        <f>E738/H738</f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17">
        <f>(((L738/60)/60)/24)+DATE(1970,1,1)</f>
        <v>42055.25</v>
      </c>
      <c r="O738" s="17">
        <f>(((M738/60)/60)/24)+DATE(1970,1,1)</f>
        <v>42059.25</v>
      </c>
      <c r="P738" s="4" t="b">
        <v>0</v>
      </c>
      <c r="Q738" s="4" t="b">
        <v>0</v>
      </c>
      <c r="R738" s="4" t="s">
        <v>68</v>
      </c>
      <c r="S738" s="4" t="s">
        <v>2047</v>
      </c>
      <c r="T738" s="4" t="s">
        <v>2048</v>
      </c>
      <c r="U738" s="4"/>
      <c r="V738" s="4"/>
      <c r="W738" s="4"/>
      <c r="X738" s="4"/>
    </row>
    <row r="739" spans="1:24" ht="34" x14ac:dyDescent="0.2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4" t="s">
        <v>20</v>
      </c>
      <c r="G739" s="15">
        <f>(E739/D739)*100</f>
        <v>135.8918918918919</v>
      </c>
      <c r="H739" s="4">
        <v>180</v>
      </c>
      <c r="I739" s="16">
        <f>E739/H739</f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17">
        <f>(((L739/60)/60)/24)+DATE(1970,1,1)</f>
        <v>42685.25</v>
      </c>
      <c r="O739" s="17">
        <f>(((M739/60)/60)/24)+DATE(1970,1,1)</f>
        <v>42697.25</v>
      </c>
      <c r="P739" s="4" t="b">
        <v>0</v>
      </c>
      <c r="Q739" s="4" t="b">
        <v>0</v>
      </c>
      <c r="R739" s="4" t="s">
        <v>60</v>
      </c>
      <c r="S739" s="4" t="s">
        <v>2035</v>
      </c>
      <c r="T739" s="4" t="s">
        <v>2045</v>
      </c>
      <c r="U739" s="4"/>
      <c r="V739" s="4"/>
      <c r="W739" s="4"/>
      <c r="X739" s="4"/>
    </row>
    <row r="740" spans="1:24" ht="34" x14ac:dyDescent="0.2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4" t="s">
        <v>14</v>
      </c>
      <c r="G740" s="15">
        <f>(E740/D740)*100</f>
        <v>2.0843373493975905</v>
      </c>
      <c r="H740" s="4">
        <v>15</v>
      </c>
      <c r="I740" s="16">
        <f>E740/H740</f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17">
        <f>(((L740/60)/60)/24)+DATE(1970,1,1)</f>
        <v>41959.25</v>
      </c>
      <c r="O740" s="17">
        <f>(((M740/60)/60)/24)+DATE(1970,1,1)</f>
        <v>41981.25</v>
      </c>
      <c r="P740" s="4" t="b">
        <v>0</v>
      </c>
      <c r="Q740" s="4" t="b">
        <v>1</v>
      </c>
      <c r="R740" s="4" t="s">
        <v>33</v>
      </c>
      <c r="S740" s="4" t="s">
        <v>2039</v>
      </c>
      <c r="T740" s="4" t="s">
        <v>2040</v>
      </c>
      <c r="U740" s="4"/>
      <c r="V740" s="4"/>
      <c r="W740" s="4"/>
      <c r="X740" s="4"/>
    </row>
    <row r="741" spans="1:24" ht="17" x14ac:dyDescent="0.2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4" t="s">
        <v>14</v>
      </c>
      <c r="G741" s="15">
        <f>(E741/D741)*100</f>
        <v>61</v>
      </c>
      <c r="H741" s="4">
        <v>191</v>
      </c>
      <c r="I741" s="16">
        <f>E741/H741</f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17">
        <f>(((L741/60)/60)/24)+DATE(1970,1,1)</f>
        <v>41089.208333333336</v>
      </c>
      <c r="O741" s="17">
        <f>(((M741/60)/60)/24)+DATE(1970,1,1)</f>
        <v>41090.208333333336</v>
      </c>
      <c r="P741" s="4" t="b">
        <v>0</v>
      </c>
      <c r="Q741" s="4" t="b">
        <v>0</v>
      </c>
      <c r="R741" s="4" t="s">
        <v>60</v>
      </c>
      <c r="S741" s="4" t="s">
        <v>2035</v>
      </c>
      <c r="T741" s="4" t="s">
        <v>2045</v>
      </c>
      <c r="U741" s="4"/>
      <c r="V741" s="4"/>
      <c r="W741" s="4"/>
      <c r="X741" s="4"/>
    </row>
    <row r="742" spans="1:24" ht="34" x14ac:dyDescent="0.2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4" t="s">
        <v>14</v>
      </c>
      <c r="G742" s="15">
        <f>(E742/D742)*100</f>
        <v>30.037735849056602</v>
      </c>
      <c r="H742" s="4">
        <v>16</v>
      </c>
      <c r="I742" s="16">
        <f>E742/H742</f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17">
        <f>(((L742/60)/60)/24)+DATE(1970,1,1)</f>
        <v>42769.25</v>
      </c>
      <c r="O742" s="17">
        <f>(((M742/60)/60)/24)+DATE(1970,1,1)</f>
        <v>42772.25</v>
      </c>
      <c r="P742" s="4" t="b">
        <v>0</v>
      </c>
      <c r="Q742" s="4" t="b">
        <v>0</v>
      </c>
      <c r="R742" s="4" t="s">
        <v>33</v>
      </c>
      <c r="S742" s="4" t="s">
        <v>2039</v>
      </c>
      <c r="T742" s="4" t="s">
        <v>2040</v>
      </c>
      <c r="U742" s="4"/>
      <c r="V742" s="4"/>
      <c r="W742" s="4"/>
      <c r="X742" s="4"/>
    </row>
    <row r="743" spans="1:24" ht="17" x14ac:dyDescent="0.2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4" t="s">
        <v>20</v>
      </c>
      <c r="G743" s="15">
        <f>(E743/D743)*100</f>
        <v>1179.1666666666665</v>
      </c>
      <c r="H743" s="4">
        <v>130</v>
      </c>
      <c r="I743" s="16">
        <f>E743/H743</f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17">
        <f>(((L743/60)/60)/24)+DATE(1970,1,1)</f>
        <v>40321.208333333336</v>
      </c>
      <c r="O743" s="17">
        <f>(((M743/60)/60)/24)+DATE(1970,1,1)</f>
        <v>40322.208333333336</v>
      </c>
      <c r="P743" s="4" t="b">
        <v>0</v>
      </c>
      <c r="Q743" s="4" t="b">
        <v>0</v>
      </c>
      <c r="R743" s="4" t="s">
        <v>33</v>
      </c>
      <c r="S743" s="4" t="s">
        <v>2039</v>
      </c>
      <c r="T743" s="4" t="s">
        <v>2040</v>
      </c>
      <c r="U743" s="4"/>
      <c r="V743" s="4"/>
      <c r="W743" s="4"/>
      <c r="X743" s="4"/>
    </row>
    <row r="744" spans="1:24" ht="17" x14ac:dyDescent="0.2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4" t="s">
        <v>20</v>
      </c>
      <c r="G744" s="15">
        <f>(E744/D744)*100</f>
        <v>1126.0833333333335</v>
      </c>
      <c r="H744" s="4">
        <v>122</v>
      </c>
      <c r="I744" s="16">
        <f>E744/H744</f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17">
        <f>(((L744/60)/60)/24)+DATE(1970,1,1)</f>
        <v>40197.25</v>
      </c>
      <c r="O744" s="17">
        <f>(((M744/60)/60)/24)+DATE(1970,1,1)</f>
        <v>40239.25</v>
      </c>
      <c r="P744" s="4" t="b">
        <v>0</v>
      </c>
      <c r="Q744" s="4" t="b">
        <v>0</v>
      </c>
      <c r="R744" s="4" t="s">
        <v>50</v>
      </c>
      <c r="S744" s="4" t="s">
        <v>2035</v>
      </c>
      <c r="T744" s="4" t="s">
        <v>2043</v>
      </c>
      <c r="U744" s="4"/>
      <c r="V744" s="4"/>
      <c r="W744" s="4"/>
      <c r="X744" s="4"/>
    </row>
    <row r="745" spans="1:24" ht="34" x14ac:dyDescent="0.2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4" t="s">
        <v>14</v>
      </c>
      <c r="G745" s="15">
        <f>(E745/D745)*100</f>
        <v>12.923076923076923</v>
      </c>
      <c r="H745" s="4">
        <v>17</v>
      </c>
      <c r="I745" s="16">
        <f>E745/H745</f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17">
        <f>(((L745/60)/60)/24)+DATE(1970,1,1)</f>
        <v>42298.208333333328</v>
      </c>
      <c r="O745" s="17">
        <f>(((M745/60)/60)/24)+DATE(1970,1,1)</f>
        <v>42304.208333333328</v>
      </c>
      <c r="P745" s="4" t="b">
        <v>0</v>
      </c>
      <c r="Q745" s="4" t="b">
        <v>1</v>
      </c>
      <c r="R745" s="4" t="s">
        <v>33</v>
      </c>
      <c r="S745" s="4" t="s">
        <v>2039</v>
      </c>
      <c r="T745" s="4" t="s">
        <v>2040</v>
      </c>
      <c r="U745" s="4"/>
      <c r="V745" s="4"/>
      <c r="W745" s="4"/>
      <c r="X745" s="4"/>
    </row>
    <row r="746" spans="1:24" ht="17" x14ac:dyDescent="0.2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4" t="s">
        <v>20</v>
      </c>
      <c r="G746" s="15">
        <f>(E746/D746)*100</f>
        <v>712</v>
      </c>
      <c r="H746" s="4">
        <v>140</v>
      </c>
      <c r="I746" s="16">
        <f>E746/H746</f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17">
        <f>(((L746/60)/60)/24)+DATE(1970,1,1)</f>
        <v>43322.208333333328</v>
      </c>
      <c r="O746" s="17">
        <f>(((M746/60)/60)/24)+DATE(1970,1,1)</f>
        <v>43324.208333333328</v>
      </c>
      <c r="P746" s="4" t="b">
        <v>0</v>
      </c>
      <c r="Q746" s="4" t="b">
        <v>1</v>
      </c>
      <c r="R746" s="4" t="s">
        <v>33</v>
      </c>
      <c r="S746" s="4" t="s">
        <v>2039</v>
      </c>
      <c r="T746" s="4" t="s">
        <v>2040</v>
      </c>
      <c r="U746" s="4"/>
      <c r="V746" s="4"/>
      <c r="W746" s="4"/>
      <c r="X746" s="4"/>
    </row>
    <row r="747" spans="1:24" ht="34" x14ac:dyDescent="0.2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4" t="s">
        <v>14</v>
      </c>
      <c r="G747" s="15">
        <f>(E747/D747)*100</f>
        <v>30.304347826086957</v>
      </c>
      <c r="H747" s="4">
        <v>34</v>
      </c>
      <c r="I747" s="16">
        <f>E747/H747</f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17">
        <f>(((L747/60)/60)/24)+DATE(1970,1,1)</f>
        <v>40328.208333333336</v>
      </c>
      <c r="O747" s="17">
        <f>(((M747/60)/60)/24)+DATE(1970,1,1)</f>
        <v>40355.208333333336</v>
      </c>
      <c r="P747" s="4" t="b">
        <v>0</v>
      </c>
      <c r="Q747" s="4" t="b">
        <v>0</v>
      </c>
      <c r="R747" s="4" t="s">
        <v>65</v>
      </c>
      <c r="S747" s="4" t="s">
        <v>2037</v>
      </c>
      <c r="T747" s="4" t="s">
        <v>2046</v>
      </c>
      <c r="U747" s="4"/>
      <c r="V747" s="4"/>
      <c r="W747" s="4"/>
      <c r="X747" s="4"/>
    </row>
    <row r="748" spans="1:24" ht="17" x14ac:dyDescent="0.2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4" t="s">
        <v>20</v>
      </c>
      <c r="G748" s="15">
        <f>(E748/D748)*100</f>
        <v>212.50896057347671</v>
      </c>
      <c r="H748" s="4">
        <v>3388</v>
      </c>
      <c r="I748" s="16">
        <f>E748/H748</f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17">
        <f>(((L748/60)/60)/24)+DATE(1970,1,1)</f>
        <v>40825.208333333336</v>
      </c>
      <c r="O748" s="17">
        <f>(((M748/60)/60)/24)+DATE(1970,1,1)</f>
        <v>40830.208333333336</v>
      </c>
      <c r="P748" s="4" t="b">
        <v>0</v>
      </c>
      <c r="Q748" s="4" t="b">
        <v>0</v>
      </c>
      <c r="R748" s="4" t="s">
        <v>28</v>
      </c>
      <c r="S748" s="4" t="s">
        <v>2037</v>
      </c>
      <c r="T748" s="4" t="s">
        <v>2038</v>
      </c>
      <c r="U748" s="4"/>
      <c r="V748" s="4"/>
      <c r="W748" s="4"/>
      <c r="X748" s="4"/>
    </row>
    <row r="749" spans="1:24" ht="17" x14ac:dyDescent="0.2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4" t="s">
        <v>20</v>
      </c>
      <c r="G749" s="15">
        <f>(E749/D749)*100</f>
        <v>228.85714285714286</v>
      </c>
      <c r="H749" s="4">
        <v>280</v>
      </c>
      <c r="I749" s="16">
        <f>E749/H749</f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17">
        <f>(((L749/60)/60)/24)+DATE(1970,1,1)</f>
        <v>40423.208333333336</v>
      </c>
      <c r="O749" s="17">
        <f>(((M749/60)/60)/24)+DATE(1970,1,1)</f>
        <v>40434.208333333336</v>
      </c>
      <c r="P749" s="4" t="b">
        <v>0</v>
      </c>
      <c r="Q749" s="4" t="b">
        <v>0</v>
      </c>
      <c r="R749" s="4" t="s">
        <v>33</v>
      </c>
      <c r="S749" s="4" t="s">
        <v>2039</v>
      </c>
      <c r="T749" s="4" t="s">
        <v>2040</v>
      </c>
      <c r="U749" s="4"/>
      <c r="V749" s="4"/>
      <c r="W749" s="4"/>
      <c r="X749" s="4"/>
    </row>
    <row r="750" spans="1:24" ht="17" x14ac:dyDescent="0.2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4" t="s">
        <v>74</v>
      </c>
      <c r="G750" s="15">
        <f>(E750/D750)*100</f>
        <v>34.959979476654695</v>
      </c>
      <c r="H750" s="4">
        <v>614</v>
      </c>
      <c r="I750" s="16">
        <f>E750/H750</f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17">
        <f>(((L750/60)/60)/24)+DATE(1970,1,1)</f>
        <v>40238.25</v>
      </c>
      <c r="O750" s="17">
        <f>(((M750/60)/60)/24)+DATE(1970,1,1)</f>
        <v>40263.208333333336</v>
      </c>
      <c r="P750" s="4" t="b">
        <v>0</v>
      </c>
      <c r="Q750" s="4" t="b">
        <v>1</v>
      </c>
      <c r="R750" s="4" t="s">
        <v>71</v>
      </c>
      <c r="S750" s="4" t="s">
        <v>2041</v>
      </c>
      <c r="T750" s="4" t="s">
        <v>2049</v>
      </c>
      <c r="U750" s="4"/>
      <c r="V750" s="4"/>
      <c r="W750" s="4"/>
      <c r="X750" s="4"/>
    </row>
    <row r="751" spans="1:24" ht="17" x14ac:dyDescent="0.2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4" t="s">
        <v>20</v>
      </c>
      <c r="G751" s="15">
        <f>(E751/D751)*100</f>
        <v>157.29069767441862</v>
      </c>
      <c r="H751" s="4">
        <v>366</v>
      </c>
      <c r="I751" s="16">
        <f>E751/H751</f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17">
        <f>(((L751/60)/60)/24)+DATE(1970,1,1)</f>
        <v>41920.208333333336</v>
      </c>
      <c r="O751" s="17">
        <f>(((M751/60)/60)/24)+DATE(1970,1,1)</f>
        <v>41932.208333333336</v>
      </c>
      <c r="P751" s="4" t="b">
        <v>0</v>
      </c>
      <c r="Q751" s="4" t="b">
        <v>1</v>
      </c>
      <c r="R751" s="4" t="s">
        <v>65</v>
      </c>
      <c r="S751" s="4" t="s">
        <v>2037</v>
      </c>
      <c r="T751" s="4" t="s">
        <v>2046</v>
      </c>
      <c r="U751" s="4"/>
      <c r="V751" s="4"/>
      <c r="W751" s="4"/>
      <c r="X751" s="4"/>
    </row>
    <row r="752" spans="1:24" ht="17" x14ac:dyDescent="0.2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4" t="s">
        <v>14</v>
      </c>
      <c r="G752" s="15">
        <f>(E752/D752)*100</f>
        <v>1</v>
      </c>
      <c r="H752" s="4">
        <v>1</v>
      </c>
      <c r="I752" s="16">
        <f>E752/H752</f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17">
        <f>(((L752/60)/60)/24)+DATE(1970,1,1)</f>
        <v>40360.208333333336</v>
      </c>
      <c r="O752" s="17">
        <f>(((M752/60)/60)/24)+DATE(1970,1,1)</f>
        <v>40385.208333333336</v>
      </c>
      <c r="P752" s="4" t="b">
        <v>0</v>
      </c>
      <c r="Q752" s="4" t="b">
        <v>0</v>
      </c>
      <c r="R752" s="4" t="s">
        <v>50</v>
      </c>
      <c r="S752" s="4" t="s">
        <v>2035</v>
      </c>
      <c r="T752" s="4" t="s">
        <v>2043</v>
      </c>
      <c r="U752" s="4"/>
      <c r="V752" s="4"/>
      <c r="W752" s="4"/>
      <c r="X752" s="4"/>
    </row>
    <row r="753" spans="1:24" ht="17" x14ac:dyDescent="0.2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4" t="s">
        <v>20</v>
      </c>
      <c r="G753" s="15">
        <f>(E753/D753)*100</f>
        <v>232.30555555555554</v>
      </c>
      <c r="H753" s="4">
        <v>270</v>
      </c>
      <c r="I753" s="16">
        <f>E753/H753</f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17">
        <f>(((L753/60)/60)/24)+DATE(1970,1,1)</f>
        <v>42446.208333333328</v>
      </c>
      <c r="O753" s="17">
        <f>(((M753/60)/60)/24)+DATE(1970,1,1)</f>
        <v>42461.208333333328</v>
      </c>
      <c r="P753" s="4" t="b">
        <v>1</v>
      </c>
      <c r="Q753" s="4" t="b">
        <v>1</v>
      </c>
      <c r="R753" s="4" t="s">
        <v>68</v>
      </c>
      <c r="S753" s="4" t="s">
        <v>2047</v>
      </c>
      <c r="T753" s="4" t="s">
        <v>2048</v>
      </c>
      <c r="U753" s="4"/>
      <c r="V753" s="4"/>
      <c r="W753" s="4"/>
      <c r="X753" s="4"/>
    </row>
    <row r="754" spans="1:24" ht="17" x14ac:dyDescent="0.2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4" t="s">
        <v>74</v>
      </c>
      <c r="G754" s="15">
        <f>(E754/D754)*100</f>
        <v>92.448275862068968</v>
      </c>
      <c r="H754" s="4">
        <v>114</v>
      </c>
      <c r="I754" s="16">
        <f>E754/H754</f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17">
        <f>(((L754/60)/60)/24)+DATE(1970,1,1)</f>
        <v>40395.208333333336</v>
      </c>
      <c r="O754" s="17">
        <f>(((M754/60)/60)/24)+DATE(1970,1,1)</f>
        <v>40413.208333333336</v>
      </c>
      <c r="P754" s="4" t="b">
        <v>0</v>
      </c>
      <c r="Q754" s="4" t="b">
        <v>1</v>
      </c>
      <c r="R754" s="4" t="s">
        <v>33</v>
      </c>
      <c r="S754" s="4" t="s">
        <v>2039</v>
      </c>
      <c r="T754" s="4" t="s">
        <v>2040</v>
      </c>
      <c r="U754" s="4"/>
      <c r="V754" s="4"/>
      <c r="W754" s="4"/>
      <c r="X754" s="4"/>
    </row>
    <row r="755" spans="1:24" ht="17" x14ac:dyDescent="0.2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4" t="s">
        <v>20</v>
      </c>
      <c r="G755" s="15">
        <f>(E755/D755)*100</f>
        <v>256.70212765957444</v>
      </c>
      <c r="H755" s="4">
        <v>137</v>
      </c>
      <c r="I755" s="16">
        <f>E755/H755</f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17">
        <f>(((L755/60)/60)/24)+DATE(1970,1,1)</f>
        <v>40321.208333333336</v>
      </c>
      <c r="O755" s="17">
        <f>(((M755/60)/60)/24)+DATE(1970,1,1)</f>
        <v>40336.208333333336</v>
      </c>
      <c r="P755" s="4" t="b">
        <v>0</v>
      </c>
      <c r="Q755" s="4" t="b">
        <v>0</v>
      </c>
      <c r="R755" s="4" t="s">
        <v>122</v>
      </c>
      <c r="S755" s="4" t="s">
        <v>2054</v>
      </c>
      <c r="T755" s="4" t="s">
        <v>2055</v>
      </c>
      <c r="U755" s="4"/>
      <c r="V755" s="4"/>
      <c r="W755" s="4"/>
      <c r="X755" s="4"/>
    </row>
    <row r="756" spans="1:24" ht="17" x14ac:dyDescent="0.2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4" t="s">
        <v>20</v>
      </c>
      <c r="G756" s="15">
        <f>(E756/D756)*100</f>
        <v>168.47017045454547</v>
      </c>
      <c r="H756" s="4">
        <v>3205</v>
      </c>
      <c r="I756" s="16">
        <f>E756/H756</f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17">
        <f>(((L756/60)/60)/24)+DATE(1970,1,1)</f>
        <v>41210.208333333336</v>
      </c>
      <c r="O756" s="17">
        <f>(((M756/60)/60)/24)+DATE(1970,1,1)</f>
        <v>41263.25</v>
      </c>
      <c r="P756" s="4" t="b">
        <v>0</v>
      </c>
      <c r="Q756" s="4" t="b">
        <v>0</v>
      </c>
      <c r="R756" s="4" t="s">
        <v>33</v>
      </c>
      <c r="S756" s="4" t="s">
        <v>2039</v>
      </c>
      <c r="T756" s="4" t="s">
        <v>2040</v>
      </c>
      <c r="U756" s="4"/>
      <c r="V756" s="4"/>
      <c r="W756" s="4"/>
      <c r="X756" s="4"/>
    </row>
    <row r="757" spans="1:24" ht="17" x14ac:dyDescent="0.2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4" t="s">
        <v>20</v>
      </c>
      <c r="G757" s="15">
        <f>(E757/D757)*100</f>
        <v>166.57777777777778</v>
      </c>
      <c r="H757" s="4">
        <v>288</v>
      </c>
      <c r="I757" s="16">
        <f>E757/H757</f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17">
        <f>(((L757/60)/60)/24)+DATE(1970,1,1)</f>
        <v>43096.25</v>
      </c>
      <c r="O757" s="17">
        <f>(((M757/60)/60)/24)+DATE(1970,1,1)</f>
        <v>43108.25</v>
      </c>
      <c r="P757" s="4" t="b">
        <v>0</v>
      </c>
      <c r="Q757" s="4" t="b">
        <v>1</v>
      </c>
      <c r="R757" s="4" t="s">
        <v>33</v>
      </c>
      <c r="S757" s="4" t="s">
        <v>2039</v>
      </c>
      <c r="T757" s="4" t="s">
        <v>2040</v>
      </c>
      <c r="U757" s="4"/>
      <c r="V757" s="4"/>
      <c r="W757" s="4"/>
      <c r="X757" s="4"/>
    </row>
    <row r="758" spans="1:24" ht="34" x14ac:dyDescent="0.2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4" t="s">
        <v>20</v>
      </c>
      <c r="G758" s="15">
        <f>(E758/D758)*100</f>
        <v>772.07692307692309</v>
      </c>
      <c r="H758" s="4">
        <v>148</v>
      </c>
      <c r="I758" s="16">
        <f>E758/H758</f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17">
        <f>(((L758/60)/60)/24)+DATE(1970,1,1)</f>
        <v>42024.25</v>
      </c>
      <c r="O758" s="17">
        <f>(((M758/60)/60)/24)+DATE(1970,1,1)</f>
        <v>42030.25</v>
      </c>
      <c r="P758" s="4" t="b">
        <v>0</v>
      </c>
      <c r="Q758" s="4" t="b">
        <v>0</v>
      </c>
      <c r="R758" s="4" t="s">
        <v>33</v>
      </c>
      <c r="S758" s="4" t="s">
        <v>2039</v>
      </c>
      <c r="T758" s="4" t="s">
        <v>2040</v>
      </c>
      <c r="U758" s="4"/>
      <c r="V758" s="4"/>
      <c r="W758" s="4"/>
      <c r="X758" s="4"/>
    </row>
    <row r="759" spans="1:24" ht="17" x14ac:dyDescent="0.2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4" t="s">
        <v>20</v>
      </c>
      <c r="G759" s="15">
        <f>(E759/D759)*100</f>
        <v>406.85714285714283</v>
      </c>
      <c r="H759" s="4">
        <v>114</v>
      </c>
      <c r="I759" s="16">
        <f>E759/H759</f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17">
        <f>(((L759/60)/60)/24)+DATE(1970,1,1)</f>
        <v>40675.208333333336</v>
      </c>
      <c r="O759" s="17">
        <f>(((M759/60)/60)/24)+DATE(1970,1,1)</f>
        <v>40679.208333333336</v>
      </c>
      <c r="P759" s="4" t="b">
        <v>0</v>
      </c>
      <c r="Q759" s="4" t="b">
        <v>0</v>
      </c>
      <c r="R759" s="4" t="s">
        <v>53</v>
      </c>
      <c r="S759" s="4" t="s">
        <v>2041</v>
      </c>
      <c r="T759" s="4" t="s">
        <v>2044</v>
      </c>
      <c r="U759" s="4"/>
      <c r="V759" s="4"/>
      <c r="W759" s="4"/>
      <c r="X759" s="4"/>
    </row>
    <row r="760" spans="1:24" ht="17" x14ac:dyDescent="0.2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4" t="s">
        <v>20</v>
      </c>
      <c r="G760" s="15">
        <f>(E760/D760)*100</f>
        <v>564.20608108108115</v>
      </c>
      <c r="H760" s="4">
        <v>1518</v>
      </c>
      <c r="I760" s="16">
        <f>E760/H760</f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17">
        <f>(((L760/60)/60)/24)+DATE(1970,1,1)</f>
        <v>41936.208333333336</v>
      </c>
      <c r="O760" s="17">
        <f>(((M760/60)/60)/24)+DATE(1970,1,1)</f>
        <v>41945.208333333336</v>
      </c>
      <c r="P760" s="4" t="b">
        <v>0</v>
      </c>
      <c r="Q760" s="4" t="b">
        <v>0</v>
      </c>
      <c r="R760" s="4" t="s">
        <v>23</v>
      </c>
      <c r="S760" s="4" t="s">
        <v>2035</v>
      </c>
      <c r="T760" s="4" t="s">
        <v>2036</v>
      </c>
      <c r="U760" s="4"/>
      <c r="V760" s="4"/>
      <c r="W760" s="4"/>
      <c r="X760" s="4"/>
    </row>
    <row r="761" spans="1:24" ht="34" x14ac:dyDescent="0.2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4" t="s">
        <v>14</v>
      </c>
      <c r="G761" s="15">
        <f>(E761/D761)*100</f>
        <v>68.426865671641792</v>
      </c>
      <c r="H761" s="4">
        <v>1274</v>
      </c>
      <c r="I761" s="16">
        <f>E761/H761</f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17">
        <f>(((L761/60)/60)/24)+DATE(1970,1,1)</f>
        <v>43136.25</v>
      </c>
      <c r="O761" s="17">
        <f>(((M761/60)/60)/24)+DATE(1970,1,1)</f>
        <v>43166.25</v>
      </c>
      <c r="P761" s="4" t="b">
        <v>0</v>
      </c>
      <c r="Q761" s="4" t="b">
        <v>0</v>
      </c>
      <c r="R761" s="4" t="s">
        <v>50</v>
      </c>
      <c r="S761" s="4" t="s">
        <v>2035</v>
      </c>
      <c r="T761" s="4" t="s">
        <v>2043</v>
      </c>
      <c r="U761" s="4"/>
      <c r="V761" s="4"/>
      <c r="W761" s="4"/>
      <c r="X761" s="4"/>
    </row>
    <row r="762" spans="1:24" ht="17" x14ac:dyDescent="0.2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4" t="s">
        <v>14</v>
      </c>
      <c r="G762" s="15">
        <f>(E762/D762)*100</f>
        <v>34.351966873706004</v>
      </c>
      <c r="H762" s="4">
        <v>210</v>
      </c>
      <c r="I762" s="16">
        <f>E762/H762</f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17">
        <f>(((L762/60)/60)/24)+DATE(1970,1,1)</f>
        <v>43678.208333333328</v>
      </c>
      <c r="O762" s="17">
        <f>(((M762/60)/60)/24)+DATE(1970,1,1)</f>
        <v>43707.208333333328</v>
      </c>
      <c r="P762" s="4" t="b">
        <v>0</v>
      </c>
      <c r="Q762" s="4" t="b">
        <v>1</v>
      </c>
      <c r="R762" s="4" t="s">
        <v>89</v>
      </c>
      <c r="S762" s="4" t="s">
        <v>2050</v>
      </c>
      <c r="T762" s="4" t="s">
        <v>2051</v>
      </c>
      <c r="U762" s="4"/>
      <c r="V762" s="4"/>
      <c r="W762" s="4"/>
      <c r="X762" s="4"/>
    </row>
    <row r="763" spans="1:24" ht="17" x14ac:dyDescent="0.2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4" t="s">
        <v>20</v>
      </c>
      <c r="G763" s="15">
        <f>(E763/D763)*100</f>
        <v>655.4545454545455</v>
      </c>
      <c r="H763" s="4">
        <v>166</v>
      </c>
      <c r="I763" s="16">
        <f>E763/H763</f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17">
        <f>(((L763/60)/60)/24)+DATE(1970,1,1)</f>
        <v>42938.208333333328</v>
      </c>
      <c r="O763" s="17">
        <f>(((M763/60)/60)/24)+DATE(1970,1,1)</f>
        <v>42943.208333333328</v>
      </c>
      <c r="P763" s="4" t="b">
        <v>0</v>
      </c>
      <c r="Q763" s="4" t="b">
        <v>0</v>
      </c>
      <c r="R763" s="4" t="s">
        <v>23</v>
      </c>
      <c r="S763" s="4" t="s">
        <v>2035</v>
      </c>
      <c r="T763" s="4" t="s">
        <v>2036</v>
      </c>
      <c r="U763" s="4"/>
      <c r="V763" s="4"/>
      <c r="W763" s="4"/>
      <c r="X763" s="4"/>
    </row>
    <row r="764" spans="1:24" ht="17" x14ac:dyDescent="0.2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4" t="s">
        <v>20</v>
      </c>
      <c r="G764" s="15">
        <f>(E764/D764)*100</f>
        <v>177.25714285714284</v>
      </c>
      <c r="H764" s="4">
        <v>100</v>
      </c>
      <c r="I764" s="16">
        <f>E764/H764</f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17">
        <f>(((L764/60)/60)/24)+DATE(1970,1,1)</f>
        <v>41241.25</v>
      </c>
      <c r="O764" s="17">
        <f>(((M764/60)/60)/24)+DATE(1970,1,1)</f>
        <v>41252.25</v>
      </c>
      <c r="P764" s="4" t="b">
        <v>0</v>
      </c>
      <c r="Q764" s="4" t="b">
        <v>0</v>
      </c>
      <c r="R764" s="4" t="s">
        <v>159</v>
      </c>
      <c r="S764" s="4" t="s">
        <v>2035</v>
      </c>
      <c r="T764" s="4" t="s">
        <v>2058</v>
      </c>
      <c r="U764" s="4"/>
      <c r="V764" s="4"/>
      <c r="W764" s="4"/>
      <c r="X764" s="4"/>
    </row>
    <row r="765" spans="1:24" ht="17" x14ac:dyDescent="0.2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4" t="s">
        <v>20</v>
      </c>
      <c r="G765" s="15">
        <f>(E765/D765)*100</f>
        <v>113.17857142857144</v>
      </c>
      <c r="H765" s="4">
        <v>235</v>
      </c>
      <c r="I765" s="16">
        <f>E765/H765</f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17">
        <f>(((L765/60)/60)/24)+DATE(1970,1,1)</f>
        <v>41037.208333333336</v>
      </c>
      <c r="O765" s="17">
        <f>(((M765/60)/60)/24)+DATE(1970,1,1)</f>
        <v>41072.208333333336</v>
      </c>
      <c r="P765" s="4" t="b">
        <v>0</v>
      </c>
      <c r="Q765" s="4" t="b">
        <v>1</v>
      </c>
      <c r="R765" s="4" t="s">
        <v>33</v>
      </c>
      <c r="S765" s="4" t="s">
        <v>2039</v>
      </c>
      <c r="T765" s="4" t="s">
        <v>2040</v>
      </c>
      <c r="U765" s="4"/>
      <c r="V765" s="4"/>
      <c r="W765" s="4"/>
      <c r="X765" s="4"/>
    </row>
    <row r="766" spans="1:24" ht="34" x14ac:dyDescent="0.2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4" t="s">
        <v>20</v>
      </c>
      <c r="G766" s="15">
        <f>(E766/D766)*100</f>
        <v>728.18181818181824</v>
      </c>
      <c r="H766" s="4">
        <v>148</v>
      </c>
      <c r="I766" s="16">
        <f>E766/H766</f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17">
        <f>(((L766/60)/60)/24)+DATE(1970,1,1)</f>
        <v>40676.208333333336</v>
      </c>
      <c r="O766" s="17">
        <f>(((M766/60)/60)/24)+DATE(1970,1,1)</f>
        <v>40684.208333333336</v>
      </c>
      <c r="P766" s="4" t="b">
        <v>0</v>
      </c>
      <c r="Q766" s="4" t="b">
        <v>0</v>
      </c>
      <c r="R766" s="4" t="s">
        <v>23</v>
      </c>
      <c r="S766" s="4" t="s">
        <v>2035</v>
      </c>
      <c r="T766" s="4" t="s">
        <v>2036</v>
      </c>
      <c r="U766" s="4"/>
      <c r="V766" s="4"/>
      <c r="W766" s="4"/>
      <c r="X766" s="4"/>
    </row>
    <row r="767" spans="1:24" ht="17" x14ac:dyDescent="0.2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4" t="s">
        <v>20</v>
      </c>
      <c r="G767" s="15">
        <f>(E767/D767)*100</f>
        <v>208.33333333333334</v>
      </c>
      <c r="H767" s="4">
        <v>198</v>
      </c>
      <c r="I767" s="16">
        <f>E767/H767</f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17">
        <f>(((L767/60)/60)/24)+DATE(1970,1,1)</f>
        <v>42840.208333333328</v>
      </c>
      <c r="O767" s="17">
        <f>(((M767/60)/60)/24)+DATE(1970,1,1)</f>
        <v>42865.208333333328</v>
      </c>
      <c r="P767" s="4" t="b">
        <v>1</v>
      </c>
      <c r="Q767" s="4" t="b">
        <v>1</v>
      </c>
      <c r="R767" s="4" t="s">
        <v>60</v>
      </c>
      <c r="S767" s="4" t="s">
        <v>2035</v>
      </c>
      <c r="T767" s="4" t="s">
        <v>2045</v>
      </c>
      <c r="U767" s="4"/>
      <c r="V767" s="4"/>
      <c r="W767" s="4"/>
      <c r="X767" s="4"/>
    </row>
    <row r="768" spans="1:24" ht="34" x14ac:dyDescent="0.2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4" t="s">
        <v>14</v>
      </c>
      <c r="G768" s="15">
        <f>(E768/D768)*100</f>
        <v>31.171232876712331</v>
      </c>
      <c r="H768" s="4">
        <v>248</v>
      </c>
      <c r="I768" s="16">
        <f>E768/H768</f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17">
        <f>(((L768/60)/60)/24)+DATE(1970,1,1)</f>
        <v>43362.208333333328</v>
      </c>
      <c r="O768" s="17">
        <f>(((M768/60)/60)/24)+DATE(1970,1,1)</f>
        <v>43363.208333333328</v>
      </c>
      <c r="P768" s="4" t="b">
        <v>0</v>
      </c>
      <c r="Q768" s="4" t="b">
        <v>0</v>
      </c>
      <c r="R768" s="4" t="s">
        <v>474</v>
      </c>
      <c r="S768" s="4" t="s">
        <v>2041</v>
      </c>
      <c r="T768" s="4" t="s">
        <v>2063</v>
      </c>
      <c r="U768" s="4"/>
      <c r="V768" s="4"/>
      <c r="W768" s="4"/>
      <c r="X768" s="4"/>
    </row>
    <row r="769" spans="1:24" ht="17" x14ac:dyDescent="0.2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4" t="s">
        <v>14</v>
      </c>
      <c r="G769" s="15">
        <f>(E769/D769)*100</f>
        <v>56.967078189300416</v>
      </c>
      <c r="H769" s="4">
        <v>513</v>
      </c>
      <c r="I769" s="16">
        <f>E769/H769</f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17">
        <f>(((L769/60)/60)/24)+DATE(1970,1,1)</f>
        <v>42283.208333333328</v>
      </c>
      <c r="O769" s="17">
        <f>(((M769/60)/60)/24)+DATE(1970,1,1)</f>
        <v>42328.25</v>
      </c>
      <c r="P769" s="4" t="b">
        <v>0</v>
      </c>
      <c r="Q769" s="4" t="b">
        <v>0</v>
      </c>
      <c r="R769" s="4" t="s">
        <v>206</v>
      </c>
      <c r="S769" s="4" t="s">
        <v>2047</v>
      </c>
      <c r="T769" s="4" t="s">
        <v>2059</v>
      </c>
      <c r="U769" s="4"/>
      <c r="V769" s="4"/>
      <c r="W769" s="4"/>
      <c r="X769" s="4"/>
    </row>
    <row r="770" spans="1:24" ht="17" x14ac:dyDescent="0.2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4" t="s">
        <v>20</v>
      </c>
      <c r="G770" s="15">
        <f>(E770/D770)*100</f>
        <v>231</v>
      </c>
      <c r="H770" s="4">
        <v>150</v>
      </c>
      <c r="I770" s="16">
        <f>E770/H770</f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17">
        <f>(((L770/60)/60)/24)+DATE(1970,1,1)</f>
        <v>41619.25</v>
      </c>
      <c r="O770" s="17">
        <f>(((M770/60)/60)/24)+DATE(1970,1,1)</f>
        <v>41634.25</v>
      </c>
      <c r="P770" s="4" t="b">
        <v>0</v>
      </c>
      <c r="Q770" s="4" t="b">
        <v>0</v>
      </c>
      <c r="R770" s="4" t="s">
        <v>33</v>
      </c>
      <c r="S770" s="4" t="s">
        <v>2039</v>
      </c>
      <c r="T770" s="4" t="s">
        <v>2040</v>
      </c>
      <c r="U770" s="4"/>
      <c r="V770" s="4"/>
      <c r="W770" s="4"/>
      <c r="X770" s="4"/>
    </row>
    <row r="771" spans="1:24" ht="17" x14ac:dyDescent="0.2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4" t="s">
        <v>14</v>
      </c>
      <c r="G771" s="15">
        <f>(E771/D771)*100</f>
        <v>86.867834394904463</v>
      </c>
      <c r="H771" s="4">
        <v>3410</v>
      </c>
      <c r="I771" s="16">
        <f>E771/H771</f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17">
        <f>(((L771/60)/60)/24)+DATE(1970,1,1)</f>
        <v>41501.208333333336</v>
      </c>
      <c r="O771" s="17">
        <f>(((M771/60)/60)/24)+DATE(1970,1,1)</f>
        <v>41527.208333333336</v>
      </c>
      <c r="P771" s="4" t="b">
        <v>0</v>
      </c>
      <c r="Q771" s="4" t="b">
        <v>0</v>
      </c>
      <c r="R771" s="4" t="s">
        <v>89</v>
      </c>
      <c r="S771" s="4" t="s">
        <v>2050</v>
      </c>
      <c r="T771" s="4" t="s">
        <v>2051</v>
      </c>
      <c r="U771" s="4"/>
      <c r="V771" s="4"/>
      <c r="W771" s="4"/>
      <c r="X771" s="4"/>
    </row>
    <row r="772" spans="1:24" ht="17" x14ac:dyDescent="0.2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4" t="s">
        <v>20</v>
      </c>
      <c r="G772" s="15">
        <f>(E772/D772)*100</f>
        <v>270.74418604651163</v>
      </c>
      <c r="H772" s="4">
        <v>216</v>
      </c>
      <c r="I772" s="16">
        <f>E772/H772</f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17">
        <f>(((L772/60)/60)/24)+DATE(1970,1,1)</f>
        <v>41743.208333333336</v>
      </c>
      <c r="O772" s="17">
        <f>(((M772/60)/60)/24)+DATE(1970,1,1)</f>
        <v>41750.208333333336</v>
      </c>
      <c r="P772" s="4" t="b">
        <v>0</v>
      </c>
      <c r="Q772" s="4" t="b">
        <v>1</v>
      </c>
      <c r="R772" s="4" t="s">
        <v>33</v>
      </c>
      <c r="S772" s="4" t="s">
        <v>2039</v>
      </c>
      <c r="T772" s="4" t="s">
        <v>2040</v>
      </c>
      <c r="U772" s="4"/>
      <c r="V772" s="4"/>
      <c r="W772" s="4"/>
      <c r="X772" s="4"/>
    </row>
    <row r="773" spans="1:24" ht="17" x14ac:dyDescent="0.2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4" t="s">
        <v>74</v>
      </c>
      <c r="G773" s="15">
        <f>(E773/D773)*100</f>
        <v>49.446428571428569</v>
      </c>
      <c r="H773" s="4">
        <v>26</v>
      </c>
      <c r="I773" s="16">
        <f>E773/H773</f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17">
        <f>(((L773/60)/60)/24)+DATE(1970,1,1)</f>
        <v>43491.25</v>
      </c>
      <c r="O773" s="17">
        <f>(((M773/60)/60)/24)+DATE(1970,1,1)</f>
        <v>43518.25</v>
      </c>
      <c r="P773" s="4" t="b">
        <v>0</v>
      </c>
      <c r="Q773" s="4" t="b">
        <v>0</v>
      </c>
      <c r="R773" s="4" t="s">
        <v>33</v>
      </c>
      <c r="S773" s="4" t="s">
        <v>2039</v>
      </c>
      <c r="T773" s="4" t="s">
        <v>2040</v>
      </c>
      <c r="U773" s="4"/>
      <c r="V773" s="4"/>
      <c r="W773" s="4"/>
      <c r="X773" s="4"/>
    </row>
    <row r="774" spans="1:24" ht="17" x14ac:dyDescent="0.2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4" t="s">
        <v>20</v>
      </c>
      <c r="G774" s="15">
        <f>(E774/D774)*100</f>
        <v>113.3596256684492</v>
      </c>
      <c r="H774" s="4">
        <v>5139</v>
      </c>
      <c r="I774" s="16">
        <f>E774/H774</f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17">
        <f>(((L774/60)/60)/24)+DATE(1970,1,1)</f>
        <v>43505.25</v>
      </c>
      <c r="O774" s="17">
        <f>(((M774/60)/60)/24)+DATE(1970,1,1)</f>
        <v>43509.25</v>
      </c>
      <c r="P774" s="4" t="b">
        <v>0</v>
      </c>
      <c r="Q774" s="4" t="b">
        <v>0</v>
      </c>
      <c r="R774" s="4" t="s">
        <v>60</v>
      </c>
      <c r="S774" s="4" t="s">
        <v>2035</v>
      </c>
      <c r="T774" s="4" t="s">
        <v>2045</v>
      </c>
      <c r="U774" s="4"/>
      <c r="V774" s="4"/>
      <c r="W774" s="4"/>
      <c r="X774" s="4"/>
    </row>
    <row r="775" spans="1:24" ht="17" x14ac:dyDescent="0.2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4" t="s">
        <v>20</v>
      </c>
      <c r="G775" s="15">
        <f>(E775/D775)*100</f>
        <v>190.55555555555554</v>
      </c>
      <c r="H775" s="4">
        <v>2353</v>
      </c>
      <c r="I775" s="16">
        <f>E775/H775</f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17">
        <f>(((L775/60)/60)/24)+DATE(1970,1,1)</f>
        <v>42838.208333333328</v>
      </c>
      <c r="O775" s="17">
        <f>(((M775/60)/60)/24)+DATE(1970,1,1)</f>
        <v>42848.208333333328</v>
      </c>
      <c r="P775" s="4" t="b">
        <v>0</v>
      </c>
      <c r="Q775" s="4" t="b">
        <v>0</v>
      </c>
      <c r="R775" s="4" t="s">
        <v>33</v>
      </c>
      <c r="S775" s="4" t="s">
        <v>2039</v>
      </c>
      <c r="T775" s="4" t="s">
        <v>2040</v>
      </c>
      <c r="U775" s="4"/>
      <c r="V775" s="4"/>
      <c r="W775" s="4"/>
      <c r="X775" s="4"/>
    </row>
    <row r="776" spans="1:24" ht="17" x14ac:dyDescent="0.2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4" t="s">
        <v>20</v>
      </c>
      <c r="G776" s="15">
        <f>(E776/D776)*100</f>
        <v>135.5</v>
      </c>
      <c r="H776" s="4">
        <v>78</v>
      </c>
      <c r="I776" s="16">
        <f>E776/H776</f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17">
        <f>(((L776/60)/60)/24)+DATE(1970,1,1)</f>
        <v>42513.208333333328</v>
      </c>
      <c r="O776" s="17">
        <f>(((M776/60)/60)/24)+DATE(1970,1,1)</f>
        <v>42554.208333333328</v>
      </c>
      <c r="P776" s="4" t="b">
        <v>0</v>
      </c>
      <c r="Q776" s="4" t="b">
        <v>0</v>
      </c>
      <c r="R776" s="4" t="s">
        <v>28</v>
      </c>
      <c r="S776" s="4" t="s">
        <v>2037</v>
      </c>
      <c r="T776" s="4" t="s">
        <v>2038</v>
      </c>
      <c r="U776" s="4"/>
      <c r="V776" s="4"/>
      <c r="W776" s="4"/>
      <c r="X776" s="4"/>
    </row>
    <row r="777" spans="1:24" ht="34" x14ac:dyDescent="0.2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4" t="s">
        <v>14</v>
      </c>
      <c r="G777" s="15">
        <f>(E777/D777)*100</f>
        <v>10.297872340425531</v>
      </c>
      <c r="H777" s="4">
        <v>10</v>
      </c>
      <c r="I777" s="16">
        <f>E777/H777</f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17">
        <f>(((L777/60)/60)/24)+DATE(1970,1,1)</f>
        <v>41949.25</v>
      </c>
      <c r="O777" s="17">
        <f>(((M777/60)/60)/24)+DATE(1970,1,1)</f>
        <v>41959.25</v>
      </c>
      <c r="P777" s="4" t="b">
        <v>0</v>
      </c>
      <c r="Q777" s="4" t="b">
        <v>0</v>
      </c>
      <c r="R777" s="4" t="s">
        <v>23</v>
      </c>
      <c r="S777" s="4" t="s">
        <v>2035</v>
      </c>
      <c r="T777" s="4" t="s">
        <v>2036</v>
      </c>
      <c r="U777" s="4"/>
      <c r="V777" s="4"/>
      <c r="W777" s="4"/>
      <c r="X777" s="4"/>
    </row>
    <row r="778" spans="1:24" ht="17" x14ac:dyDescent="0.2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4" t="s">
        <v>14</v>
      </c>
      <c r="G778" s="15">
        <f>(E778/D778)*100</f>
        <v>65.544223826714799</v>
      </c>
      <c r="H778" s="4">
        <v>2201</v>
      </c>
      <c r="I778" s="16">
        <f>E778/H778</f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17">
        <f>(((L778/60)/60)/24)+DATE(1970,1,1)</f>
        <v>43650.208333333328</v>
      </c>
      <c r="O778" s="17">
        <f>(((M778/60)/60)/24)+DATE(1970,1,1)</f>
        <v>43668.208333333328</v>
      </c>
      <c r="P778" s="4" t="b">
        <v>0</v>
      </c>
      <c r="Q778" s="4" t="b">
        <v>0</v>
      </c>
      <c r="R778" s="4" t="s">
        <v>33</v>
      </c>
      <c r="S778" s="4" t="s">
        <v>2039</v>
      </c>
      <c r="T778" s="4" t="s">
        <v>2040</v>
      </c>
      <c r="U778" s="4"/>
      <c r="V778" s="4"/>
      <c r="W778" s="4"/>
      <c r="X778" s="4"/>
    </row>
    <row r="779" spans="1:24" ht="17" x14ac:dyDescent="0.2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4" t="s">
        <v>14</v>
      </c>
      <c r="G779" s="15">
        <f>(E779/D779)*100</f>
        <v>49.026652452025587</v>
      </c>
      <c r="H779" s="4">
        <v>676</v>
      </c>
      <c r="I779" s="16">
        <f>E779/H779</f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17">
        <f>(((L779/60)/60)/24)+DATE(1970,1,1)</f>
        <v>40809.208333333336</v>
      </c>
      <c r="O779" s="17">
        <f>(((M779/60)/60)/24)+DATE(1970,1,1)</f>
        <v>40838.208333333336</v>
      </c>
      <c r="P779" s="4" t="b">
        <v>0</v>
      </c>
      <c r="Q779" s="4" t="b">
        <v>0</v>
      </c>
      <c r="R779" s="4" t="s">
        <v>33</v>
      </c>
      <c r="S779" s="4" t="s">
        <v>2039</v>
      </c>
      <c r="T779" s="4" t="s">
        <v>2040</v>
      </c>
      <c r="U779" s="4"/>
      <c r="V779" s="4"/>
      <c r="W779" s="4"/>
      <c r="X779" s="4"/>
    </row>
    <row r="780" spans="1:24" ht="17" x14ac:dyDescent="0.2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4" t="s">
        <v>20</v>
      </c>
      <c r="G780" s="15">
        <f>(E780/D780)*100</f>
        <v>787.92307692307691</v>
      </c>
      <c r="H780" s="4">
        <v>174</v>
      </c>
      <c r="I780" s="16">
        <f>E780/H780</f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17">
        <f>(((L780/60)/60)/24)+DATE(1970,1,1)</f>
        <v>40768.208333333336</v>
      </c>
      <c r="O780" s="17">
        <f>(((M780/60)/60)/24)+DATE(1970,1,1)</f>
        <v>40773.208333333336</v>
      </c>
      <c r="P780" s="4" t="b">
        <v>0</v>
      </c>
      <c r="Q780" s="4" t="b">
        <v>0</v>
      </c>
      <c r="R780" s="4" t="s">
        <v>71</v>
      </c>
      <c r="S780" s="4" t="s">
        <v>2041</v>
      </c>
      <c r="T780" s="4" t="s">
        <v>2049</v>
      </c>
      <c r="U780" s="4"/>
      <c r="V780" s="4"/>
      <c r="W780" s="4"/>
      <c r="X780" s="4"/>
    </row>
    <row r="781" spans="1:24" ht="17" x14ac:dyDescent="0.2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4" t="s">
        <v>14</v>
      </c>
      <c r="G781" s="15">
        <f>(E781/D781)*100</f>
        <v>80.306347746090154</v>
      </c>
      <c r="H781" s="4">
        <v>831</v>
      </c>
      <c r="I781" s="16">
        <f>E781/H781</f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17">
        <f>(((L781/60)/60)/24)+DATE(1970,1,1)</f>
        <v>42230.208333333328</v>
      </c>
      <c r="O781" s="17">
        <f>(((M781/60)/60)/24)+DATE(1970,1,1)</f>
        <v>42239.208333333328</v>
      </c>
      <c r="P781" s="4" t="b">
        <v>0</v>
      </c>
      <c r="Q781" s="4" t="b">
        <v>1</v>
      </c>
      <c r="R781" s="4" t="s">
        <v>33</v>
      </c>
      <c r="S781" s="4" t="s">
        <v>2039</v>
      </c>
      <c r="T781" s="4" t="s">
        <v>2040</v>
      </c>
      <c r="U781" s="4"/>
      <c r="V781" s="4"/>
      <c r="W781" s="4"/>
      <c r="X781" s="4"/>
    </row>
    <row r="782" spans="1:24" ht="34" x14ac:dyDescent="0.2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4" t="s">
        <v>20</v>
      </c>
      <c r="G782" s="15">
        <f>(E782/D782)*100</f>
        <v>106.29411764705883</v>
      </c>
      <c r="H782" s="4">
        <v>164</v>
      </c>
      <c r="I782" s="16">
        <f>E782/H782</f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17">
        <f>(((L782/60)/60)/24)+DATE(1970,1,1)</f>
        <v>42573.208333333328</v>
      </c>
      <c r="O782" s="17">
        <f>(((M782/60)/60)/24)+DATE(1970,1,1)</f>
        <v>42592.208333333328</v>
      </c>
      <c r="P782" s="4" t="b">
        <v>0</v>
      </c>
      <c r="Q782" s="4" t="b">
        <v>1</v>
      </c>
      <c r="R782" s="4" t="s">
        <v>53</v>
      </c>
      <c r="S782" s="4" t="s">
        <v>2041</v>
      </c>
      <c r="T782" s="4" t="s">
        <v>2044</v>
      </c>
      <c r="U782" s="4"/>
      <c r="V782" s="4"/>
      <c r="W782" s="4"/>
      <c r="X782" s="4"/>
    </row>
    <row r="783" spans="1:24" ht="17" x14ac:dyDescent="0.2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4" t="s">
        <v>74</v>
      </c>
      <c r="G783" s="15">
        <f>(E783/D783)*100</f>
        <v>50.735632183908038</v>
      </c>
      <c r="H783" s="4">
        <v>56</v>
      </c>
      <c r="I783" s="16">
        <f>E783/H783</f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17">
        <f>(((L783/60)/60)/24)+DATE(1970,1,1)</f>
        <v>40482.208333333336</v>
      </c>
      <c r="O783" s="17">
        <f>(((M783/60)/60)/24)+DATE(1970,1,1)</f>
        <v>40533.25</v>
      </c>
      <c r="P783" s="4" t="b">
        <v>0</v>
      </c>
      <c r="Q783" s="4" t="b">
        <v>0</v>
      </c>
      <c r="R783" s="4" t="s">
        <v>33</v>
      </c>
      <c r="S783" s="4" t="s">
        <v>2039</v>
      </c>
      <c r="T783" s="4" t="s">
        <v>2040</v>
      </c>
      <c r="U783" s="4"/>
      <c r="V783" s="4"/>
      <c r="W783" s="4"/>
      <c r="X783" s="4"/>
    </row>
    <row r="784" spans="1:24" ht="17" x14ac:dyDescent="0.2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4" t="s">
        <v>20</v>
      </c>
      <c r="G784" s="15">
        <f>(E784/D784)*100</f>
        <v>215.31372549019611</v>
      </c>
      <c r="H784" s="4">
        <v>161</v>
      </c>
      <c r="I784" s="16">
        <f>E784/H784</f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17">
        <f>(((L784/60)/60)/24)+DATE(1970,1,1)</f>
        <v>40603.25</v>
      </c>
      <c r="O784" s="17">
        <f>(((M784/60)/60)/24)+DATE(1970,1,1)</f>
        <v>40631.208333333336</v>
      </c>
      <c r="P784" s="4" t="b">
        <v>0</v>
      </c>
      <c r="Q784" s="4" t="b">
        <v>1</v>
      </c>
      <c r="R784" s="4" t="s">
        <v>71</v>
      </c>
      <c r="S784" s="4" t="s">
        <v>2041</v>
      </c>
      <c r="T784" s="4" t="s">
        <v>2049</v>
      </c>
      <c r="U784" s="4"/>
      <c r="V784" s="4"/>
      <c r="W784" s="4"/>
      <c r="X784" s="4"/>
    </row>
    <row r="785" spans="1:24" ht="17" x14ac:dyDescent="0.2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4" t="s">
        <v>20</v>
      </c>
      <c r="G785" s="15">
        <f>(E785/D785)*100</f>
        <v>141.22972972972974</v>
      </c>
      <c r="H785" s="4">
        <v>138</v>
      </c>
      <c r="I785" s="16">
        <f>E785/H785</f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17">
        <f>(((L785/60)/60)/24)+DATE(1970,1,1)</f>
        <v>41625.25</v>
      </c>
      <c r="O785" s="17">
        <f>(((M785/60)/60)/24)+DATE(1970,1,1)</f>
        <v>41632.25</v>
      </c>
      <c r="P785" s="4" t="b">
        <v>0</v>
      </c>
      <c r="Q785" s="4" t="b">
        <v>0</v>
      </c>
      <c r="R785" s="4" t="s">
        <v>23</v>
      </c>
      <c r="S785" s="4" t="s">
        <v>2035</v>
      </c>
      <c r="T785" s="4" t="s">
        <v>2036</v>
      </c>
      <c r="U785" s="4"/>
      <c r="V785" s="4"/>
      <c r="W785" s="4"/>
      <c r="X785" s="4"/>
    </row>
    <row r="786" spans="1:24" ht="17" x14ac:dyDescent="0.2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4" t="s">
        <v>20</v>
      </c>
      <c r="G786" s="15">
        <f>(E786/D786)*100</f>
        <v>115.33745781777279</v>
      </c>
      <c r="H786" s="4">
        <v>3308</v>
      </c>
      <c r="I786" s="16">
        <f>E786/H786</f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17">
        <f>(((L786/60)/60)/24)+DATE(1970,1,1)</f>
        <v>42435.25</v>
      </c>
      <c r="O786" s="17">
        <f>(((M786/60)/60)/24)+DATE(1970,1,1)</f>
        <v>42446.208333333328</v>
      </c>
      <c r="P786" s="4" t="b">
        <v>0</v>
      </c>
      <c r="Q786" s="4" t="b">
        <v>0</v>
      </c>
      <c r="R786" s="4" t="s">
        <v>28</v>
      </c>
      <c r="S786" s="4" t="s">
        <v>2037</v>
      </c>
      <c r="T786" s="4" t="s">
        <v>2038</v>
      </c>
      <c r="U786" s="4"/>
      <c r="V786" s="4"/>
      <c r="W786" s="4"/>
      <c r="X786" s="4"/>
    </row>
    <row r="787" spans="1:24" ht="34" x14ac:dyDescent="0.2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4" t="s">
        <v>20</v>
      </c>
      <c r="G787" s="15">
        <f>(E787/D787)*100</f>
        <v>193.11940298507463</v>
      </c>
      <c r="H787" s="4">
        <v>127</v>
      </c>
      <c r="I787" s="16">
        <f>E787/H787</f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17">
        <f>(((L787/60)/60)/24)+DATE(1970,1,1)</f>
        <v>43582.208333333328</v>
      </c>
      <c r="O787" s="17">
        <f>(((M787/60)/60)/24)+DATE(1970,1,1)</f>
        <v>43616.208333333328</v>
      </c>
      <c r="P787" s="4" t="b">
        <v>0</v>
      </c>
      <c r="Q787" s="4" t="b">
        <v>1</v>
      </c>
      <c r="R787" s="4" t="s">
        <v>71</v>
      </c>
      <c r="S787" s="4" t="s">
        <v>2041</v>
      </c>
      <c r="T787" s="4" t="s">
        <v>2049</v>
      </c>
      <c r="U787" s="4"/>
      <c r="V787" s="4"/>
      <c r="W787" s="4"/>
      <c r="X787" s="4"/>
    </row>
    <row r="788" spans="1:24" ht="17" x14ac:dyDescent="0.2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4" t="s">
        <v>20</v>
      </c>
      <c r="G788" s="15">
        <f>(E788/D788)*100</f>
        <v>729.73333333333335</v>
      </c>
      <c r="H788" s="4">
        <v>207</v>
      </c>
      <c r="I788" s="16">
        <f>E788/H788</f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17">
        <f>(((L788/60)/60)/24)+DATE(1970,1,1)</f>
        <v>43186.208333333328</v>
      </c>
      <c r="O788" s="17">
        <f>(((M788/60)/60)/24)+DATE(1970,1,1)</f>
        <v>43193.208333333328</v>
      </c>
      <c r="P788" s="4" t="b">
        <v>0</v>
      </c>
      <c r="Q788" s="4" t="b">
        <v>1</v>
      </c>
      <c r="R788" s="4" t="s">
        <v>159</v>
      </c>
      <c r="S788" s="4" t="s">
        <v>2035</v>
      </c>
      <c r="T788" s="4" t="s">
        <v>2058</v>
      </c>
      <c r="U788" s="4"/>
      <c r="V788" s="4"/>
      <c r="W788" s="4"/>
      <c r="X788" s="4"/>
    </row>
    <row r="789" spans="1:24" ht="17" x14ac:dyDescent="0.2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4" t="s">
        <v>14</v>
      </c>
      <c r="G789" s="15">
        <f>(E789/D789)*100</f>
        <v>99.66339869281046</v>
      </c>
      <c r="H789" s="4">
        <v>859</v>
      </c>
      <c r="I789" s="16">
        <f>E789/H789</f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17">
        <f>(((L789/60)/60)/24)+DATE(1970,1,1)</f>
        <v>40684.208333333336</v>
      </c>
      <c r="O789" s="17">
        <f>(((M789/60)/60)/24)+DATE(1970,1,1)</f>
        <v>40693.208333333336</v>
      </c>
      <c r="P789" s="4" t="b">
        <v>0</v>
      </c>
      <c r="Q789" s="4" t="b">
        <v>0</v>
      </c>
      <c r="R789" s="4" t="s">
        <v>23</v>
      </c>
      <c r="S789" s="4" t="s">
        <v>2035</v>
      </c>
      <c r="T789" s="4" t="s">
        <v>2036</v>
      </c>
      <c r="U789" s="4"/>
      <c r="V789" s="4"/>
      <c r="W789" s="4"/>
      <c r="X789" s="4"/>
    </row>
    <row r="790" spans="1:24" ht="17" x14ac:dyDescent="0.2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4" t="s">
        <v>47</v>
      </c>
      <c r="G790" s="15">
        <f>(E790/D790)*100</f>
        <v>88.166666666666671</v>
      </c>
      <c r="H790" s="4">
        <v>31</v>
      </c>
      <c r="I790" s="16">
        <f>E790/H790</f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17">
        <f>(((L790/60)/60)/24)+DATE(1970,1,1)</f>
        <v>41202.208333333336</v>
      </c>
      <c r="O790" s="17">
        <f>(((M790/60)/60)/24)+DATE(1970,1,1)</f>
        <v>41223.25</v>
      </c>
      <c r="P790" s="4" t="b">
        <v>0</v>
      </c>
      <c r="Q790" s="4" t="b">
        <v>0</v>
      </c>
      <c r="R790" s="4" t="s">
        <v>71</v>
      </c>
      <c r="S790" s="4" t="s">
        <v>2041</v>
      </c>
      <c r="T790" s="4" t="s">
        <v>2049</v>
      </c>
      <c r="U790" s="4"/>
      <c r="V790" s="4"/>
      <c r="W790" s="4"/>
      <c r="X790" s="4"/>
    </row>
    <row r="791" spans="1:24" ht="17" x14ac:dyDescent="0.2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4" t="s">
        <v>14</v>
      </c>
      <c r="G791" s="15">
        <f>(E791/D791)*100</f>
        <v>37.233333333333334</v>
      </c>
      <c r="H791" s="4">
        <v>45</v>
      </c>
      <c r="I791" s="16">
        <f>E791/H791</f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17">
        <f>(((L791/60)/60)/24)+DATE(1970,1,1)</f>
        <v>41786.208333333336</v>
      </c>
      <c r="O791" s="17">
        <f>(((M791/60)/60)/24)+DATE(1970,1,1)</f>
        <v>41823.208333333336</v>
      </c>
      <c r="P791" s="4" t="b">
        <v>0</v>
      </c>
      <c r="Q791" s="4" t="b">
        <v>0</v>
      </c>
      <c r="R791" s="4" t="s">
        <v>33</v>
      </c>
      <c r="S791" s="4" t="s">
        <v>2039</v>
      </c>
      <c r="T791" s="4" t="s">
        <v>2040</v>
      </c>
      <c r="U791" s="4"/>
      <c r="V791" s="4"/>
      <c r="W791" s="4"/>
      <c r="X791" s="4"/>
    </row>
    <row r="792" spans="1:24" ht="17" x14ac:dyDescent="0.2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4" t="s">
        <v>74</v>
      </c>
      <c r="G792" s="15">
        <f>(E792/D792)*100</f>
        <v>30.540075309306079</v>
      </c>
      <c r="H792" s="4">
        <v>1113</v>
      </c>
      <c r="I792" s="16">
        <f>E792/H792</f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17">
        <f>(((L792/60)/60)/24)+DATE(1970,1,1)</f>
        <v>40223.25</v>
      </c>
      <c r="O792" s="17">
        <f>(((M792/60)/60)/24)+DATE(1970,1,1)</f>
        <v>40229.25</v>
      </c>
      <c r="P792" s="4" t="b">
        <v>0</v>
      </c>
      <c r="Q792" s="4" t="b">
        <v>0</v>
      </c>
      <c r="R792" s="4" t="s">
        <v>33</v>
      </c>
      <c r="S792" s="4" t="s">
        <v>2039</v>
      </c>
      <c r="T792" s="4" t="s">
        <v>2040</v>
      </c>
      <c r="U792" s="4"/>
      <c r="V792" s="4"/>
      <c r="W792" s="4"/>
      <c r="X792" s="4"/>
    </row>
    <row r="793" spans="1:24" ht="17" x14ac:dyDescent="0.2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4" t="s">
        <v>14</v>
      </c>
      <c r="G793" s="15">
        <f>(E793/D793)*100</f>
        <v>25.714285714285712</v>
      </c>
      <c r="H793" s="4">
        <v>6</v>
      </c>
      <c r="I793" s="16">
        <f>E793/H793</f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17">
        <f>(((L793/60)/60)/24)+DATE(1970,1,1)</f>
        <v>42715.25</v>
      </c>
      <c r="O793" s="17">
        <f>(((M793/60)/60)/24)+DATE(1970,1,1)</f>
        <v>42731.25</v>
      </c>
      <c r="P793" s="4" t="b">
        <v>0</v>
      </c>
      <c r="Q793" s="4" t="b">
        <v>0</v>
      </c>
      <c r="R793" s="4" t="s">
        <v>17</v>
      </c>
      <c r="S793" s="4" t="s">
        <v>2033</v>
      </c>
      <c r="T793" s="4" t="s">
        <v>2034</v>
      </c>
      <c r="U793" s="4"/>
      <c r="V793" s="4"/>
      <c r="W793" s="4"/>
      <c r="X793" s="4"/>
    </row>
    <row r="794" spans="1:24" ht="17" x14ac:dyDescent="0.2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4" t="s">
        <v>14</v>
      </c>
      <c r="G794" s="15">
        <f>(E794/D794)*100</f>
        <v>34</v>
      </c>
      <c r="H794" s="4">
        <v>7</v>
      </c>
      <c r="I794" s="16">
        <f>E794/H794</f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17">
        <f>(((L794/60)/60)/24)+DATE(1970,1,1)</f>
        <v>41451.208333333336</v>
      </c>
      <c r="O794" s="17">
        <f>(((M794/60)/60)/24)+DATE(1970,1,1)</f>
        <v>41479.208333333336</v>
      </c>
      <c r="P794" s="4" t="b">
        <v>0</v>
      </c>
      <c r="Q794" s="4" t="b">
        <v>1</v>
      </c>
      <c r="R794" s="4" t="s">
        <v>33</v>
      </c>
      <c r="S794" s="4" t="s">
        <v>2039</v>
      </c>
      <c r="T794" s="4" t="s">
        <v>2040</v>
      </c>
      <c r="U794" s="4"/>
      <c r="V794" s="4"/>
      <c r="W794" s="4"/>
      <c r="X794" s="4"/>
    </row>
    <row r="795" spans="1:24" ht="17" x14ac:dyDescent="0.2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4" t="s">
        <v>20</v>
      </c>
      <c r="G795" s="15">
        <f>(E795/D795)*100</f>
        <v>1185.909090909091</v>
      </c>
      <c r="H795" s="4">
        <v>181</v>
      </c>
      <c r="I795" s="16">
        <f>E795/H795</f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17">
        <f>(((L795/60)/60)/24)+DATE(1970,1,1)</f>
        <v>41450.208333333336</v>
      </c>
      <c r="O795" s="17">
        <f>(((M795/60)/60)/24)+DATE(1970,1,1)</f>
        <v>41454.208333333336</v>
      </c>
      <c r="P795" s="4" t="b">
        <v>0</v>
      </c>
      <c r="Q795" s="4" t="b">
        <v>0</v>
      </c>
      <c r="R795" s="4" t="s">
        <v>68</v>
      </c>
      <c r="S795" s="4" t="s">
        <v>2047</v>
      </c>
      <c r="T795" s="4" t="s">
        <v>2048</v>
      </c>
      <c r="U795" s="4"/>
      <c r="V795" s="4"/>
      <c r="W795" s="4"/>
      <c r="X795" s="4"/>
    </row>
    <row r="796" spans="1:24" ht="17" x14ac:dyDescent="0.2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4" t="s">
        <v>20</v>
      </c>
      <c r="G796" s="15">
        <f>(E796/D796)*100</f>
        <v>125.39393939393939</v>
      </c>
      <c r="H796" s="4">
        <v>110</v>
      </c>
      <c r="I796" s="16">
        <f>E796/H796</f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17">
        <f>(((L796/60)/60)/24)+DATE(1970,1,1)</f>
        <v>43091.25</v>
      </c>
      <c r="O796" s="17">
        <f>(((M796/60)/60)/24)+DATE(1970,1,1)</f>
        <v>43103.25</v>
      </c>
      <c r="P796" s="4" t="b">
        <v>0</v>
      </c>
      <c r="Q796" s="4" t="b">
        <v>0</v>
      </c>
      <c r="R796" s="4" t="s">
        <v>23</v>
      </c>
      <c r="S796" s="4" t="s">
        <v>2035</v>
      </c>
      <c r="T796" s="4" t="s">
        <v>2036</v>
      </c>
      <c r="U796" s="4"/>
      <c r="V796" s="4"/>
      <c r="W796" s="4"/>
      <c r="X796" s="4"/>
    </row>
    <row r="797" spans="1:24" ht="34" x14ac:dyDescent="0.2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4" t="s">
        <v>14</v>
      </c>
      <c r="G797" s="15">
        <f>(E797/D797)*100</f>
        <v>14.394366197183098</v>
      </c>
      <c r="H797" s="4">
        <v>31</v>
      </c>
      <c r="I797" s="16">
        <f>E797/H797</f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17">
        <f>(((L797/60)/60)/24)+DATE(1970,1,1)</f>
        <v>42675.208333333328</v>
      </c>
      <c r="O797" s="17">
        <f>(((M797/60)/60)/24)+DATE(1970,1,1)</f>
        <v>42678.208333333328</v>
      </c>
      <c r="P797" s="4" t="b">
        <v>0</v>
      </c>
      <c r="Q797" s="4" t="b">
        <v>0</v>
      </c>
      <c r="R797" s="4" t="s">
        <v>53</v>
      </c>
      <c r="S797" s="4" t="s">
        <v>2041</v>
      </c>
      <c r="T797" s="4" t="s">
        <v>2044</v>
      </c>
      <c r="U797" s="4"/>
      <c r="V797" s="4"/>
      <c r="W797" s="4"/>
      <c r="X797" s="4"/>
    </row>
    <row r="798" spans="1:24" ht="17" x14ac:dyDescent="0.2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4" t="s">
        <v>14</v>
      </c>
      <c r="G798" s="15">
        <f>(E798/D798)*100</f>
        <v>54.807692307692314</v>
      </c>
      <c r="H798" s="4">
        <v>78</v>
      </c>
      <c r="I798" s="16">
        <f>E798/H798</f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17">
        <f>(((L798/60)/60)/24)+DATE(1970,1,1)</f>
        <v>41859.208333333336</v>
      </c>
      <c r="O798" s="17">
        <f>(((M798/60)/60)/24)+DATE(1970,1,1)</f>
        <v>41866.208333333336</v>
      </c>
      <c r="P798" s="4" t="b">
        <v>0</v>
      </c>
      <c r="Q798" s="4" t="b">
        <v>1</v>
      </c>
      <c r="R798" s="4" t="s">
        <v>292</v>
      </c>
      <c r="S798" s="4" t="s">
        <v>2050</v>
      </c>
      <c r="T798" s="4" t="s">
        <v>2061</v>
      </c>
      <c r="U798" s="4"/>
      <c r="V798" s="4"/>
      <c r="W798" s="4"/>
      <c r="X798" s="4"/>
    </row>
    <row r="799" spans="1:24" ht="17" x14ac:dyDescent="0.2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4" t="s">
        <v>20</v>
      </c>
      <c r="G799" s="15">
        <f>(E799/D799)*100</f>
        <v>109.63157894736841</v>
      </c>
      <c r="H799" s="4">
        <v>185</v>
      </c>
      <c r="I799" s="16">
        <f>E799/H799</f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17">
        <f>(((L799/60)/60)/24)+DATE(1970,1,1)</f>
        <v>43464.25</v>
      </c>
      <c r="O799" s="17">
        <f>(((M799/60)/60)/24)+DATE(1970,1,1)</f>
        <v>43487.25</v>
      </c>
      <c r="P799" s="4" t="b">
        <v>0</v>
      </c>
      <c r="Q799" s="4" t="b">
        <v>0</v>
      </c>
      <c r="R799" s="4" t="s">
        <v>28</v>
      </c>
      <c r="S799" s="4" t="s">
        <v>2037</v>
      </c>
      <c r="T799" s="4" t="s">
        <v>2038</v>
      </c>
      <c r="U799" s="4"/>
      <c r="V799" s="4"/>
      <c r="W799" s="4"/>
      <c r="X799" s="4"/>
    </row>
    <row r="800" spans="1:24" ht="17" x14ac:dyDescent="0.2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4" t="s">
        <v>20</v>
      </c>
      <c r="G800" s="15">
        <f>(E800/D800)*100</f>
        <v>188.47058823529412</v>
      </c>
      <c r="H800" s="4">
        <v>121</v>
      </c>
      <c r="I800" s="16">
        <f>E800/H800</f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17">
        <f>(((L800/60)/60)/24)+DATE(1970,1,1)</f>
        <v>41060.208333333336</v>
      </c>
      <c r="O800" s="17">
        <f>(((M800/60)/60)/24)+DATE(1970,1,1)</f>
        <v>41088.208333333336</v>
      </c>
      <c r="P800" s="4" t="b">
        <v>0</v>
      </c>
      <c r="Q800" s="4" t="b">
        <v>1</v>
      </c>
      <c r="R800" s="4" t="s">
        <v>33</v>
      </c>
      <c r="S800" s="4" t="s">
        <v>2039</v>
      </c>
      <c r="T800" s="4" t="s">
        <v>2040</v>
      </c>
      <c r="U800" s="4"/>
      <c r="V800" s="4"/>
      <c r="W800" s="4"/>
      <c r="X800" s="4"/>
    </row>
    <row r="801" spans="1:24" ht="17" x14ac:dyDescent="0.2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4" t="s">
        <v>14</v>
      </c>
      <c r="G801" s="15">
        <f>(E801/D801)*100</f>
        <v>87.008284023668637</v>
      </c>
      <c r="H801" s="4">
        <v>1225</v>
      </c>
      <c r="I801" s="16">
        <f>E801/H801</f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17">
        <f>(((L801/60)/60)/24)+DATE(1970,1,1)</f>
        <v>42399.25</v>
      </c>
      <c r="O801" s="17">
        <f>(((M801/60)/60)/24)+DATE(1970,1,1)</f>
        <v>42403.25</v>
      </c>
      <c r="P801" s="4" t="b">
        <v>0</v>
      </c>
      <c r="Q801" s="4" t="b">
        <v>0</v>
      </c>
      <c r="R801" s="4" t="s">
        <v>33</v>
      </c>
      <c r="S801" s="4" t="s">
        <v>2039</v>
      </c>
      <c r="T801" s="4" t="s">
        <v>2040</v>
      </c>
      <c r="U801" s="4"/>
      <c r="V801" s="4"/>
      <c r="W801" s="4"/>
      <c r="X801" s="4"/>
    </row>
    <row r="802" spans="1:24" ht="17" x14ac:dyDescent="0.2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4" t="s">
        <v>14</v>
      </c>
      <c r="G802" s="15">
        <f>(E802/D802)*100</f>
        <v>1</v>
      </c>
      <c r="H802" s="4">
        <v>1</v>
      </c>
      <c r="I802" s="16">
        <f>E802/H802</f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17">
        <f>(((L802/60)/60)/24)+DATE(1970,1,1)</f>
        <v>42167.208333333328</v>
      </c>
      <c r="O802" s="17">
        <f>(((M802/60)/60)/24)+DATE(1970,1,1)</f>
        <v>42171.208333333328</v>
      </c>
      <c r="P802" s="4" t="b">
        <v>0</v>
      </c>
      <c r="Q802" s="4" t="b">
        <v>0</v>
      </c>
      <c r="R802" s="4" t="s">
        <v>23</v>
      </c>
      <c r="S802" s="4" t="s">
        <v>2035</v>
      </c>
      <c r="T802" s="4" t="s">
        <v>2036</v>
      </c>
      <c r="U802" s="4"/>
      <c r="V802" s="4"/>
      <c r="W802" s="4"/>
      <c r="X802" s="4"/>
    </row>
    <row r="803" spans="1:24" ht="17" x14ac:dyDescent="0.2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4" t="s">
        <v>20</v>
      </c>
      <c r="G803" s="15">
        <f>(E803/D803)*100</f>
        <v>202.9130434782609</v>
      </c>
      <c r="H803" s="4">
        <v>106</v>
      </c>
      <c r="I803" s="16">
        <f>E803/H803</f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17">
        <f>(((L803/60)/60)/24)+DATE(1970,1,1)</f>
        <v>43830.25</v>
      </c>
      <c r="O803" s="17">
        <f>(((M803/60)/60)/24)+DATE(1970,1,1)</f>
        <v>43852.25</v>
      </c>
      <c r="P803" s="4" t="b">
        <v>0</v>
      </c>
      <c r="Q803" s="4" t="b">
        <v>1</v>
      </c>
      <c r="R803" s="4" t="s">
        <v>122</v>
      </c>
      <c r="S803" s="4" t="s">
        <v>2054</v>
      </c>
      <c r="T803" s="4" t="s">
        <v>2055</v>
      </c>
      <c r="U803" s="4"/>
      <c r="V803" s="4"/>
      <c r="W803" s="4"/>
      <c r="X803" s="4"/>
    </row>
    <row r="804" spans="1:24" ht="34" x14ac:dyDescent="0.2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4" t="s">
        <v>20</v>
      </c>
      <c r="G804" s="15">
        <f>(E804/D804)*100</f>
        <v>197.03225806451613</v>
      </c>
      <c r="H804" s="4">
        <v>142</v>
      </c>
      <c r="I804" s="16">
        <f>E804/H804</f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17">
        <f>(((L804/60)/60)/24)+DATE(1970,1,1)</f>
        <v>43650.208333333328</v>
      </c>
      <c r="O804" s="17">
        <f>(((M804/60)/60)/24)+DATE(1970,1,1)</f>
        <v>43652.208333333328</v>
      </c>
      <c r="P804" s="4" t="b">
        <v>0</v>
      </c>
      <c r="Q804" s="4" t="b">
        <v>0</v>
      </c>
      <c r="R804" s="4" t="s">
        <v>122</v>
      </c>
      <c r="S804" s="4" t="s">
        <v>2054</v>
      </c>
      <c r="T804" s="4" t="s">
        <v>2055</v>
      </c>
      <c r="U804" s="4"/>
      <c r="V804" s="4"/>
      <c r="W804" s="4"/>
      <c r="X804" s="4"/>
    </row>
    <row r="805" spans="1:24" ht="34" x14ac:dyDescent="0.2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4" t="s">
        <v>20</v>
      </c>
      <c r="G805" s="15">
        <f>(E805/D805)*100</f>
        <v>107</v>
      </c>
      <c r="H805" s="4">
        <v>233</v>
      </c>
      <c r="I805" s="16">
        <f>E805/H805</f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17">
        <f>(((L805/60)/60)/24)+DATE(1970,1,1)</f>
        <v>43492.25</v>
      </c>
      <c r="O805" s="17">
        <f>(((M805/60)/60)/24)+DATE(1970,1,1)</f>
        <v>43526.25</v>
      </c>
      <c r="P805" s="4" t="b">
        <v>0</v>
      </c>
      <c r="Q805" s="4" t="b">
        <v>0</v>
      </c>
      <c r="R805" s="4" t="s">
        <v>33</v>
      </c>
      <c r="S805" s="4" t="s">
        <v>2039</v>
      </c>
      <c r="T805" s="4" t="s">
        <v>2040</v>
      </c>
      <c r="U805" s="4"/>
      <c r="V805" s="4"/>
      <c r="W805" s="4"/>
      <c r="X805" s="4"/>
    </row>
    <row r="806" spans="1:24" ht="17" x14ac:dyDescent="0.2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4" t="s">
        <v>20</v>
      </c>
      <c r="G806" s="15">
        <f>(E806/D806)*100</f>
        <v>268.73076923076923</v>
      </c>
      <c r="H806" s="4">
        <v>218</v>
      </c>
      <c r="I806" s="16">
        <f>E806/H806</f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17">
        <f>(((L806/60)/60)/24)+DATE(1970,1,1)</f>
        <v>43102.25</v>
      </c>
      <c r="O806" s="17">
        <f>(((M806/60)/60)/24)+DATE(1970,1,1)</f>
        <v>43122.25</v>
      </c>
      <c r="P806" s="4" t="b">
        <v>0</v>
      </c>
      <c r="Q806" s="4" t="b">
        <v>0</v>
      </c>
      <c r="R806" s="4" t="s">
        <v>23</v>
      </c>
      <c r="S806" s="4" t="s">
        <v>2035</v>
      </c>
      <c r="T806" s="4" t="s">
        <v>2036</v>
      </c>
      <c r="U806" s="4"/>
      <c r="V806" s="4"/>
      <c r="W806" s="4"/>
      <c r="X806" s="4"/>
    </row>
    <row r="807" spans="1:24" ht="34" x14ac:dyDescent="0.2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4" t="s">
        <v>14</v>
      </c>
      <c r="G807" s="15">
        <f>(E807/D807)*100</f>
        <v>50.845360824742272</v>
      </c>
      <c r="H807" s="4">
        <v>67</v>
      </c>
      <c r="I807" s="16">
        <f>E807/H807</f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17">
        <f>(((L807/60)/60)/24)+DATE(1970,1,1)</f>
        <v>41958.25</v>
      </c>
      <c r="O807" s="17">
        <f>(((M807/60)/60)/24)+DATE(1970,1,1)</f>
        <v>42009.25</v>
      </c>
      <c r="P807" s="4" t="b">
        <v>0</v>
      </c>
      <c r="Q807" s="4" t="b">
        <v>0</v>
      </c>
      <c r="R807" s="4" t="s">
        <v>42</v>
      </c>
      <c r="S807" s="4" t="s">
        <v>2041</v>
      </c>
      <c r="T807" s="4" t="s">
        <v>2042</v>
      </c>
      <c r="U807" s="4"/>
      <c r="V807" s="4"/>
      <c r="W807" s="4"/>
      <c r="X807" s="4"/>
    </row>
    <row r="808" spans="1:24" ht="17" x14ac:dyDescent="0.2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4" t="s">
        <v>20</v>
      </c>
      <c r="G808" s="15">
        <f>(E808/D808)*100</f>
        <v>1180.2857142857142</v>
      </c>
      <c r="H808" s="4">
        <v>76</v>
      </c>
      <c r="I808" s="16">
        <f>E808/H808</f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17">
        <f>(((L808/60)/60)/24)+DATE(1970,1,1)</f>
        <v>40973.25</v>
      </c>
      <c r="O808" s="17">
        <f>(((M808/60)/60)/24)+DATE(1970,1,1)</f>
        <v>40997.208333333336</v>
      </c>
      <c r="P808" s="4" t="b">
        <v>0</v>
      </c>
      <c r="Q808" s="4" t="b">
        <v>1</v>
      </c>
      <c r="R808" s="4" t="s">
        <v>53</v>
      </c>
      <c r="S808" s="4" t="s">
        <v>2041</v>
      </c>
      <c r="T808" s="4" t="s">
        <v>2044</v>
      </c>
      <c r="U808" s="4"/>
      <c r="V808" s="4"/>
      <c r="W808" s="4"/>
      <c r="X808" s="4"/>
    </row>
    <row r="809" spans="1:24" ht="17" x14ac:dyDescent="0.2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4" t="s">
        <v>20</v>
      </c>
      <c r="G809" s="15">
        <f>(E809/D809)*100</f>
        <v>264</v>
      </c>
      <c r="H809" s="4">
        <v>43</v>
      </c>
      <c r="I809" s="16">
        <f>E809/H809</f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17">
        <f>(((L809/60)/60)/24)+DATE(1970,1,1)</f>
        <v>43753.208333333328</v>
      </c>
      <c r="O809" s="17">
        <f>(((M809/60)/60)/24)+DATE(1970,1,1)</f>
        <v>43797.25</v>
      </c>
      <c r="P809" s="4" t="b">
        <v>0</v>
      </c>
      <c r="Q809" s="4" t="b">
        <v>1</v>
      </c>
      <c r="R809" s="4" t="s">
        <v>33</v>
      </c>
      <c r="S809" s="4" t="s">
        <v>2039</v>
      </c>
      <c r="T809" s="4" t="s">
        <v>2040</v>
      </c>
      <c r="U809" s="4"/>
      <c r="V809" s="4"/>
      <c r="W809" s="4"/>
      <c r="X809" s="4"/>
    </row>
    <row r="810" spans="1:24" ht="17" x14ac:dyDescent="0.2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4" t="s">
        <v>14</v>
      </c>
      <c r="G810" s="15">
        <f>(E810/D810)*100</f>
        <v>30.44230769230769</v>
      </c>
      <c r="H810" s="4">
        <v>19</v>
      </c>
      <c r="I810" s="16">
        <f>E810/H810</f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17">
        <f>(((L810/60)/60)/24)+DATE(1970,1,1)</f>
        <v>42507.208333333328</v>
      </c>
      <c r="O810" s="17">
        <f>(((M810/60)/60)/24)+DATE(1970,1,1)</f>
        <v>42524.208333333328</v>
      </c>
      <c r="P810" s="4" t="b">
        <v>0</v>
      </c>
      <c r="Q810" s="4" t="b">
        <v>0</v>
      </c>
      <c r="R810" s="4" t="s">
        <v>17</v>
      </c>
      <c r="S810" s="4" t="s">
        <v>2033</v>
      </c>
      <c r="T810" s="4" t="s">
        <v>2034</v>
      </c>
      <c r="U810" s="4"/>
      <c r="V810" s="4"/>
      <c r="W810" s="4"/>
      <c r="X810" s="4"/>
    </row>
    <row r="811" spans="1:24" ht="17" x14ac:dyDescent="0.2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4" t="s">
        <v>14</v>
      </c>
      <c r="G811" s="15">
        <f>(E811/D811)*100</f>
        <v>62.880681818181813</v>
      </c>
      <c r="H811" s="4">
        <v>2108</v>
      </c>
      <c r="I811" s="16">
        <f>E811/H811</f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17">
        <f>(((L811/60)/60)/24)+DATE(1970,1,1)</f>
        <v>41135.208333333336</v>
      </c>
      <c r="O811" s="17">
        <f>(((M811/60)/60)/24)+DATE(1970,1,1)</f>
        <v>41136.208333333336</v>
      </c>
      <c r="P811" s="4" t="b">
        <v>0</v>
      </c>
      <c r="Q811" s="4" t="b">
        <v>0</v>
      </c>
      <c r="R811" s="4" t="s">
        <v>42</v>
      </c>
      <c r="S811" s="4" t="s">
        <v>2041</v>
      </c>
      <c r="T811" s="4" t="s">
        <v>2042</v>
      </c>
      <c r="U811" s="4"/>
      <c r="V811" s="4"/>
      <c r="W811" s="4"/>
      <c r="X811" s="4"/>
    </row>
    <row r="812" spans="1:24" ht="34" x14ac:dyDescent="0.2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4" t="s">
        <v>20</v>
      </c>
      <c r="G812" s="15">
        <f>(E812/D812)*100</f>
        <v>193.125</v>
      </c>
      <c r="H812" s="4">
        <v>221</v>
      </c>
      <c r="I812" s="16">
        <f>E812/H812</f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17">
        <f>(((L812/60)/60)/24)+DATE(1970,1,1)</f>
        <v>43067.25</v>
      </c>
      <c r="O812" s="17">
        <f>(((M812/60)/60)/24)+DATE(1970,1,1)</f>
        <v>43077.25</v>
      </c>
      <c r="P812" s="4" t="b">
        <v>0</v>
      </c>
      <c r="Q812" s="4" t="b">
        <v>1</v>
      </c>
      <c r="R812" s="4" t="s">
        <v>33</v>
      </c>
      <c r="S812" s="4" t="s">
        <v>2039</v>
      </c>
      <c r="T812" s="4" t="s">
        <v>2040</v>
      </c>
      <c r="U812" s="4"/>
      <c r="V812" s="4"/>
      <c r="W812" s="4"/>
      <c r="X812" s="4"/>
    </row>
    <row r="813" spans="1:24" ht="17" x14ac:dyDescent="0.2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4" t="s">
        <v>14</v>
      </c>
      <c r="G813" s="15">
        <f>(E813/D813)*100</f>
        <v>77.102702702702715</v>
      </c>
      <c r="H813" s="4">
        <v>679</v>
      </c>
      <c r="I813" s="16">
        <f>E813/H813</f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17">
        <f>(((L813/60)/60)/24)+DATE(1970,1,1)</f>
        <v>42378.25</v>
      </c>
      <c r="O813" s="17">
        <f>(((M813/60)/60)/24)+DATE(1970,1,1)</f>
        <v>42380.25</v>
      </c>
      <c r="P813" s="4" t="b">
        <v>0</v>
      </c>
      <c r="Q813" s="4" t="b">
        <v>1</v>
      </c>
      <c r="R813" s="4" t="s">
        <v>89</v>
      </c>
      <c r="S813" s="4" t="s">
        <v>2050</v>
      </c>
      <c r="T813" s="4" t="s">
        <v>2051</v>
      </c>
      <c r="U813" s="4"/>
      <c r="V813" s="4"/>
      <c r="W813" s="4"/>
      <c r="X813" s="4"/>
    </row>
    <row r="814" spans="1:24" ht="17" x14ac:dyDescent="0.2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4" t="s">
        <v>20</v>
      </c>
      <c r="G814" s="15">
        <f>(E814/D814)*100</f>
        <v>225.52763819095478</v>
      </c>
      <c r="H814" s="4">
        <v>2805</v>
      </c>
      <c r="I814" s="16">
        <f>E814/H814</f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17">
        <f>(((L814/60)/60)/24)+DATE(1970,1,1)</f>
        <v>43206.208333333328</v>
      </c>
      <c r="O814" s="17">
        <f>(((M814/60)/60)/24)+DATE(1970,1,1)</f>
        <v>43211.208333333328</v>
      </c>
      <c r="P814" s="4" t="b">
        <v>0</v>
      </c>
      <c r="Q814" s="4" t="b">
        <v>0</v>
      </c>
      <c r="R814" s="4" t="s">
        <v>68</v>
      </c>
      <c r="S814" s="4" t="s">
        <v>2047</v>
      </c>
      <c r="T814" s="4" t="s">
        <v>2048</v>
      </c>
      <c r="U814" s="4"/>
      <c r="V814" s="4"/>
      <c r="W814" s="4"/>
      <c r="X814" s="4"/>
    </row>
    <row r="815" spans="1:24" ht="17" x14ac:dyDescent="0.2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4" t="s">
        <v>20</v>
      </c>
      <c r="G815" s="15">
        <f>(E815/D815)*100</f>
        <v>239.40625</v>
      </c>
      <c r="H815" s="4">
        <v>68</v>
      </c>
      <c r="I815" s="16">
        <f>E815/H815</f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17">
        <f>(((L815/60)/60)/24)+DATE(1970,1,1)</f>
        <v>41148.208333333336</v>
      </c>
      <c r="O815" s="17">
        <f>(((M815/60)/60)/24)+DATE(1970,1,1)</f>
        <v>41158.208333333336</v>
      </c>
      <c r="P815" s="4" t="b">
        <v>0</v>
      </c>
      <c r="Q815" s="4" t="b">
        <v>0</v>
      </c>
      <c r="R815" s="4" t="s">
        <v>89</v>
      </c>
      <c r="S815" s="4" t="s">
        <v>2050</v>
      </c>
      <c r="T815" s="4" t="s">
        <v>2051</v>
      </c>
      <c r="U815" s="4"/>
      <c r="V815" s="4"/>
      <c r="W815" s="4"/>
      <c r="X815" s="4"/>
    </row>
    <row r="816" spans="1:24" ht="17" x14ac:dyDescent="0.2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4" t="s">
        <v>14</v>
      </c>
      <c r="G816" s="15">
        <f>(E816/D816)*100</f>
        <v>92.1875</v>
      </c>
      <c r="H816" s="4">
        <v>36</v>
      </c>
      <c r="I816" s="16">
        <f>E816/H816</f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17">
        <f>(((L816/60)/60)/24)+DATE(1970,1,1)</f>
        <v>42517.208333333328</v>
      </c>
      <c r="O816" s="17">
        <f>(((M816/60)/60)/24)+DATE(1970,1,1)</f>
        <v>42519.208333333328</v>
      </c>
      <c r="P816" s="4" t="b">
        <v>0</v>
      </c>
      <c r="Q816" s="4" t="b">
        <v>1</v>
      </c>
      <c r="R816" s="4" t="s">
        <v>23</v>
      </c>
      <c r="S816" s="4" t="s">
        <v>2035</v>
      </c>
      <c r="T816" s="4" t="s">
        <v>2036</v>
      </c>
      <c r="U816" s="4"/>
      <c r="V816" s="4"/>
      <c r="W816" s="4"/>
      <c r="X816" s="4"/>
    </row>
    <row r="817" spans="1:24" ht="34" x14ac:dyDescent="0.2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4" t="s">
        <v>20</v>
      </c>
      <c r="G817" s="15">
        <f>(E817/D817)*100</f>
        <v>130.23333333333335</v>
      </c>
      <c r="H817" s="4">
        <v>183</v>
      </c>
      <c r="I817" s="16">
        <f>E817/H817</f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17">
        <f>(((L817/60)/60)/24)+DATE(1970,1,1)</f>
        <v>43068.25</v>
      </c>
      <c r="O817" s="17">
        <f>(((M817/60)/60)/24)+DATE(1970,1,1)</f>
        <v>43094.25</v>
      </c>
      <c r="P817" s="4" t="b">
        <v>0</v>
      </c>
      <c r="Q817" s="4" t="b">
        <v>0</v>
      </c>
      <c r="R817" s="4" t="s">
        <v>23</v>
      </c>
      <c r="S817" s="4" t="s">
        <v>2035</v>
      </c>
      <c r="T817" s="4" t="s">
        <v>2036</v>
      </c>
      <c r="U817" s="4"/>
      <c r="V817" s="4"/>
      <c r="W817" s="4"/>
      <c r="X817" s="4"/>
    </row>
    <row r="818" spans="1:24" ht="34" x14ac:dyDescent="0.2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4" t="s">
        <v>20</v>
      </c>
      <c r="G818" s="15">
        <f>(E818/D818)*100</f>
        <v>615.21739130434787</v>
      </c>
      <c r="H818" s="4">
        <v>133</v>
      </c>
      <c r="I818" s="16">
        <f>E818/H818</f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17">
        <f>(((L818/60)/60)/24)+DATE(1970,1,1)</f>
        <v>41680.25</v>
      </c>
      <c r="O818" s="17">
        <f>(((M818/60)/60)/24)+DATE(1970,1,1)</f>
        <v>41682.25</v>
      </c>
      <c r="P818" s="4" t="b">
        <v>1</v>
      </c>
      <c r="Q818" s="4" t="b">
        <v>1</v>
      </c>
      <c r="R818" s="4" t="s">
        <v>33</v>
      </c>
      <c r="S818" s="4" t="s">
        <v>2039</v>
      </c>
      <c r="T818" s="4" t="s">
        <v>2040</v>
      </c>
      <c r="U818" s="4"/>
      <c r="V818" s="4"/>
      <c r="W818" s="4"/>
      <c r="X818" s="4"/>
    </row>
    <row r="819" spans="1:24" ht="17" x14ac:dyDescent="0.2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4" t="s">
        <v>20</v>
      </c>
      <c r="G819" s="15">
        <f>(E819/D819)*100</f>
        <v>368.79532163742692</v>
      </c>
      <c r="H819" s="4">
        <v>2489</v>
      </c>
      <c r="I819" s="16">
        <f>E819/H819</f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17">
        <f>(((L819/60)/60)/24)+DATE(1970,1,1)</f>
        <v>43589.208333333328</v>
      </c>
      <c r="O819" s="17">
        <f>(((M819/60)/60)/24)+DATE(1970,1,1)</f>
        <v>43617.208333333328</v>
      </c>
      <c r="P819" s="4" t="b">
        <v>0</v>
      </c>
      <c r="Q819" s="4" t="b">
        <v>1</v>
      </c>
      <c r="R819" s="4" t="s">
        <v>68</v>
      </c>
      <c r="S819" s="4" t="s">
        <v>2047</v>
      </c>
      <c r="T819" s="4" t="s">
        <v>2048</v>
      </c>
      <c r="U819" s="4"/>
      <c r="V819" s="4"/>
      <c r="W819" s="4"/>
      <c r="X819" s="4"/>
    </row>
    <row r="820" spans="1:24" ht="17" x14ac:dyDescent="0.2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4" t="s">
        <v>20</v>
      </c>
      <c r="G820" s="15">
        <f>(E820/D820)*100</f>
        <v>1094.8571428571429</v>
      </c>
      <c r="H820" s="4">
        <v>69</v>
      </c>
      <c r="I820" s="16">
        <f>E820/H820</f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17">
        <f>(((L820/60)/60)/24)+DATE(1970,1,1)</f>
        <v>43486.25</v>
      </c>
      <c r="O820" s="17">
        <f>(((M820/60)/60)/24)+DATE(1970,1,1)</f>
        <v>43499.25</v>
      </c>
      <c r="P820" s="4" t="b">
        <v>0</v>
      </c>
      <c r="Q820" s="4" t="b">
        <v>1</v>
      </c>
      <c r="R820" s="4" t="s">
        <v>33</v>
      </c>
      <c r="S820" s="4" t="s">
        <v>2039</v>
      </c>
      <c r="T820" s="4" t="s">
        <v>2040</v>
      </c>
      <c r="U820" s="4"/>
      <c r="V820" s="4"/>
      <c r="W820" s="4"/>
      <c r="X820" s="4"/>
    </row>
    <row r="821" spans="1:24" ht="34" x14ac:dyDescent="0.2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4" t="s">
        <v>14</v>
      </c>
      <c r="G821" s="15">
        <f>(E821/D821)*100</f>
        <v>50.662921348314605</v>
      </c>
      <c r="H821" s="4">
        <v>47</v>
      </c>
      <c r="I821" s="16">
        <f>E821/H821</f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17">
        <f>(((L821/60)/60)/24)+DATE(1970,1,1)</f>
        <v>41237.25</v>
      </c>
      <c r="O821" s="17">
        <f>(((M821/60)/60)/24)+DATE(1970,1,1)</f>
        <v>41252.25</v>
      </c>
      <c r="P821" s="4" t="b">
        <v>1</v>
      </c>
      <c r="Q821" s="4" t="b">
        <v>0</v>
      </c>
      <c r="R821" s="4" t="s">
        <v>89</v>
      </c>
      <c r="S821" s="4" t="s">
        <v>2050</v>
      </c>
      <c r="T821" s="4" t="s">
        <v>2051</v>
      </c>
      <c r="U821" s="4"/>
      <c r="V821" s="4"/>
      <c r="W821" s="4"/>
      <c r="X821" s="4"/>
    </row>
    <row r="822" spans="1:24" ht="17" x14ac:dyDescent="0.2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4" t="s">
        <v>20</v>
      </c>
      <c r="G822" s="15">
        <f>(E822/D822)*100</f>
        <v>800.6</v>
      </c>
      <c r="H822" s="4">
        <v>279</v>
      </c>
      <c r="I822" s="16">
        <f>E822/H822</f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17">
        <f>(((L822/60)/60)/24)+DATE(1970,1,1)</f>
        <v>43310.208333333328</v>
      </c>
      <c r="O822" s="17">
        <f>(((M822/60)/60)/24)+DATE(1970,1,1)</f>
        <v>43323.208333333328</v>
      </c>
      <c r="P822" s="4" t="b">
        <v>0</v>
      </c>
      <c r="Q822" s="4" t="b">
        <v>1</v>
      </c>
      <c r="R822" s="4" t="s">
        <v>23</v>
      </c>
      <c r="S822" s="4" t="s">
        <v>2035</v>
      </c>
      <c r="T822" s="4" t="s">
        <v>2036</v>
      </c>
      <c r="U822" s="4"/>
      <c r="V822" s="4"/>
      <c r="W822" s="4"/>
      <c r="X822" s="4"/>
    </row>
    <row r="823" spans="1:24" ht="17" x14ac:dyDescent="0.2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4" t="s">
        <v>20</v>
      </c>
      <c r="G823" s="15">
        <f>(E823/D823)*100</f>
        <v>291.28571428571428</v>
      </c>
      <c r="H823" s="4">
        <v>210</v>
      </c>
      <c r="I823" s="16">
        <f>E823/H823</f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17">
        <f>(((L823/60)/60)/24)+DATE(1970,1,1)</f>
        <v>42794.25</v>
      </c>
      <c r="O823" s="17">
        <f>(((M823/60)/60)/24)+DATE(1970,1,1)</f>
        <v>42807.208333333328</v>
      </c>
      <c r="P823" s="4" t="b">
        <v>0</v>
      </c>
      <c r="Q823" s="4" t="b">
        <v>0</v>
      </c>
      <c r="R823" s="4" t="s">
        <v>42</v>
      </c>
      <c r="S823" s="4" t="s">
        <v>2041</v>
      </c>
      <c r="T823" s="4" t="s">
        <v>2042</v>
      </c>
      <c r="U823" s="4"/>
      <c r="V823" s="4"/>
      <c r="W823" s="4"/>
      <c r="X823" s="4"/>
    </row>
    <row r="824" spans="1:24" ht="17" x14ac:dyDescent="0.2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4" t="s">
        <v>20</v>
      </c>
      <c r="G824" s="15">
        <f>(E824/D824)*100</f>
        <v>349.9666666666667</v>
      </c>
      <c r="H824" s="4">
        <v>2100</v>
      </c>
      <c r="I824" s="16">
        <f>E824/H824</f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17">
        <f>(((L824/60)/60)/24)+DATE(1970,1,1)</f>
        <v>41698.25</v>
      </c>
      <c r="O824" s="17">
        <f>(((M824/60)/60)/24)+DATE(1970,1,1)</f>
        <v>41715.208333333336</v>
      </c>
      <c r="P824" s="4" t="b">
        <v>0</v>
      </c>
      <c r="Q824" s="4" t="b">
        <v>0</v>
      </c>
      <c r="R824" s="4" t="s">
        <v>23</v>
      </c>
      <c r="S824" s="4" t="s">
        <v>2035</v>
      </c>
      <c r="T824" s="4" t="s">
        <v>2036</v>
      </c>
      <c r="U824" s="4"/>
      <c r="V824" s="4"/>
      <c r="W824" s="4"/>
      <c r="X824" s="4"/>
    </row>
    <row r="825" spans="1:24" ht="34" x14ac:dyDescent="0.2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4" t="s">
        <v>20</v>
      </c>
      <c r="G825" s="15">
        <f>(E825/D825)*100</f>
        <v>357.07317073170731</v>
      </c>
      <c r="H825" s="4">
        <v>252</v>
      </c>
      <c r="I825" s="16">
        <f>E825/H825</f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17">
        <f>(((L825/60)/60)/24)+DATE(1970,1,1)</f>
        <v>41892.208333333336</v>
      </c>
      <c r="O825" s="17">
        <f>(((M825/60)/60)/24)+DATE(1970,1,1)</f>
        <v>41917.208333333336</v>
      </c>
      <c r="P825" s="4" t="b">
        <v>1</v>
      </c>
      <c r="Q825" s="4" t="b">
        <v>1</v>
      </c>
      <c r="R825" s="4" t="s">
        <v>23</v>
      </c>
      <c r="S825" s="4" t="s">
        <v>2035</v>
      </c>
      <c r="T825" s="4" t="s">
        <v>2036</v>
      </c>
      <c r="U825" s="4"/>
      <c r="V825" s="4"/>
      <c r="W825" s="4"/>
      <c r="X825" s="4"/>
    </row>
    <row r="826" spans="1:24" ht="17" x14ac:dyDescent="0.2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4" t="s">
        <v>20</v>
      </c>
      <c r="G826" s="15">
        <f>(E826/D826)*100</f>
        <v>126.48941176470588</v>
      </c>
      <c r="H826" s="4">
        <v>1280</v>
      </c>
      <c r="I826" s="16">
        <f>E826/H826</f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17">
        <f>(((L826/60)/60)/24)+DATE(1970,1,1)</f>
        <v>40348.208333333336</v>
      </c>
      <c r="O826" s="17">
        <f>(((M826/60)/60)/24)+DATE(1970,1,1)</f>
        <v>40380.208333333336</v>
      </c>
      <c r="P826" s="4" t="b">
        <v>0</v>
      </c>
      <c r="Q826" s="4" t="b">
        <v>1</v>
      </c>
      <c r="R826" s="4" t="s">
        <v>68</v>
      </c>
      <c r="S826" s="4" t="s">
        <v>2047</v>
      </c>
      <c r="T826" s="4" t="s">
        <v>2048</v>
      </c>
      <c r="U826" s="4"/>
      <c r="V826" s="4"/>
      <c r="W826" s="4"/>
      <c r="X826" s="4"/>
    </row>
    <row r="827" spans="1:24" ht="17" x14ac:dyDescent="0.2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4" t="s">
        <v>20</v>
      </c>
      <c r="G827" s="15">
        <f>(E827/D827)*100</f>
        <v>387.5</v>
      </c>
      <c r="H827" s="4">
        <v>157</v>
      </c>
      <c r="I827" s="16">
        <f>E827/H827</f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17">
        <f>(((L827/60)/60)/24)+DATE(1970,1,1)</f>
        <v>42941.208333333328</v>
      </c>
      <c r="O827" s="17">
        <f>(((M827/60)/60)/24)+DATE(1970,1,1)</f>
        <v>42953.208333333328</v>
      </c>
      <c r="P827" s="4" t="b">
        <v>0</v>
      </c>
      <c r="Q827" s="4" t="b">
        <v>0</v>
      </c>
      <c r="R827" s="4" t="s">
        <v>100</v>
      </c>
      <c r="S827" s="4" t="s">
        <v>2041</v>
      </c>
      <c r="T827" s="4" t="s">
        <v>2052</v>
      </c>
      <c r="U827" s="4"/>
      <c r="V827" s="4"/>
      <c r="W827" s="4"/>
      <c r="X827" s="4"/>
    </row>
    <row r="828" spans="1:24" ht="34" x14ac:dyDescent="0.2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4" t="s">
        <v>20</v>
      </c>
      <c r="G828" s="15">
        <f>(E828/D828)*100</f>
        <v>457.03571428571428</v>
      </c>
      <c r="H828" s="4">
        <v>194</v>
      </c>
      <c r="I828" s="16">
        <f>E828/H828</f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17">
        <f>(((L828/60)/60)/24)+DATE(1970,1,1)</f>
        <v>40525.25</v>
      </c>
      <c r="O828" s="17">
        <f>(((M828/60)/60)/24)+DATE(1970,1,1)</f>
        <v>40553.25</v>
      </c>
      <c r="P828" s="4" t="b">
        <v>0</v>
      </c>
      <c r="Q828" s="4" t="b">
        <v>1</v>
      </c>
      <c r="R828" s="4" t="s">
        <v>33</v>
      </c>
      <c r="S828" s="4" t="s">
        <v>2039</v>
      </c>
      <c r="T828" s="4" t="s">
        <v>2040</v>
      </c>
      <c r="U828" s="4"/>
      <c r="V828" s="4"/>
      <c r="W828" s="4"/>
      <c r="X828" s="4"/>
    </row>
    <row r="829" spans="1:24" ht="34" x14ac:dyDescent="0.2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4" t="s">
        <v>20</v>
      </c>
      <c r="G829" s="15">
        <f>(E829/D829)*100</f>
        <v>266.69565217391306</v>
      </c>
      <c r="H829" s="4">
        <v>82</v>
      </c>
      <c r="I829" s="16">
        <f>E829/H829</f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17">
        <f>(((L829/60)/60)/24)+DATE(1970,1,1)</f>
        <v>40666.208333333336</v>
      </c>
      <c r="O829" s="17">
        <f>(((M829/60)/60)/24)+DATE(1970,1,1)</f>
        <v>40678.208333333336</v>
      </c>
      <c r="P829" s="4" t="b">
        <v>0</v>
      </c>
      <c r="Q829" s="4" t="b">
        <v>1</v>
      </c>
      <c r="R829" s="4" t="s">
        <v>53</v>
      </c>
      <c r="S829" s="4" t="s">
        <v>2041</v>
      </c>
      <c r="T829" s="4" t="s">
        <v>2044</v>
      </c>
      <c r="U829" s="4"/>
      <c r="V829" s="4"/>
      <c r="W829" s="4"/>
      <c r="X829" s="4"/>
    </row>
    <row r="830" spans="1:24" ht="34" x14ac:dyDescent="0.2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4" t="s">
        <v>14</v>
      </c>
      <c r="G830" s="15">
        <f>(E830/D830)*100</f>
        <v>69</v>
      </c>
      <c r="H830" s="4">
        <v>70</v>
      </c>
      <c r="I830" s="16">
        <f>E830/H830</f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17">
        <f>(((L830/60)/60)/24)+DATE(1970,1,1)</f>
        <v>43340.208333333328</v>
      </c>
      <c r="O830" s="17">
        <f>(((M830/60)/60)/24)+DATE(1970,1,1)</f>
        <v>43365.208333333328</v>
      </c>
      <c r="P830" s="4" t="b">
        <v>0</v>
      </c>
      <c r="Q830" s="4" t="b">
        <v>0</v>
      </c>
      <c r="R830" s="4" t="s">
        <v>33</v>
      </c>
      <c r="S830" s="4" t="s">
        <v>2039</v>
      </c>
      <c r="T830" s="4" t="s">
        <v>2040</v>
      </c>
      <c r="U830" s="4"/>
      <c r="V830" s="4"/>
      <c r="W830" s="4"/>
      <c r="X830" s="4"/>
    </row>
    <row r="831" spans="1:24" ht="17" x14ac:dyDescent="0.2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4" t="s">
        <v>14</v>
      </c>
      <c r="G831" s="15">
        <f>(E831/D831)*100</f>
        <v>51.34375</v>
      </c>
      <c r="H831" s="4">
        <v>154</v>
      </c>
      <c r="I831" s="16">
        <f>E831/H831</f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17">
        <f>(((L831/60)/60)/24)+DATE(1970,1,1)</f>
        <v>42164.208333333328</v>
      </c>
      <c r="O831" s="17">
        <f>(((M831/60)/60)/24)+DATE(1970,1,1)</f>
        <v>42179.208333333328</v>
      </c>
      <c r="P831" s="4" t="b">
        <v>0</v>
      </c>
      <c r="Q831" s="4" t="b">
        <v>0</v>
      </c>
      <c r="R831" s="4" t="s">
        <v>33</v>
      </c>
      <c r="S831" s="4" t="s">
        <v>2039</v>
      </c>
      <c r="T831" s="4" t="s">
        <v>2040</v>
      </c>
      <c r="U831" s="4"/>
      <c r="V831" s="4"/>
      <c r="W831" s="4"/>
      <c r="X831" s="4"/>
    </row>
    <row r="832" spans="1:24" ht="34" x14ac:dyDescent="0.2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4" t="s">
        <v>14</v>
      </c>
      <c r="G832" s="15">
        <f>(E832/D832)*100</f>
        <v>1.1710526315789473</v>
      </c>
      <c r="H832" s="4">
        <v>22</v>
      </c>
      <c r="I832" s="16">
        <f>E832/H832</f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17">
        <f>(((L832/60)/60)/24)+DATE(1970,1,1)</f>
        <v>43103.25</v>
      </c>
      <c r="O832" s="17">
        <f>(((M832/60)/60)/24)+DATE(1970,1,1)</f>
        <v>43162.25</v>
      </c>
      <c r="P832" s="4" t="b">
        <v>0</v>
      </c>
      <c r="Q832" s="4" t="b">
        <v>0</v>
      </c>
      <c r="R832" s="4" t="s">
        <v>33</v>
      </c>
      <c r="S832" s="4" t="s">
        <v>2039</v>
      </c>
      <c r="T832" s="4" t="s">
        <v>2040</v>
      </c>
      <c r="U832" s="4"/>
      <c r="V832" s="4"/>
      <c r="W832" s="4"/>
      <c r="X832" s="4"/>
    </row>
    <row r="833" spans="1:24" ht="34" x14ac:dyDescent="0.2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4" t="s">
        <v>20</v>
      </c>
      <c r="G833" s="15">
        <f>(E833/D833)*100</f>
        <v>108.97734294541709</v>
      </c>
      <c r="H833" s="4">
        <v>4233</v>
      </c>
      <c r="I833" s="16">
        <f>E833/H833</f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17">
        <f>(((L833/60)/60)/24)+DATE(1970,1,1)</f>
        <v>40994.208333333336</v>
      </c>
      <c r="O833" s="17">
        <f>(((M833/60)/60)/24)+DATE(1970,1,1)</f>
        <v>41028.208333333336</v>
      </c>
      <c r="P833" s="4" t="b">
        <v>0</v>
      </c>
      <c r="Q833" s="4" t="b">
        <v>0</v>
      </c>
      <c r="R833" s="4" t="s">
        <v>122</v>
      </c>
      <c r="S833" s="4" t="s">
        <v>2054</v>
      </c>
      <c r="T833" s="4" t="s">
        <v>2055</v>
      </c>
      <c r="U833" s="4"/>
      <c r="V833" s="4"/>
      <c r="W833" s="4"/>
      <c r="X833" s="4"/>
    </row>
    <row r="834" spans="1:24" ht="17" x14ac:dyDescent="0.2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4" t="s">
        <v>20</v>
      </c>
      <c r="G834" s="15">
        <f>(E834/D834)*100</f>
        <v>315.17592592592592</v>
      </c>
      <c r="H834" s="4">
        <v>1297</v>
      </c>
      <c r="I834" s="16">
        <f>E834/H834</f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17">
        <f>(((L834/60)/60)/24)+DATE(1970,1,1)</f>
        <v>42299.208333333328</v>
      </c>
      <c r="O834" s="17">
        <f>(((M834/60)/60)/24)+DATE(1970,1,1)</f>
        <v>42333.25</v>
      </c>
      <c r="P834" s="4" t="b">
        <v>1</v>
      </c>
      <c r="Q834" s="4" t="b">
        <v>0</v>
      </c>
      <c r="R834" s="4" t="s">
        <v>206</v>
      </c>
      <c r="S834" s="4" t="s">
        <v>2047</v>
      </c>
      <c r="T834" s="4" t="s">
        <v>2059</v>
      </c>
      <c r="U834" s="4"/>
      <c r="V834" s="4"/>
      <c r="W834" s="4"/>
      <c r="X834" s="4"/>
    </row>
    <row r="835" spans="1:24" ht="17" x14ac:dyDescent="0.2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4" t="s">
        <v>20</v>
      </c>
      <c r="G835" s="15">
        <f>(E835/D835)*100</f>
        <v>157.69117647058823</v>
      </c>
      <c r="H835" s="4">
        <v>165</v>
      </c>
      <c r="I835" s="16">
        <f>E835/H835</f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17">
        <f>(((L835/60)/60)/24)+DATE(1970,1,1)</f>
        <v>40588.25</v>
      </c>
      <c r="O835" s="17">
        <f>(((M835/60)/60)/24)+DATE(1970,1,1)</f>
        <v>40599.25</v>
      </c>
      <c r="P835" s="4" t="b">
        <v>0</v>
      </c>
      <c r="Q835" s="4" t="b">
        <v>0</v>
      </c>
      <c r="R835" s="4" t="s">
        <v>206</v>
      </c>
      <c r="S835" s="4" t="s">
        <v>2047</v>
      </c>
      <c r="T835" s="4" t="s">
        <v>2059</v>
      </c>
      <c r="U835" s="4"/>
      <c r="V835" s="4"/>
      <c r="W835" s="4"/>
      <c r="X835" s="4"/>
    </row>
    <row r="836" spans="1:24" ht="17" x14ac:dyDescent="0.2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4" t="s">
        <v>20</v>
      </c>
      <c r="G836" s="15">
        <f>(E836/D836)*100</f>
        <v>153.8082191780822</v>
      </c>
      <c r="H836" s="4">
        <v>119</v>
      </c>
      <c r="I836" s="16">
        <f>E836/H836</f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17">
        <f>(((L836/60)/60)/24)+DATE(1970,1,1)</f>
        <v>41448.208333333336</v>
      </c>
      <c r="O836" s="17">
        <f>(((M836/60)/60)/24)+DATE(1970,1,1)</f>
        <v>41454.208333333336</v>
      </c>
      <c r="P836" s="4" t="b">
        <v>0</v>
      </c>
      <c r="Q836" s="4" t="b">
        <v>0</v>
      </c>
      <c r="R836" s="4" t="s">
        <v>33</v>
      </c>
      <c r="S836" s="4" t="s">
        <v>2039</v>
      </c>
      <c r="T836" s="4" t="s">
        <v>2040</v>
      </c>
      <c r="U836" s="4"/>
      <c r="V836" s="4"/>
      <c r="W836" s="4"/>
      <c r="X836" s="4"/>
    </row>
    <row r="837" spans="1:24" ht="17" x14ac:dyDescent="0.2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4" t="s">
        <v>14</v>
      </c>
      <c r="G837" s="15">
        <f>(E837/D837)*100</f>
        <v>89.738979118329468</v>
      </c>
      <c r="H837" s="4">
        <v>1758</v>
      </c>
      <c r="I837" s="16">
        <f>E837/H837</f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17">
        <f>(((L837/60)/60)/24)+DATE(1970,1,1)</f>
        <v>42063.25</v>
      </c>
      <c r="O837" s="17">
        <f>(((M837/60)/60)/24)+DATE(1970,1,1)</f>
        <v>42069.25</v>
      </c>
      <c r="P837" s="4" t="b">
        <v>0</v>
      </c>
      <c r="Q837" s="4" t="b">
        <v>0</v>
      </c>
      <c r="R837" s="4" t="s">
        <v>28</v>
      </c>
      <c r="S837" s="4" t="s">
        <v>2037</v>
      </c>
      <c r="T837" s="4" t="s">
        <v>2038</v>
      </c>
      <c r="U837" s="4"/>
      <c r="V837" s="4"/>
      <c r="W837" s="4"/>
      <c r="X837" s="4"/>
    </row>
    <row r="838" spans="1:24" ht="17" x14ac:dyDescent="0.2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4" t="s">
        <v>14</v>
      </c>
      <c r="G838" s="15">
        <f>(E838/D838)*100</f>
        <v>75.135802469135797</v>
      </c>
      <c r="H838" s="4">
        <v>94</v>
      </c>
      <c r="I838" s="16">
        <f>E838/H838</f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17">
        <f>(((L838/60)/60)/24)+DATE(1970,1,1)</f>
        <v>40214.25</v>
      </c>
      <c r="O838" s="17">
        <f>(((M838/60)/60)/24)+DATE(1970,1,1)</f>
        <v>40225.25</v>
      </c>
      <c r="P838" s="4" t="b">
        <v>0</v>
      </c>
      <c r="Q838" s="4" t="b">
        <v>0</v>
      </c>
      <c r="R838" s="4" t="s">
        <v>60</v>
      </c>
      <c r="S838" s="4" t="s">
        <v>2035</v>
      </c>
      <c r="T838" s="4" t="s">
        <v>2045</v>
      </c>
      <c r="U838" s="4"/>
      <c r="V838" s="4"/>
      <c r="W838" s="4"/>
      <c r="X838" s="4"/>
    </row>
    <row r="839" spans="1:24" ht="17" x14ac:dyDescent="0.2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4" t="s">
        <v>20</v>
      </c>
      <c r="G839" s="15">
        <f>(E839/D839)*100</f>
        <v>852.88135593220341</v>
      </c>
      <c r="H839" s="4">
        <v>1797</v>
      </c>
      <c r="I839" s="16">
        <f>E839/H839</f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17">
        <f>(((L839/60)/60)/24)+DATE(1970,1,1)</f>
        <v>40629.208333333336</v>
      </c>
      <c r="O839" s="17">
        <f>(((M839/60)/60)/24)+DATE(1970,1,1)</f>
        <v>40683.208333333336</v>
      </c>
      <c r="P839" s="4" t="b">
        <v>0</v>
      </c>
      <c r="Q839" s="4" t="b">
        <v>0</v>
      </c>
      <c r="R839" s="4" t="s">
        <v>159</v>
      </c>
      <c r="S839" s="4" t="s">
        <v>2035</v>
      </c>
      <c r="T839" s="4" t="s">
        <v>2058</v>
      </c>
      <c r="U839" s="4"/>
      <c r="V839" s="4"/>
      <c r="W839" s="4"/>
      <c r="X839" s="4"/>
    </row>
    <row r="840" spans="1:24" ht="17" x14ac:dyDescent="0.2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4" t="s">
        <v>20</v>
      </c>
      <c r="G840" s="15">
        <f>(E840/D840)*100</f>
        <v>138.90625</v>
      </c>
      <c r="H840" s="4">
        <v>261</v>
      </c>
      <c r="I840" s="16">
        <f>E840/H840</f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17">
        <f>(((L840/60)/60)/24)+DATE(1970,1,1)</f>
        <v>43370.208333333328</v>
      </c>
      <c r="O840" s="17">
        <f>(((M840/60)/60)/24)+DATE(1970,1,1)</f>
        <v>43379.208333333328</v>
      </c>
      <c r="P840" s="4" t="b">
        <v>0</v>
      </c>
      <c r="Q840" s="4" t="b">
        <v>0</v>
      </c>
      <c r="R840" s="4" t="s">
        <v>33</v>
      </c>
      <c r="S840" s="4" t="s">
        <v>2039</v>
      </c>
      <c r="T840" s="4" t="s">
        <v>2040</v>
      </c>
      <c r="U840" s="4"/>
      <c r="V840" s="4"/>
      <c r="W840" s="4"/>
      <c r="X840" s="4"/>
    </row>
    <row r="841" spans="1:24" ht="17" x14ac:dyDescent="0.2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4" t="s">
        <v>20</v>
      </c>
      <c r="G841" s="15">
        <f>(E841/D841)*100</f>
        <v>190.18181818181819</v>
      </c>
      <c r="H841" s="4">
        <v>157</v>
      </c>
      <c r="I841" s="16">
        <f>E841/H841</f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17">
        <f>(((L841/60)/60)/24)+DATE(1970,1,1)</f>
        <v>41715.208333333336</v>
      </c>
      <c r="O841" s="17">
        <f>(((M841/60)/60)/24)+DATE(1970,1,1)</f>
        <v>41760.208333333336</v>
      </c>
      <c r="P841" s="4" t="b">
        <v>0</v>
      </c>
      <c r="Q841" s="4" t="b">
        <v>1</v>
      </c>
      <c r="R841" s="4" t="s">
        <v>42</v>
      </c>
      <c r="S841" s="4" t="s">
        <v>2041</v>
      </c>
      <c r="T841" s="4" t="s">
        <v>2042</v>
      </c>
      <c r="U841" s="4"/>
      <c r="V841" s="4"/>
      <c r="W841" s="4"/>
      <c r="X841" s="4"/>
    </row>
    <row r="842" spans="1:24" ht="17" x14ac:dyDescent="0.2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4" t="s">
        <v>20</v>
      </c>
      <c r="G842" s="15">
        <f>(E842/D842)*100</f>
        <v>100.24333619948409</v>
      </c>
      <c r="H842" s="4">
        <v>3533</v>
      </c>
      <c r="I842" s="16">
        <f>E842/H842</f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17">
        <f>(((L842/60)/60)/24)+DATE(1970,1,1)</f>
        <v>41836.208333333336</v>
      </c>
      <c r="O842" s="17">
        <f>(((M842/60)/60)/24)+DATE(1970,1,1)</f>
        <v>41838.208333333336</v>
      </c>
      <c r="P842" s="4" t="b">
        <v>0</v>
      </c>
      <c r="Q842" s="4" t="b">
        <v>1</v>
      </c>
      <c r="R842" s="4" t="s">
        <v>33</v>
      </c>
      <c r="S842" s="4" t="s">
        <v>2039</v>
      </c>
      <c r="T842" s="4" t="s">
        <v>2040</v>
      </c>
      <c r="U842" s="4"/>
      <c r="V842" s="4"/>
      <c r="W842" s="4"/>
      <c r="X842" s="4"/>
    </row>
    <row r="843" spans="1:24" ht="17" x14ac:dyDescent="0.2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4" t="s">
        <v>20</v>
      </c>
      <c r="G843" s="15">
        <f>(E843/D843)*100</f>
        <v>142.75824175824175</v>
      </c>
      <c r="H843" s="4">
        <v>155</v>
      </c>
      <c r="I843" s="16">
        <f>E843/H843</f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17">
        <f>(((L843/60)/60)/24)+DATE(1970,1,1)</f>
        <v>42419.25</v>
      </c>
      <c r="O843" s="17">
        <f>(((M843/60)/60)/24)+DATE(1970,1,1)</f>
        <v>42435.25</v>
      </c>
      <c r="P843" s="4" t="b">
        <v>0</v>
      </c>
      <c r="Q843" s="4" t="b">
        <v>0</v>
      </c>
      <c r="R843" s="4" t="s">
        <v>28</v>
      </c>
      <c r="S843" s="4" t="s">
        <v>2037</v>
      </c>
      <c r="T843" s="4" t="s">
        <v>2038</v>
      </c>
      <c r="U843" s="4"/>
      <c r="V843" s="4"/>
      <c r="W843" s="4"/>
      <c r="X843" s="4"/>
    </row>
    <row r="844" spans="1:24" ht="34" x14ac:dyDescent="0.2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4" t="s">
        <v>20</v>
      </c>
      <c r="G844" s="15">
        <f>(E844/D844)*100</f>
        <v>563.13333333333333</v>
      </c>
      <c r="H844" s="4">
        <v>132</v>
      </c>
      <c r="I844" s="16">
        <f>E844/H844</f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17">
        <f>(((L844/60)/60)/24)+DATE(1970,1,1)</f>
        <v>43266.208333333328</v>
      </c>
      <c r="O844" s="17">
        <f>(((M844/60)/60)/24)+DATE(1970,1,1)</f>
        <v>43269.208333333328</v>
      </c>
      <c r="P844" s="4" t="b">
        <v>0</v>
      </c>
      <c r="Q844" s="4" t="b">
        <v>0</v>
      </c>
      <c r="R844" s="4" t="s">
        <v>65</v>
      </c>
      <c r="S844" s="4" t="s">
        <v>2037</v>
      </c>
      <c r="T844" s="4" t="s">
        <v>2046</v>
      </c>
      <c r="U844" s="4"/>
      <c r="V844" s="4"/>
      <c r="W844" s="4"/>
      <c r="X844" s="4"/>
    </row>
    <row r="845" spans="1:24" ht="34" x14ac:dyDescent="0.2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4" t="s">
        <v>14</v>
      </c>
      <c r="G845" s="15">
        <f>(E845/D845)*100</f>
        <v>30.715909090909086</v>
      </c>
      <c r="H845" s="4">
        <v>33</v>
      </c>
      <c r="I845" s="16">
        <f>E845/H845</f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17">
        <f>(((L845/60)/60)/24)+DATE(1970,1,1)</f>
        <v>43338.208333333328</v>
      </c>
      <c r="O845" s="17">
        <f>(((M845/60)/60)/24)+DATE(1970,1,1)</f>
        <v>43344.208333333328</v>
      </c>
      <c r="P845" s="4" t="b">
        <v>0</v>
      </c>
      <c r="Q845" s="4" t="b">
        <v>0</v>
      </c>
      <c r="R845" s="4" t="s">
        <v>122</v>
      </c>
      <c r="S845" s="4" t="s">
        <v>2054</v>
      </c>
      <c r="T845" s="4" t="s">
        <v>2055</v>
      </c>
      <c r="U845" s="4"/>
      <c r="V845" s="4"/>
      <c r="W845" s="4"/>
      <c r="X845" s="4"/>
    </row>
    <row r="846" spans="1:24" ht="17" x14ac:dyDescent="0.2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4" t="s">
        <v>74</v>
      </c>
      <c r="G846" s="15">
        <f>(E846/D846)*100</f>
        <v>99.39772727272728</v>
      </c>
      <c r="H846" s="4">
        <v>94</v>
      </c>
      <c r="I846" s="16">
        <f>E846/H846</f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17">
        <f>(((L846/60)/60)/24)+DATE(1970,1,1)</f>
        <v>40930.25</v>
      </c>
      <c r="O846" s="17">
        <f>(((M846/60)/60)/24)+DATE(1970,1,1)</f>
        <v>40933.25</v>
      </c>
      <c r="P846" s="4" t="b">
        <v>0</v>
      </c>
      <c r="Q846" s="4" t="b">
        <v>0</v>
      </c>
      <c r="R846" s="4" t="s">
        <v>42</v>
      </c>
      <c r="S846" s="4" t="s">
        <v>2041</v>
      </c>
      <c r="T846" s="4" t="s">
        <v>2042</v>
      </c>
      <c r="U846" s="4"/>
      <c r="V846" s="4"/>
      <c r="W846" s="4"/>
      <c r="X846" s="4"/>
    </row>
    <row r="847" spans="1:24" ht="17" x14ac:dyDescent="0.2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4" t="s">
        <v>20</v>
      </c>
      <c r="G847" s="15">
        <f>(E847/D847)*100</f>
        <v>197.54935622317598</v>
      </c>
      <c r="H847" s="4">
        <v>1354</v>
      </c>
      <c r="I847" s="16">
        <f>E847/H847</f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17">
        <f>(((L847/60)/60)/24)+DATE(1970,1,1)</f>
        <v>43235.208333333328</v>
      </c>
      <c r="O847" s="17">
        <f>(((M847/60)/60)/24)+DATE(1970,1,1)</f>
        <v>43272.208333333328</v>
      </c>
      <c r="P847" s="4" t="b">
        <v>0</v>
      </c>
      <c r="Q847" s="4" t="b">
        <v>0</v>
      </c>
      <c r="R847" s="4" t="s">
        <v>28</v>
      </c>
      <c r="S847" s="4" t="s">
        <v>2037</v>
      </c>
      <c r="T847" s="4" t="s">
        <v>2038</v>
      </c>
      <c r="U847" s="4"/>
      <c r="V847" s="4"/>
      <c r="W847" s="4"/>
      <c r="X847" s="4"/>
    </row>
    <row r="848" spans="1:24" ht="17" x14ac:dyDescent="0.2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4" t="s">
        <v>20</v>
      </c>
      <c r="G848" s="15">
        <f>(E848/D848)*100</f>
        <v>508.5</v>
      </c>
      <c r="H848" s="4">
        <v>48</v>
      </c>
      <c r="I848" s="16">
        <f>E848/H848</f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17">
        <f>(((L848/60)/60)/24)+DATE(1970,1,1)</f>
        <v>43302.208333333328</v>
      </c>
      <c r="O848" s="17">
        <f>(((M848/60)/60)/24)+DATE(1970,1,1)</f>
        <v>43338.208333333328</v>
      </c>
      <c r="P848" s="4" t="b">
        <v>1</v>
      </c>
      <c r="Q848" s="4" t="b">
        <v>1</v>
      </c>
      <c r="R848" s="4" t="s">
        <v>28</v>
      </c>
      <c r="S848" s="4" t="s">
        <v>2037</v>
      </c>
      <c r="T848" s="4" t="s">
        <v>2038</v>
      </c>
      <c r="U848" s="4"/>
      <c r="V848" s="4"/>
      <c r="W848" s="4"/>
      <c r="X848" s="4"/>
    </row>
    <row r="849" spans="1:24" ht="17" x14ac:dyDescent="0.2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4" t="s">
        <v>20</v>
      </c>
      <c r="G849" s="15">
        <f>(E849/D849)*100</f>
        <v>237.74468085106383</v>
      </c>
      <c r="H849" s="4">
        <v>110</v>
      </c>
      <c r="I849" s="16">
        <f>E849/H849</f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17">
        <f>(((L849/60)/60)/24)+DATE(1970,1,1)</f>
        <v>43107.25</v>
      </c>
      <c r="O849" s="17">
        <f>(((M849/60)/60)/24)+DATE(1970,1,1)</f>
        <v>43110.25</v>
      </c>
      <c r="P849" s="4" t="b">
        <v>0</v>
      </c>
      <c r="Q849" s="4" t="b">
        <v>0</v>
      </c>
      <c r="R849" s="4" t="s">
        <v>17</v>
      </c>
      <c r="S849" s="4" t="s">
        <v>2033</v>
      </c>
      <c r="T849" s="4" t="s">
        <v>2034</v>
      </c>
      <c r="U849" s="4"/>
      <c r="V849" s="4"/>
      <c r="W849" s="4"/>
      <c r="X849" s="4"/>
    </row>
    <row r="850" spans="1:24" ht="17" x14ac:dyDescent="0.2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4" t="s">
        <v>20</v>
      </c>
      <c r="G850" s="15">
        <f>(E850/D850)*100</f>
        <v>338.46875</v>
      </c>
      <c r="H850" s="4">
        <v>172</v>
      </c>
      <c r="I850" s="16">
        <f>E850/H850</f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17">
        <f>(((L850/60)/60)/24)+DATE(1970,1,1)</f>
        <v>40341.208333333336</v>
      </c>
      <c r="O850" s="17">
        <f>(((M850/60)/60)/24)+DATE(1970,1,1)</f>
        <v>40350.208333333336</v>
      </c>
      <c r="P850" s="4" t="b">
        <v>0</v>
      </c>
      <c r="Q850" s="4" t="b">
        <v>0</v>
      </c>
      <c r="R850" s="4" t="s">
        <v>53</v>
      </c>
      <c r="S850" s="4" t="s">
        <v>2041</v>
      </c>
      <c r="T850" s="4" t="s">
        <v>2044</v>
      </c>
      <c r="U850" s="4"/>
      <c r="V850" s="4"/>
      <c r="W850" s="4"/>
      <c r="X850" s="4"/>
    </row>
    <row r="851" spans="1:24" ht="17" x14ac:dyDescent="0.2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4" t="s">
        <v>20</v>
      </c>
      <c r="G851" s="15">
        <f>(E851/D851)*100</f>
        <v>133.08955223880596</v>
      </c>
      <c r="H851" s="4">
        <v>307</v>
      </c>
      <c r="I851" s="16">
        <f>E851/H851</f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17">
        <f>(((L851/60)/60)/24)+DATE(1970,1,1)</f>
        <v>40948.25</v>
      </c>
      <c r="O851" s="17">
        <f>(((M851/60)/60)/24)+DATE(1970,1,1)</f>
        <v>40951.25</v>
      </c>
      <c r="P851" s="4" t="b">
        <v>0</v>
      </c>
      <c r="Q851" s="4" t="b">
        <v>1</v>
      </c>
      <c r="R851" s="4" t="s">
        <v>60</v>
      </c>
      <c r="S851" s="4" t="s">
        <v>2035</v>
      </c>
      <c r="T851" s="4" t="s">
        <v>2045</v>
      </c>
      <c r="U851" s="4"/>
      <c r="V851" s="4"/>
      <c r="W851" s="4"/>
      <c r="X851" s="4"/>
    </row>
    <row r="852" spans="1:24" ht="34" x14ac:dyDescent="0.2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4" t="s">
        <v>14</v>
      </c>
      <c r="G852" s="15">
        <f>(E852/D852)*100</f>
        <v>1</v>
      </c>
      <c r="H852" s="4">
        <v>1</v>
      </c>
      <c r="I852" s="16">
        <f>E852/H852</f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17">
        <f>(((L852/60)/60)/24)+DATE(1970,1,1)</f>
        <v>40866.25</v>
      </c>
      <c r="O852" s="17">
        <f>(((M852/60)/60)/24)+DATE(1970,1,1)</f>
        <v>40881.25</v>
      </c>
      <c r="P852" s="4" t="b">
        <v>1</v>
      </c>
      <c r="Q852" s="4" t="b">
        <v>0</v>
      </c>
      <c r="R852" s="4" t="s">
        <v>23</v>
      </c>
      <c r="S852" s="4" t="s">
        <v>2035</v>
      </c>
      <c r="T852" s="4" t="s">
        <v>2036</v>
      </c>
      <c r="U852" s="4"/>
      <c r="V852" s="4"/>
      <c r="W852" s="4"/>
      <c r="X852" s="4"/>
    </row>
    <row r="853" spans="1:24" ht="34" x14ac:dyDescent="0.2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4" t="s">
        <v>20</v>
      </c>
      <c r="G853" s="15">
        <f>(E853/D853)*100</f>
        <v>207.79999999999998</v>
      </c>
      <c r="H853" s="4">
        <v>160</v>
      </c>
      <c r="I853" s="16">
        <f>E853/H853</f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17">
        <f>(((L853/60)/60)/24)+DATE(1970,1,1)</f>
        <v>41031.208333333336</v>
      </c>
      <c r="O853" s="17">
        <f>(((M853/60)/60)/24)+DATE(1970,1,1)</f>
        <v>41064.208333333336</v>
      </c>
      <c r="P853" s="4" t="b">
        <v>0</v>
      </c>
      <c r="Q853" s="4" t="b">
        <v>0</v>
      </c>
      <c r="R853" s="4" t="s">
        <v>50</v>
      </c>
      <c r="S853" s="4" t="s">
        <v>2035</v>
      </c>
      <c r="T853" s="4" t="s">
        <v>2043</v>
      </c>
      <c r="U853" s="4"/>
      <c r="V853" s="4"/>
      <c r="W853" s="4"/>
      <c r="X853" s="4"/>
    </row>
    <row r="854" spans="1:24" ht="34" x14ac:dyDescent="0.2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4" t="s">
        <v>14</v>
      </c>
      <c r="G854" s="15">
        <f>(E854/D854)*100</f>
        <v>51.122448979591837</v>
      </c>
      <c r="H854" s="4">
        <v>31</v>
      </c>
      <c r="I854" s="16">
        <f>E854/H854</f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17">
        <f>(((L854/60)/60)/24)+DATE(1970,1,1)</f>
        <v>40740.208333333336</v>
      </c>
      <c r="O854" s="17">
        <f>(((M854/60)/60)/24)+DATE(1970,1,1)</f>
        <v>40750.208333333336</v>
      </c>
      <c r="P854" s="4" t="b">
        <v>0</v>
      </c>
      <c r="Q854" s="4" t="b">
        <v>1</v>
      </c>
      <c r="R854" s="4" t="s">
        <v>89</v>
      </c>
      <c r="S854" s="4" t="s">
        <v>2050</v>
      </c>
      <c r="T854" s="4" t="s">
        <v>2051</v>
      </c>
      <c r="U854" s="4"/>
      <c r="V854" s="4"/>
      <c r="W854" s="4"/>
      <c r="X854" s="4"/>
    </row>
    <row r="855" spans="1:24" ht="17" x14ac:dyDescent="0.2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4" t="s">
        <v>20</v>
      </c>
      <c r="G855" s="15">
        <f>(E855/D855)*100</f>
        <v>652.05847953216369</v>
      </c>
      <c r="H855" s="4">
        <v>1467</v>
      </c>
      <c r="I855" s="16">
        <f>E855/H855</f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17">
        <f>(((L855/60)/60)/24)+DATE(1970,1,1)</f>
        <v>40714.208333333336</v>
      </c>
      <c r="O855" s="17">
        <f>(((M855/60)/60)/24)+DATE(1970,1,1)</f>
        <v>40719.208333333336</v>
      </c>
      <c r="P855" s="4" t="b">
        <v>0</v>
      </c>
      <c r="Q855" s="4" t="b">
        <v>1</v>
      </c>
      <c r="R855" s="4" t="s">
        <v>60</v>
      </c>
      <c r="S855" s="4" t="s">
        <v>2035</v>
      </c>
      <c r="T855" s="4" t="s">
        <v>2045</v>
      </c>
      <c r="U855" s="4"/>
      <c r="V855" s="4"/>
      <c r="W855" s="4"/>
      <c r="X855" s="4"/>
    </row>
    <row r="856" spans="1:24" ht="34" x14ac:dyDescent="0.2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4" t="s">
        <v>20</v>
      </c>
      <c r="G856" s="15">
        <f>(E856/D856)*100</f>
        <v>113.63099415204678</v>
      </c>
      <c r="H856" s="4">
        <v>2662</v>
      </c>
      <c r="I856" s="16">
        <f>E856/H856</f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17">
        <f>(((L856/60)/60)/24)+DATE(1970,1,1)</f>
        <v>43787.25</v>
      </c>
      <c r="O856" s="17">
        <f>(((M856/60)/60)/24)+DATE(1970,1,1)</f>
        <v>43814.25</v>
      </c>
      <c r="P856" s="4" t="b">
        <v>0</v>
      </c>
      <c r="Q856" s="4" t="b">
        <v>0</v>
      </c>
      <c r="R856" s="4" t="s">
        <v>119</v>
      </c>
      <c r="S856" s="4" t="s">
        <v>2047</v>
      </c>
      <c r="T856" s="4" t="s">
        <v>2053</v>
      </c>
      <c r="U856" s="4"/>
      <c r="V856" s="4"/>
      <c r="W856" s="4"/>
      <c r="X856" s="4"/>
    </row>
    <row r="857" spans="1:24" ht="17" x14ac:dyDescent="0.2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4" t="s">
        <v>20</v>
      </c>
      <c r="G857" s="15">
        <f>(E857/D857)*100</f>
        <v>102.37606837606839</v>
      </c>
      <c r="H857" s="4">
        <v>452</v>
      </c>
      <c r="I857" s="16">
        <f>E857/H857</f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17">
        <f>(((L857/60)/60)/24)+DATE(1970,1,1)</f>
        <v>40712.208333333336</v>
      </c>
      <c r="O857" s="17">
        <f>(((M857/60)/60)/24)+DATE(1970,1,1)</f>
        <v>40743.208333333336</v>
      </c>
      <c r="P857" s="4" t="b">
        <v>0</v>
      </c>
      <c r="Q857" s="4" t="b">
        <v>0</v>
      </c>
      <c r="R857" s="4" t="s">
        <v>33</v>
      </c>
      <c r="S857" s="4" t="s">
        <v>2039</v>
      </c>
      <c r="T857" s="4" t="s">
        <v>2040</v>
      </c>
      <c r="U857" s="4"/>
      <c r="V857" s="4"/>
      <c r="W857" s="4"/>
      <c r="X857" s="4"/>
    </row>
    <row r="858" spans="1:24" ht="17" x14ac:dyDescent="0.2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4" t="s">
        <v>20</v>
      </c>
      <c r="G858" s="15">
        <f>(E858/D858)*100</f>
        <v>356.58333333333331</v>
      </c>
      <c r="H858" s="4">
        <v>158</v>
      </c>
      <c r="I858" s="16">
        <f>E858/H858</f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17">
        <f>(((L858/60)/60)/24)+DATE(1970,1,1)</f>
        <v>41023.208333333336</v>
      </c>
      <c r="O858" s="17">
        <f>(((M858/60)/60)/24)+DATE(1970,1,1)</f>
        <v>41040.208333333336</v>
      </c>
      <c r="P858" s="4" t="b">
        <v>0</v>
      </c>
      <c r="Q858" s="4" t="b">
        <v>0</v>
      </c>
      <c r="R858" s="4" t="s">
        <v>17</v>
      </c>
      <c r="S858" s="4" t="s">
        <v>2033</v>
      </c>
      <c r="T858" s="4" t="s">
        <v>2034</v>
      </c>
      <c r="U858" s="4"/>
      <c r="V858" s="4"/>
      <c r="W858" s="4"/>
      <c r="X858" s="4"/>
    </row>
    <row r="859" spans="1:24" ht="34" x14ac:dyDescent="0.2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4" t="s">
        <v>20</v>
      </c>
      <c r="G859" s="15">
        <f>(E859/D859)*100</f>
        <v>139.86792452830187</v>
      </c>
      <c r="H859" s="4">
        <v>225</v>
      </c>
      <c r="I859" s="16">
        <f>E859/H859</f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17">
        <f>(((L859/60)/60)/24)+DATE(1970,1,1)</f>
        <v>40944.25</v>
      </c>
      <c r="O859" s="17">
        <f>(((M859/60)/60)/24)+DATE(1970,1,1)</f>
        <v>40967.25</v>
      </c>
      <c r="P859" s="4" t="b">
        <v>1</v>
      </c>
      <c r="Q859" s="4" t="b">
        <v>0</v>
      </c>
      <c r="R859" s="4" t="s">
        <v>100</v>
      </c>
      <c r="S859" s="4" t="s">
        <v>2041</v>
      </c>
      <c r="T859" s="4" t="s">
        <v>2052</v>
      </c>
      <c r="U859" s="4"/>
      <c r="V859" s="4"/>
      <c r="W859" s="4"/>
      <c r="X859" s="4"/>
    </row>
    <row r="860" spans="1:24" ht="34" x14ac:dyDescent="0.2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4" t="s">
        <v>14</v>
      </c>
      <c r="G860" s="15">
        <f>(E860/D860)*100</f>
        <v>69.45</v>
      </c>
      <c r="H860" s="4">
        <v>35</v>
      </c>
      <c r="I860" s="16">
        <f>E860/H860</f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17">
        <f>(((L860/60)/60)/24)+DATE(1970,1,1)</f>
        <v>43211.208333333328</v>
      </c>
      <c r="O860" s="17">
        <f>(((M860/60)/60)/24)+DATE(1970,1,1)</f>
        <v>43218.208333333328</v>
      </c>
      <c r="P860" s="4" t="b">
        <v>1</v>
      </c>
      <c r="Q860" s="4" t="b">
        <v>0</v>
      </c>
      <c r="R860" s="4" t="s">
        <v>17</v>
      </c>
      <c r="S860" s="4" t="s">
        <v>2033</v>
      </c>
      <c r="T860" s="4" t="s">
        <v>2034</v>
      </c>
      <c r="U860" s="4"/>
      <c r="V860" s="4"/>
      <c r="W860" s="4"/>
      <c r="X860" s="4"/>
    </row>
    <row r="861" spans="1:24" ht="34" x14ac:dyDescent="0.2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4" t="s">
        <v>14</v>
      </c>
      <c r="G861" s="15">
        <f>(E861/D861)*100</f>
        <v>35.534246575342465</v>
      </c>
      <c r="H861" s="4">
        <v>63</v>
      </c>
      <c r="I861" s="16">
        <f>E861/H861</f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17">
        <f>(((L861/60)/60)/24)+DATE(1970,1,1)</f>
        <v>41334.25</v>
      </c>
      <c r="O861" s="17">
        <f>(((M861/60)/60)/24)+DATE(1970,1,1)</f>
        <v>41352.208333333336</v>
      </c>
      <c r="P861" s="4" t="b">
        <v>0</v>
      </c>
      <c r="Q861" s="4" t="b">
        <v>1</v>
      </c>
      <c r="R861" s="4" t="s">
        <v>33</v>
      </c>
      <c r="S861" s="4" t="s">
        <v>2039</v>
      </c>
      <c r="T861" s="4" t="s">
        <v>2040</v>
      </c>
      <c r="U861" s="4"/>
      <c r="V861" s="4"/>
      <c r="W861" s="4"/>
      <c r="X861" s="4"/>
    </row>
    <row r="862" spans="1:24" ht="34" x14ac:dyDescent="0.2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4" t="s">
        <v>20</v>
      </c>
      <c r="G862" s="15">
        <f>(E862/D862)*100</f>
        <v>251.65</v>
      </c>
      <c r="H862" s="4">
        <v>65</v>
      </c>
      <c r="I862" s="16">
        <f>E862/H862</f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17">
        <f>(((L862/60)/60)/24)+DATE(1970,1,1)</f>
        <v>43515.25</v>
      </c>
      <c r="O862" s="17">
        <f>(((M862/60)/60)/24)+DATE(1970,1,1)</f>
        <v>43525.25</v>
      </c>
      <c r="P862" s="4" t="b">
        <v>0</v>
      </c>
      <c r="Q862" s="4" t="b">
        <v>1</v>
      </c>
      <c r="R862" s="4" t="s">
        <v>65</v>
      </c>
      <c r="S862" s="4" t="s">
        <v>2037</v>
      </c>
      <c r="T862" s="4" t="s">
        <v>2046</v>
      </c>
      <c r="U862" s="4"/>
      <c r="V862" s="4"/>
      <c r="W862" s="4"/>
      <c r="X862" s="4"/>
    </row>
    <row r="863" spans="1:24" ht="17" x14ac:dyDescent="0.2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4" t="s">
        <v>20</v>
      </c>
      <c r="G863" s="15">
        <f>(E863/D863)*100</f>
        <v>105.87500000000001</v>
      </c>
      <c r="H863" s="4">
        <v>163</v>
      </c>
      <c r="I863" s="16">
        <f>E863/H863</f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17">
        <f>(((L863/60)/60)/24)+DATE(1970,1,1)</f>
        <v>40258.208333333336</v>
      </c>
      <c r="O863" s="17">
        <f>(((M863/60)/60)/24)+DATE(1970,1,1)</f>
        <v>40266.208333333336</v>
      </c>
      <c r="P863" s="4" t="b">
        <v>0</v>
      </c>
      <c r="Q863" s="4" t="b">
        <v>0</v>
      </c>
      <c r="R863" s="4" t="s">
        <v>33</v>
      </c>
      <c r="S863" s="4" t="s">
        <v>2039</v>
      </c>
      <c r="T863" s="4" t="s">
        <v>2040</v>
      </c>
      <c r="U863" s="4"/>
      <c r="V863" s="4"/>
      <c r="W863" s="4"/>
      <c r="X863" s="4"/>
    </row>
    <row r="864" spans="1:24" ht="17" x14ac:dyDescent="0.2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4" t="s">
        <v>20</v>
      </c>
      <c r="G864" s="15">
        <f>(E864/D864)*100</f>
        <v>187.42857142857144</v>
      </c>
      <c r="H864" s="4">
        <v>85</v>
      </c>
      <c r="I864" s="16">
        <f>E864/H864</f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17">
        <f>(((L864/60)/60)/24)+DATE(1970,1,1)</f>
        <v>40756.208333333336</v>
      </c>
      <c r="O864" s="17">
        <f>(((M864/60)/60)/24)+DATE(1970,1,1)</f>
        <v>40760.208333333336</v>
      </c>
      <c r="P864" s="4" t="b">
        <v>0</v>
      </c>
      <c r="Q864" s="4" t="b">
        <v>0</v>
      </c>
      <c r="R864" s="4" t="s">
        <v>33</v>
      </c>
      <c r="S864" s="4" t="s">
        <v>2039</v>
      </c>
      <c r="T864" s="4" t="s">
        <v>2040</v>
      </c>
      <c r="U864" s="4"/>
      <c r="V864" s="4"/>
      <c r="W864" s="4"/>
      <c r="X864" s="4"/>
    </row>
    <row r="865" spans="1:24" ht="17" x14ac:dyDescent="0.2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4" t="s">
        <v>20</v>
      </c>
      <c r="G865" s="15">
        <f>(E865/D865)*100</f>
        <v>386.78571428571428</v>
      </c>
      <c r="H865" s="4">
        <v>217</v>
      </c>
      <c r="I865" s="16">
        <f>E865/H865</f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17">
        <f>(((L865/60)/60)/24)+DATE(1970,1,1)</f>
        <v>42172.208333333328</v>
      </c>
      <c r="O865" s="17">
        <f>(((M865/60)/60)/24)+DATE(1970,1,1)</f>
        <v>42195.208333333328</v>
      </c>
      <c r="P865" s="4" t="b">
        <v>0</v>
      </c>
      <c r="Q865" s="4" t="b">
        <v>1</v>
      </c>
      <c r="R865" s="4" t="s">
        <v>269</v>
      </c>
      <c r="S865" s="4" t="s">
        <v>2041</v>
      </c>
      <c r="T865" s="4" t="s">
        <v>2060</v>
      </c>
      <c r="U865" s="4"/>
      <c r="V865" s="4"/>
      <c r="W865" s="4"/>
      <c r="X865" s="4"/>
    </row>
    <row r="866" spans="1:24" ht="17" x14ac:dyDescent="0.2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4" t="s">
        <v>20</v>
      </c>
      <c r="G866" s="15">
        <f>(E866/D866)*100</f>
        <v>347.07142857142856</v>
      </c>
      <c r="H866" s="4">
        <v>150</v>
      </c>
      <c r="I866" s="16">
        <f>E866/H866</f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17">
        <f>(((L866/60)/60)/24)+DATE(1970,1,1)</f>
        <v>42601.208333333328</v>
      </c>
      <c r="O866" s="17">
        <f>(((M866/60)/60)/24)+DATE(1970,1,1)</f>
        <v>42606.208333333328</v>
      </c>
      <c r="P866" s="4" t="b">
        <v>0</v>
      </c>
      <c r="Q866" s="4" t="b">
        <v>0</v>
      </c>
      <c r="R866" s="4" t="s">
        <v>100</v>
      </c>
      <c r="S866" s="4" t="s">
        <v>2041</v>
      </c>
      <c r="T866" s="4" t="s">
        <v>2052</v>
      </c>
      <c r="U866" s="4"/>
      <c r="V866" s="4"/>
      <c r="W866" s="4"/>
      <c r="X866" s="4"/>
    </row>
    <row r="867" spans="1:24" ht="17" x14ac:dyDescent="0.2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4" t="s">
        <v>20</v>
      </c>
      <c r="G867" s="15">
        <f>(E867/D867)*100</f>
        <v>185.82098765432099</v>
      </c>
      <c r="H867" s="4">
        <v>3272</v>
      </c>
      <c r="I867" s="16">
        <f>E867/H867</f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17">
        <f>(((L867/60)/60)/24)+DATE(1970,1,1)</f>
        <v>41897.208333333336</v>
      </c>
      <c r="O867" s="17">
        <f>(((M867/60)/60)/24)+DATE(1970,1,1)</f>
        <v>41906.208333333336</v>
      </c>
      <c r="P867" s="4" t="b">
        <v>0</v>
      </c>
      <c r="Q867" s="4" t="b">
        <v>0</v>
      </c>
      <c r="R867" s="4" t="s">
        <v>33</v>
      </c>
      <c r="S867" s="4" t="s">
        <v>2039</v>
      </c>
      <c r="T867" s="4" t="s">
        <v>2040</v>
      </c>
      <c r="U867" s="4"/>
      <c r="V867" s="4"/>
      <c r="W867" s="4"/>
      <c r="X867" s="4"/>
    </row>
    <row r="868" spans="1:24" ht="17" x14ac:dyDescent="0.2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4" t="s">
        <v>74</v>
      </c>
      <c r="G868" s="15">
        <f>(E868/D868)*100</f>
        <v>43.241247264770237</v>
      </c>
      <c r="H868" s="4">
        <v>898</v>
      </c>
      <c r="I868" s="16">
        <f>E868/H868</f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17">
        <f>(((L868/60)/60)/24)+DATE(1970,1,1)</f>
        <v>40671.208333333336</v>
      </c>
      <c r="O868" s="17">
        <f>(((M868/60)/60)/24)+DATE(1970,1,1)</f>
        <v>40672.208333333336</v>
      </c>
      <c r="P868" s="4" t="b">
        <v>0</v>
      </c>
      <c r="Q868" s="4" t="b">
        <v>0</v>
      </c>
      <c r="R868" s="4" t="s">
        <v>122</v>
      </c>
      <c r="S868" s="4" t="s">
        <v>2054</v>
      </c>
      <c r="T868" s="4" t="s">
        <v>2055</v>
      </c>
      <c r="U868" s="4"/>
      <c r="V868" s="4"/>
      <c r="W868" s="4"/>
      <c r="X868" s="4"/>
    </row>
    <row r="869" spans="1:24" ht="34" x14ac:dyDescent="0.2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4" t="s">
        <v>20</v>
      </c>
      <c r="G869" s="15">
        <f>(E869/D869)*100</f>
        <v>162.4375</v>
      </c>
      <c r="H869" s="4">
        <v>300</v>
      </c>
      <c r="I869" s="16">
        <f>E869/H869</f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17">
        <f>(((L869/60)/60)/24)+DATE(1970,1,1)</f>
        <v>43382.208333333328</v>
      </c>
      <c r="O869" s="17">
        <f>(((M869/60)/60)/24)+DATE(1970,1,1)</f>
        <v>43388.208333333328</v>
      </c>
      <c r="P869" s="4" t="b">
        <v>0</v>
      </c>
      <c r="Q869" s="4" t="b">
        <v>0</v>
      </c>
      <c r="R869" s="4" t="s">
        <v>17</v>
      </c>
      <c r="S869" s="4" t="s">
        <v>2033</v>
      </c>
      <c r="T869" s="4" t="s">
        <v>2034</v>
      </c>
      <c r="U869" s="4"/>
      <c r="V869" s="4"/>
      <c r="W869" s="4"/>
      <c r="X869" s="4"/>
    </row>
    <row r="870" spans="1:24" ht="17" x14ac:dyDescent="0.2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4" t="s">
        <v>20</v>
      </c>
      <c r="G870" s="15">
        <f>(E870/D870)*100</f>
        <v>184.84285714285716</v>
      </c>
      <c r="H870" s="4">
        <v>126</v>
      </c>
      <c r="I870" s="16">
        <f>E870/H870</f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17">
        <f>(((L870/60)/60)/24)+DATE(1970,1,1)</f>
        <v>41559.208333333336</v>
      </c>
      <c r="O870" s="17">
        <f>(((M870/60)/60)/24)+DATE(1970,1,1)</f>
        <v>41570.208333333336</v>
      </c>
      <c r="P870" s="4" t="b">
        <v>0</v>
      </c>
      <c r="Q870" s="4" t="b">
        <v>0</v>
      </c>
      <c r="R870" s="4" t="s">
        <v>33</v>
      </c>
      <c r="S870" s="4" t="s">
        <v>2039</v>
      </c>
      <c r="T870" s="4" t="s">
        <v>2040</v>
      </c>
      <c r="U870" s="4"/>
      <c r="V870" s="4"/>
      <c r="W870" s="4"/>
      <c r="X870" s="4"/>
    </row>
    <row r="871" spans="1:24" ht="17" x14ac:dyDescent="0.2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4" t="s">
        <v>14</v>
      </c>
      <c r="G871" s="15">
        <f>(E871/D871)*100</f>
        <v>23.703520691785052</v>
      </c>
      <c r="H871" s="4">
        <v>526</v>
      </c>
      <c r="I871" s="16">
        <f>E871/H871</f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17">
        <f>(((L871/60)/60)/24)+DATE(1970,1,1)</f>
        <v>40350.208333333336</v>
      </c>
      <c r="O871" s="17">
        <f>(((M871/60)/60)/24)+DATE(1970,1,1)</f>
        <v>40364.208333333336</v>
      </c>
      <c r="P871" s="4" t="b">
        <v>0</v>
      </c>
      <c r="Q871" s="4" t="b">
        <v>0</v>
      </c>
      <c r="R871" s="4" t="s">
        <v>53</v>
      </c>
      <c r="S871" s="4" t="s">
        <v>2041</v>
      </c>
      <c r="T871" s="4" t="s">
        <v>2044</v>
      </c>
      <c r="U871" s="4"/>
      <c r="V871" s="4"/>
      <c r="W871" s="4"/>
      <c r="X871" s="4"/>
    </row>
    <row r="872" spans="1:24" ht="17" x14ac:dyDescent="0.2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4" t="s">
        <v>14</v>
      </c>
      <c r="G872" s="15">
        <f>(E872/D872)*100</f>
        <v>89.870129870129873</v>
      </c>
      <c r="H872" s="4">
        <v>121</v>
      </c>
      <c r="I872" s="16">
        <f>E872/H872</f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17">
        <f>(((L872/60)/60)/24)+DATE(1970,1,1)</f>
        <v>42240.208333333328</v>
      </c>
      <c r="O872" s="17">
        <f>(((M872/60)/60)/24)+DATE(1970,1,1)</f>
        <v>42265.208333333328</v>
      </c>
      <c r="P872" s="4" t="b">
        <v>0</v>
      </c>
      <c r="Q872" s="4" t="b">
        <v>0</v>
      </c>
      <c r="R872" s="4" t="s">
        <v>33</v>
      </c>
      <c r="S872" s="4" t="s">
        <v>2039</v>
      </c>
      <c r="T872" s="4" t="s">
        <v>2040</v>
      </c>
      <c r="U872" s="4"/>
      <c r="V872" s="4"/>
      <c r="W872" s="4"/>
      <c r="X872" s="4"/>
    </row>
    <row r="873" spans="1:24" ht="34" x14ac:dyDescent="0.2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4" t="s">
        <v>20</v>
      </c>
      <c r="G873" s="15">
        <f>(E873/D873)*100</f>
        <v>272.6041958041958</v>
      </c>
      <c r="H873" s="4">
        <v>2320</v>
      </c>
      <c r="I873" s="16">
        <f>E873/H873</f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17">
        <f>(((L873/60)/60)/24)+DATE(1970,1,1)</f>
        <v>43040.208333333328</v>
      </c>
      <c r="O873" s="17">
        <f>(((M873/60)/60)/24)+DATE(1970,1,1)</f>
        <v>43058.25</v>
      </c>
      <c r="P873" s="4" t="b">
        <v>0</v>
      </c>
      <c r="Q873" s="4" t="b">
        <v>1</v>
      </c>
      <c r="R873" s="4" t="s">
        <v>33</v>
      </c>
      <c r="S873" s="4" t="s">
        <v>2039</v>
      </c>
      <c r="T873" s="4" t="s">
        <v>2040</v>
      </c>
      <c r="U873" s="4"/>
      <c r="V873" s="4"/>
      <c r="W873" s="4"/>
      <c r="X873" s="4"/>
    </row>
    <row r="874" spans="1:24" ht="17" x14ac:dyDescent="0.2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4" t="s">
        <v>20</v>
      </c>
      <c r="G874" s="15">
        <f>(E874/D874)*100</f>
        <v>170.04255319148936</v>
      </c>
      <c r="H874" s="4">
        <v>81</v>
      </c>
      <c r="I874" s="16">
        <f>E874/H874</f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17">
        <f>(((L874/60)/60)/24)+DATE(1970,1,1)</f>
        <v>43346.208333333328</v>
      </c>
      <c r="O874" s="17">
        <f>(((M874/60)/60)/24)+DATE(1970,1,1)</f>
        <v>43351.208333333328</v>
      </c>
      <c r="P874" s="4" t="b">
        <v>0</v>
      </c>
      <c r="Q874" s="4" t="b">
        <v>0</v>
      </c>
      <c r="R874" s="4" t="s">
        <v>474</v>
      </c>
      <c r="S874" s="4" t="s">
        <v>2041</v>
      </c>
      <c r="T874" s="4" t="s">
        <v>2063</v>
      </c>
      <c r="U874" s="4"/>
      <c r="V874" s="4"/>
      <c r="W874" s="4"/>
      <c r="X874" s="4"/>
    </row>
    <row r="875" spans="1:24" ht="17" x14ac:dyDescent="0.2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4" t="s">
        <v>20</v>
      </c>
      <c r="G875" s="15">
        <f>(E875/D875)*100</f>
        <v>188.28503562945369</v>
      </c>
      <c r="H875" s="4">
        <v>1887</v>
      </c>
      <c r="I875" s="16">
        <f>E875/H875</f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17">
        <f>(((L875/60)/60)/24)+DATE(1970,1,1)</f>
        <v>41647.25</v>
      </c>
      <c r="O875" s="17">
        <f>(((M875/60)/60)/24)+DATE(1970,1,1)</f>
        <v>41652.25</v>
      </c>
      <c r="P875" s="4" t="b">
        <v>0</v>
      </c>
      <c r="Q875" s="4" t="b">
        <v>0</v>
      </c>
      <c r="R875" s="4" t="s">
        <v>122</v>
      </c>
      <c r="S875" s="4" t="s">
        <v>2054</v>
      </c>
      <c r="T875" s="4" t="s">
        <v>2055</v>
      </c>
      <c r="U875" s="4"/>
      <c r="V875" s="4"/>
      <c r="W875" s="4"/>
      <c r="X875" s="4"/>
    </row>
    <row r="876" spans="1:24" ht="17" x14ac:dyDescent="0.2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4" t="s">
        <v>20</v>
      </c>
      <c r="G876" s="15">
        <f>(E876/D876)*100</f>
        <v>346.93532338308455</v>
      </c>
      <c r="H876" s="4">
        <v>4358</v>
      </c>
      <c r="I876" s="16">
        <f>E876/H876</f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17">
        <f>(((L876/60)/60)/24)+DATE(1970,1,1)</f>
        <v>40291.208333333336</v>
      </c>
      <c r="O876" s="17">
        <f>(((M876/60)/60)/24)+DATE(1970,1,1)</f>
        <v>40329.208333333336</v>
      </c>
      <c r="P876" s="4" t="b">
        <v>0</v>
      </c>
      <c r="Q876" s="4" t="b">
        <v>1</v>
      </c>
      <c r="R876" s="4" t="s">
        <v>122</v>
      </c>
      <c r="S876" s="4" t="s">
        <v>2054</v>
      </c>
      <c r="T876" s="4" t="s">
        <v>2055</v>
      </c>
      <c r="U876" s="4"/>
      <c r="V876" s="4"/>
      <c r="W876" s="4"/>
      <c r="X876" s="4"/>
    </row>
    <row r="877" spans="1:24" ht="17" x14ac:dyDescent="0.2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4" t="s">
        <v>14</v>
      </c>
      <c r="G877" s="15">
        <f>(E877/D877)*100</f>
        <v>69.177215189873422</v>
      </c>
      <c r="H877" s="4">
        <v>67</v>
      </c>
      <c r="I877" s="16">
        <f>E877/H877</f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17">
        <f>(((L877/60)/60)/24)+DATE(1970,1,1)</f>
        <v>40556.25</v>
      </c>
      <c r="O877" s="17">
        <f>(((M877/60)/60)/24)+DATE(1970,1,1)</f>
        <v>40557.25</v>
      </c>
      <c r="P877" s="4" t="b">
        <v>0</v>
      </c>
      <c r="Q877" s="4" t="b">
        <v>0</v>
      </c>
      <c r="R877" s="4" t="s">
        <v>23</v>
      </c>
      <c r="S877" s="4" t="s">
        <v>2035</v>
      </c>
      <c r="T877" s="4" t="s">
        <v>2036</v>
      </c>
      <c r="U877" s="4"/>
      <c r="V877" s="4"/>
      <c r="W877" s="4"/>
      <c r="X877" s="4"/>
    </row>
    <row r="878" spans="1:24" ht="34" x14ac:dyDescent="0.2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4" t="s">
        <v>14</v>
      </c>
      <c r="G878" s="15">
        <f>(E878/D878)*100</f>
        <v>25.433734939759034</v>
      </c>
      <c r="H878" s="4">
        <v>57</v>
      </c>
      <c r="I878" s="16">
        <f>E878/H878</f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17">
        <f>(((L878/60)/60)/24)+DATE(1970,1,1)</f>
        <v>43624.208333333328</v>
      </c>
      <c r="O878" s="17">
        <f>(((M878/60)/60)/24)+DATE(1970,1,1)</f>
        <v>43648.208333333328</v>
      </c>
      <c r="P878" s="4" t="b">
        <v>0</v>
      </c>
      <c r="Q878" s="4" t="b">
        <v>0</v>
      </c>
      <c r="R878" s="4" t="s">
        <v>122</v>
      </c>
      <c r="S878" s="4" t="s">
        <v>2054</v>
      </c>
      <c r="T878" s="4" t="s">
        <v>2055</v>
      </c>
      <c r="U878" s="4"/>
      <c r="V878" s="4"/>
      <c r="W878" s="4"/>
      <c r="X878" s="4"/>
    </row>
    <row r="879" spans="1:24" ht="17" x14ac:dyDescent="0.2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4" t="s">
        <v>14</v>
      </c>
      <c r="G879" s="15">
        <f>(E879/D879)*100</f>
        <v>77.400977995110026</v>
      </c>
      <c r="H879" s="4">
        <v>1229</v>
      </c>
      <c r="I879" s="16">
        <f>E879/H879</f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17">
        <f>(((L879/60)/60)/24)+DATE(1970,1,1)</f>
        <v>42577.208333333328</v>
      </c>
      <c r="O879" s="17">
        <f>(((M879/60)/60)/24)+DATE(1970,1,1)</f>
        <v>42578.208333333328</v>
      </c>
      <c r="P879" s="4" t="b">
        <v>0</v>
      </c>
      <c r="Q879" s="4" t="b">
        <v>0</v>
      </c>
      <c r="R879" s="4" t="s">
        <v>17</v>
      </c>
      <c r="S879" s="4" t="s">
        <v>2033</v>
      </c>
      <c r="T879" s="4" t="s">
        <v>2034</v>
      </c>
      <c r="U879" s="4"/>
      <c r="V879" s="4"/>
      <c r="W879" s="4"/>
      <c r="X879" s="4"/>
    </row>
    <row r="880" spans="1:24" ht="17" x14ac:dyDescent="0.2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4" t="s">
        <v>14</v>
      </c>
      <c r="G880" s="15">
        <f>(E880/D880)*100</f>
        <v>37.481481481481481</v>
      </c>
      <c r="H880" s="4">
        <v>12</v>
      </c>
      <c r="I880" s="16">
        <f>E880/H880</f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17">
        <f>(((L880/60)/60)/24)+DATE(1970,1,1)</f>
        <v>43845.25</v>
      </c>
      <c r="O880" s="17">
        <f>(((M880/60)/60)/24)+DATE(1970,1,1)</f>
        <v>43869.25</v>
      </c>
      <c r="P880" s="4" t="b">
        <v>0</v>
      </c>
      <c r="Q880" s="4" t="b">
        <v>0</v>
      </c>
      <c r="R880" s="4" t="s">
        <v>148</v>
      </c>
      <c r="S880" s="4" t="s">
        <v>2035</v>
      </c>
      <c r="T880" s="4" t="s">
        <v>2057</v>
      </c>
      <c r="U880" s="4"/>
      <c r="V880" s="4"/>
      <c r="W880" s="4"/>
      <c r="X880" s="4"/>
    </row>
    <row r="881" spans="1:24" ht="17" x14ac:dyDescent="0.2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4" t="s">
        <v>20</v>
      </c>
      <c r="G881" s="15">
        <f>(E881/D881)*100</f>
        <v>543.79999999999995</v>
      </c>
      <c r="H881" s="4">
        <v>53</v>
      </c>
      <c r="I881" s="16">
        <f>E881/H881</f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17">
        <f>(((L881/60)/60)/24)+DATE(1970,1,1)</f>
        <v>42788.25</v>
      </c>
      <c r="O881" s="17">
        <f>(((M881/60)/60)/24)+DATE(1970,1,1)</f>
        <v>42797.25</v>
      </c>
      <c r="P881" s="4" t="b">
        <v>0</v>
      </c>
      <c r="Q881" s="4" t="b">
        <v>0</v>
      </c>
      <c r="R881" s="4" t="s">
        <v>68</v>
      </c>
      <c r="S881" s="4" t="s">
        <v>2047</v>
      </c>
      <c r="T881" s="4" t="s">
        <v>2048</v>
      </c>
      <c r="U881" s="4"/>
      <c r="V881" s="4"/>
      <c r="W881" s="4"/>
      <c r="X881" s="4"/>
    </row>
    <row r="882" spans="1:24" ht="17" x14ac:dyDescent="0.2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4" t="s">
        <v>20</v>
      </c>
      <c r="G882" s="15">
        <f>(E882/D882)*100</f>
        <v>228.52189349112427</v>
      </c>
      <c r="H882" s="4">
        <v>2414</v>
      </c>
      <c r="I882" s="16">
        <f>E882/H882</f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17">
        <f>(((L882/60)/60)/24)+DATE(1970,1,1)</f>
        <v>43667.208333333328</v>
      </c>
      <c r="O882" s="17">
        <f>(((M882/60)/60)/24)+DATE(1970,1,1)</f>
        <v>43669.208333333328</v>
      </c>
      <c r="P882" s="4" t="b">
        <v>0</v>
      </c>
      <c r="Q882" s="4" t="b">
        <v>0</v>
      </c>
      <c r="R882" s="4" t="s">
        <v>50</v>
      </c>
      <c r="S882" s="4" t="s">
        <v>2035</v>
      </c>
      <c r="T882" s="4" t="s">
        <v>2043</v>
      </c>
      <c r="U882" s="4"/>
      <c r="V882" s="4"/>
      <c r="W882" s="4"/>
      <c r="X882" s="4"/>
    </row>
    <row r="883" spans="1:24" ht="17" x14ac:dyDescent="0.2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4" t="s">
        <v>14</v>
      </c>
      <c r="G883" s="15">
        <f>(E883/D883)*100</f>
        <v>38.948339483394832</v>
      </c>
      <c r="H883" s="4">
        <v>452</v>
      </c>
      <c r="I883" s="16">
        <f>E883/H883</f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17">
        <f>(((L883/60)/60)/24)+DATE(1970,1,1)</f>
        <v>42194.208333333328</v>
      </c>
      <c r="O883" s="17">
        <f>(((M883/60)/60)/24)+DATE(1970,1,1)</f>
        <v>42223.208333333328</v>
      </c>
      <c r="P883" s="4" t="b">
        <v>0</v>
      </c>
      <c r="Q883" s="4" t="b">
        <v>1</v>
      </c>
      <c r="R883" s="4" t="s">
        <v>33</v>
      </c>
      <c r="S883" s="4" t="s">
        <v>2039</v>
      </c>
      <c r="T883" s="4" t="s">
        <v>2040</v>
      </c>
      <c r="U883" s="4"/>
      <c r="V883" s="4"/>
      <c r="W883" s="4"/>
      <c r="X883" s="4"/>
    </row>
    <row r="884" spans="1:24" ht="17" x14ac:dyDescent="0.2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4" t="s">
        <v>20</v>
      </c>
      <c r="G884" s="15">
        <f>(E884/D884)*100</f>
        <v>370</v>
      </c>
      <c r="H884" s="4">
        <v>80</v>
      </c>
      <c r="I884" s="16">
        <f>E884/H884</f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17">
        <f>(((L884/60)/60)/24)+DATE(1970,1,1)</f>
        <v>42025.25</v>
      </c>
      <c r="O884" s="17">
        <f>(((M884/60)/60)/24)+DATE(1970,1,1)</f>
        <v>42029.25</v>
      </c>
      <c r="P884" s="4" t="b">
        <v>0</v>
      </c>
      <c r="Q884" s="4" t="b">
        <v>0</v>
      </c>
      <c r="R884" s="4" t="s">
        <v>33</v>
      </c>
      <c r="S884" s="4" t="s">
        <v>2039</v>
      </c>
      <c r="T884" s="4" t="s">
        <v>2040</v>
      </c>
      <c r="U884" s="4"/>
      <c r="V884" s="4"/>
      <c r="W884" s="4"/>
      <c r="X884" s="4"/>
    </row>
    <row r="885" spans="1:24" ht="34" x14ac:dyDescent="0.2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4" t="s">
        <v>20</v>
      </c>
      <c r="G885" s="15">
        <f>(E885/D885)*100</f>
        <v>237.91176470588232</v>
      </c>
      <c r="H885" s="4">
        <v>193</v>
      </c>
      <c r="I885" s="16">
        <f>E885/H885</f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17">
        <f>(((L885/60)/60)/24)+DATE(1970,1,1)</f>
        <v>40323.208333333336</v>
      </c>
      <c r="O885" s="17">
        <f>(((M885/60)/60)/24)+DATE(1970,1,1)</f>
        <v>40359.208333333336</v>
      </c>
      <c r="P885" s="4" t="b">
        <v>0</v>
      </c>
      <c r="Q885" s="4" t="b">
        <v>0</v>
      </c>
      <c r="R885" s="4" t="s">
        <v>100</v>
      </c>
      <c r="S885" s="4" t="s">
        <v>2041</v>
      </c>
      <c r="T885" s="4" t="s">
        <v>2052</v>
      </c>
      <c r="U885" s="4"/>
      <c r="V885" s="4"/>
      <c r="W885" s="4"/>
      <c r="X885" s="4"/>
    </row>
    <row r="886" spans="1:24" ht="17" x14ac:dyDescent="0.2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4" t="s">
        <v>14</v>
      </c>
      <c r="G886" s="15">
        <f>(E886/D886)*100</f>
        <v>64.036299765807954</v>
      </c>
      <c r="H886" s="4">
        <v>1886</v>
      </c>
      <c r="I886" s="16">
        <f>E886/H886</f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17">
        <f>(((L886/60)/60)/24)+DATE(1970,1,1)</f>
        <v>41763.208333333336</v>
      </c>
      <c r="O886" s="17">
        <f>(((M886/60)/60)/24)+DATE(1970,1,1)</f>
        <v>41765.208333333336</v>
      </c>
      <c r="P886" s="4" t="b">
        <v>0</v>
      </c>
      <c r="Q886" s="4" t="b">
        <v>1</v>
      </c>
      <c r="R886" s="4" t="s">
        <v>33</v>
      </c>
      <c r="S886" s="4" t="s">
        <v>2039</v>
      </c>
      <c r="T886" s="4" t="s">
        <v>2040</v>
      </c>
      <c r="U886" s="4"/>
      <c r="V886" s="4"/>
      <c r="W886" s="4"/>
      <c r="X886" s="4"/>
    </row>
    <row r="887" spans="1:24" ht="17" x14ac:dyDescent="0.2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4" t="s">
        <v>20</v>
      </c>
      <c r="G887" s="15">
        <f>(E887/D887)*100</f>
        <v>118.27777777777777</v>
      </c>
      <c r="H887" s="4">
        <v>52</v>
      </c>
      <c r="I887" s="16">
        <f>E887/H887</f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17">
        <f>(((L887/60)/60)/24)+DATE(1970,1,1)</f>
        <v>40335.208333333336</v>
      </c>
      <c r="O887" s="17">
        <f>(((M887/60)/60)/24)+DATE(1970,1,1)</f>
        <v>40373.208333333336</v>
      </c>
      <c r="P887" s="4" t="b">
        <v>0</v>
      </c>
      <c r="Q887" s="4" t="b">
        <v>0</v>
      </c>
      <c r="R887" s="4" t="s">
        <v>33</v>
      </c>
      <c r="S887" s="4" t="s">
        <v>2039</v>
      </c>
      <c r="T887" s="4" t="s">
        <v>2040</v>
      </c>
      <c r="U887" s="4"/>
      <c r="V887" s="4"/>
      <c r="W887" s="4"/>
      <c r="X887" s="4"/>
    </row>
    <row r="888" spans="1:24" ht="17" x14ac:dyDescent="0.2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4" t="s">
        <v>14</v>
      </c>
      <c r="G888" s="15">
        <f>(E888/D888)*100</f>
        <v>84.824037184594957</v>
      </c>
      <c r="H888" s="4">
        <v>1825</v>
      </c>
      <c r="I888" s="16">
        <f>E888/H888</f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17">
        <f>(((L888/60)/60)/24)+DATE(1970,1,1)</f>
        <v>40416.208333333336</v>
      </c>
      <c r="O888" s="17">
        <f>(((M888/60)/60)/24)+DATE(1970,1,1)</f>
        <v>40434.208333333336</v>
      </c>
      <c r="P888" s="4" t="b">
        <v>0</v>
      </c>
      <c r="Q888" s="4" t="b">
        <v>0</v>
      </c>
      <c r="R888" s="4" t="s">
        <v>60</v>
      </c>
      <c r="S888" s="4" t="s">
        <v>2035</v>
      </c>
      <c r="T888" s="4" t="s">
        <v>2045</v>
      </c>
      <c r="U888" s="4"/>
      <c r="V888" s="4"/>
      <c r="W888" s="4"/>
      <c r="X888" s="4"/>
    </row>
    <row r="889" spans="1:24" ht="34" x14ac:dyDescent="0.2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4" t="s">
        <v>14</v>
      </c>
      <c r="G889" s="15">
        <f>(E889/D889)*100</f>
        <v>29.346153846153843</v>
      </c>
      <c r="H889" s="4">
        <v>31</v>
      </c>
      <c r="I889" s="16">
        <f>E889/H889</f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17">
        <f>(((L889/60)/60)/24)+DATE(1970,1,1)</f>
        <v>42202.208333333328</v>
      </c>
      <c r="O889" s="17">
        <f>(((M889/60)/60)/24)+DATE(1970,1,1)</f>
        <v>42249.208333333328</v>
      </c>
      <c r="P889" s="4" t="b">
        <v>0</v>
      </c>
      <c r="Q889" s="4" t="b">
        <v>1</v>
      </c>
      <c r="R889" s="4" t="s">
        <v>33</v>
      </c>
      <c r="S889" s="4" t="s">
        <v>2039</v>
      </c>
      <c r="T889" s="4" t="s">
        <v>2040</v>
      </c>
      <c r="U889" s="4"/>
      <c r="V889" s="4"/>
      <c r="W889" s="4"/>
      <c r="X889" s="4"/>
    </row>
    <row r="890" spans="1:24" ht="34" x14ac:dyDescent="0.2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4" t="s">
        <v>20</v>
      </c>
      <c r="G890" s="15">
        <f>(E890/D890)*100</f>
        <v>209.89655172413794</v>
      </c>
      <c r="H890" s="4">
        <v>290</v>
      </c>
      <c r="I890" s="16">
        <f>E890/H890</f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17">
        <f>(((L890/60)/60)/24)+DATE(1970,1,1)</f>
        <v>42836.208333333328</v>
      </c>
      <c r="O890" s="17">
        <f>(((M890/60)/60)/24)+DATE(1970,1,1)</f>
        <v>42855.208333333328</v>
      </c>
      <c r="P890" s="4" t="b">
        <v>0</v>
      </c>
      <c r="Q890" s="4" t="b">
        <v>0</v>
      </c>
      <c r="R890" s="4" t="s">
        <v>33</v>
      </c>
      <c r="S890" s="4" t="s">
        <v>2039</v>
      </c>
      <c r="T890" s="4" t="s">
        <v>2040</v>
      </c>
      <c r="U890" s="4"/>
      <c r="V890" s="4"/>
      <c r="W890" s="4"/>
      <c r="X890" s="4"/>
    </row>
    <row r="891" spans="1:24" ht="17" x14ac:dyDescent="0.2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4" t="s">
        <v>20</v>
      </c>
      <c r="G891" s="15">
        <f>(E891/D891)*100</f>
        <v>169.78571428571431</v>
      </c>
      <c r="H891" s="4">
        <v>122</v>
      </c>
      <c r="I891" s="16">
        <f>E891/H891</f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17">
        <f>(((L891/60)/60)/24)+DATE(1970,1,1)</f>
        <v>41710.208333333336</v>
      </c>
      <c r="O891" s="17">
        <f>(((M891/60)/60)/24)+DATE(1970,1,1)</f>
        <v>41717.208333333336</v>
      </c>
      <c r="P891" s="4" t="b">
        <v>0</v>
      </c>
      <c r="Q891" s="4" t="b">
        <v>1</v>
      </c>
      <c r="R891" s="4" t="s">
        <v>50</v>
      </c>
      <c r="S891" s="4" t="s">
        <v>2035</v>
      </c>
      <c r="T891" s="4" t="s">
        <v>2043</v>
      </c>
      <c r="U891" s="4"/>
      <c r="V891" s="4"/>
      <c r="W891" s="4"/>
      <c r="X891" s="4"/>
    </row>
    <row r="892" spans="1:24" ht="17" x14ac:dyDescent="0.2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4" t="s">
        <v>20</v>
      </c>
      <c r="G892" s="15">
        <f>(E892/D892)*100</f>
        <v>115.95907738095239</v>
      </c>
      <c r="H892" s="4">
        <v>1470</v>
      </c>
      <c r="I892" s="16">
        <f>E892/H892</f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17">
        <f>(((L892/60)/60)/24)+DATE(1970,1,1)</f>
        <v>43640.208333333328</v>
      </c>
      <c r="O892" s="17">
        <f>(((M892/60)/60)/24)+DATE(1970,1,1)</f>
        <v>43641.208333333328</v>
      </c>
      <c r="P892" s="4" t="b">
        <v>0</v>
      </c>
      <c r="Q892" s="4" t="b">
        <v>0</v>
      </c>
      <c r="R892" s="4" t="s">
        <v>60</v>
      </c>
      <c r="S892" s="4" t="s">
        <v>2035</v>
      </c>
      <c r="T892" s="4" t="s">
        <v>2045</v>
      </c>
      <c r="U892" s="4"/>
      <c r="V892" s="4"/>
      <c r="W892" s="4"/>
      <c r="X892" s="4"/>
    </row>
    <row r="893" spans="1:24" ht="34" x14ac:dyDescent="0.2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4" t="s">
        <v>20</v>
      </c>
      <c r="G893" s="15">
        <f>(E893/D893)*100</f>
        <v>258.59999999999997</v>
      </c>
      <c r="H893" s="4">
        <v>165</v>
      </c>
      <c r="I893" s="16">
        <f>E893/H893</f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17">
        <f>(((L893/60)/60)/24)+DATE(1970,1,1)</f>
        <v>40880.25</v>
      </c>
      <c r="O893" s="17">
        <f>(((M893/60)/60)/24)+DATE(1970,1,1)</f>
        <v>40924.25</v>
      </c>
      <c r="P893" s="4" t="b">
        <v>0</v>
      </c>
      <c r="Q893" s="4" t="b">
        <v>0</v>
      </c>
      <c r="R893" s="4" t="s">
        <v>42</v>
      </c>
      <c r="S893" s="4" t="s">
        <v>2041</v>
      </c>
      <c r="T893" s="4" t="s">
        <v>2042</v>
      </c>
      <c r="U893" s="4"/>
      <c r="V893" s="4"/>
      <c r="W893" s="4"/>
      <c r="X893" s="4"/>
    </row>
    <row r="894" spans="1:24" ht="17" x14ac:dyDescent="0.2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4" t="s">
        <v>20</v>
      </c>
      <c r="G894" s="15">
        <f>(E894/D894)*100</f>
        <v>230.58333333333331</v>
      </c>
      <c r="H894" s="4">
        <v>182</v>
      </c>
      <c r="I894" s="16">
        <f>E894/H894</f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17">
        <f>(((L894/60)/60)/24)+DATE(1970,1,1)</f>
        <v>40319.208333333336</v>
      </c>
      <c r="O894" s="17">
        <f>(((M894/60)/60)/24)+DATE(1970,1,1)</f>
        <v>40360.208333333336</v>
      </c>
      <c r="P894" s="4" t="b">
        <v>0</v>
      </c>
      <c r="Q894" s="4" t="b">
        <v>0</v>
      </c>
      <c r="R894" s="4" t="s">
        <v>206</v>
      </c>
      <c r="S894" s="4" t="s">
        <v>2047</v>
      </c>
      <c r="T894" s="4" t="s">
        <v>2059</v>
      </c>
      <c r="U894" s="4"/>
      <c r="V894" s="4"/>
      <c r="W894" s="4"/>
      <c r="X894" s="4"/>
    </row>
    <row r="895" spans="1:24" ht="17" x14ac:dyDescent="0.2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4" t="s">
        <v>20</v>
      </c>
      <c r="G895" s="15">
        <f>(E895/D895)*100</f>
        <v>128.21428571428572</v>
      </c>
      <c r="H895" s="4">
        <v>199</v>
      </c>
      <c r="I895" s="16">
        <f>E895/H895</f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17">
        <f>(((L895/60)/60)/24)+DATE(1970,1,1)</f>
        <v>42170.208333333328</v>
      </c>
      <c r="O895" s="17">
        <f>(((M895/60)/60)/24)+DATE(1970,1,1)</f>
        <v>42174.208333333328</v>
      </c>
      <c r="P895" s="4" t="b">
        <v>0</v>
      </c>
      <c r="Q895" s="4" t="b">
        <v>1</v>
      </c>
      <c r="R895" s="4" t="s">
        <v>42</v>
      </c>
      <c r="S895" s="4" t="s">
        <v>2041</v>
      </c>
      <c r="T895" s="4" t="s">
        <v>2042</v>
      </c>
      <c r="U895" s="4"/>
      <c r="V895" s="4"/>
      <c r="W895" s="4"/>
      <c r="X895" s="4"/>
    </row>
    <row r="896" spans="1:24" ht="17" x14ac:dyDescent="0.2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4" t="s">
        <v>20</v>
      </c>
      <c r="G896" s="15">
        <f>(E896/D896)*100</f>
        <v>188.70588235294116</v>
      </c>
      <c r="H896" s="4">
        <v>56</v>
      </c>
      <c r="I896" s="16">
        <f>E896/H896</f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17">
        <f>(((L896/60)/60)/24)+DATE(1970,1,1)</f>
        <v>41466.208333333336</v>
      </c>
      <c r="O896" s="17">
        <f>(((M896/60)/60)/24)+DATE(1970,1,1)</f>
        <v>41496.208333333336</v>
      </c>
      <c r="P896" s="4" t="b">
        <v>0</v>
      </c>
      <c r="Q896" s="4" t="b">
        <v>1</v>
      </c>
      <c r="R896" s="4" t="s">
        <v>269</v>
      </c>
      <c r="S896" s="4" t="s">
        <v>2041</v>
      </c>
      <c r="T896" s="4" t="s">
        <v>2060</v>
      </c>
      <c r="U896" s="4"/>
      <c r="V896" s="4"/>
      <c r="W896" s="4"/>
      <c r="X896" s="4"/>
    </row>
    <row r="897" spans="1:24" ht="34" x14ac:dyDescent="0.2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4" t="s">
        <v>14</v>
      </c>
      <c r="G897" s="15">
        <f>(E897/D897)*100</f>
        <v>6.9511889862327907</v>
      </c>
      <c r="H897" s="4">
        <v>107</v>
      </c>
      <c r="I897" s="16">
        <f>E897/H897</f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17">
        <f>(((L897/60)/60)/24)+DATE(1970,1,1)</f>
        <v>43134.25</v>
      </c>
      <c r="O897" s="17">
        <f>(((M897/60)/60)/24)+DATE(1970,1,1)</f>
        <v>43143.25</v>
      </c>
      <c r="P897" s="4" t="b">
        <v>0</v>
      </c>
      <c r="Q897" s="4" t="b">
        <v>0</v>
      </c>
      <c r="R897" s="4" t="s">
        <v>33</v>
      </c>
      <c r="S897" s="4" t="s">
        <v>2039</v>
      </c>
      <c r="T897" s="4" t="s">
        <v>2040</v>
      </c>
      <c r="U897" s="4"/>
      <c r="V897" s="4"/>
      <c r="W897" s="4"/>
      <c r="X897" s="4"/>
    </row>
    <row r="898" spans="1:24" ht="34" x14ac:dyDescent="0.2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4" t="s">
        <v>20</v>
      </c>
      <c r="G898" s="15">
        <f>(E898/D898)*100</f>
        <v>774.43434343434342</v>
      </c>
      <c r="H898" s="4">
        <v>1460</v>
      </c>
      <c r="I898" s="16">
        <f>E898/H898</f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17">
        <f>(((L898/60)/60)/24)+DATE(1970,1,1)</f>
        <v>40738.208333333336</v>
      </c>
      <c r="O898" s="17">
        <f>(((M898/60)/60)/24)+DATE(1970,1,1)</f>
        <v>40741.208333333336</v>
      </c>
      <c r="P898" s="4" t="b">
        <v>0</v>
      </c>
      <c r="Q898" s="4" t="b">
        <v>1</v>
      </c>
      <c r="R898" s="4" t="s">
        <v>17</v>
      </c>
      <c r="S898" s="4" t="s">
        <v>2033</v>
      </c>
      <c r="T898" s="4" t="s">
        <v>2034</v>
      </c>
      <c r="U898" s="4"/>
      <c r="V898" s="4"/>
      <c r="W898" s="4"/>
      <c r="X898" s="4"/>
    </row>
    <row r="899" spans="1:24" ht="17" x14ac:dyDescent="0.2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4" t="s">
        <v>14</v>
      </c>
      <c r="G899" s="15">
        <f>(E899/D899)*100</f>
        <v>27.693181818181817</v>
      </c>
      <c r="H899" s="4">
        <v>27</v>
      </c>
      <c r="I899" s="16">
        <f>E899/H899</f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17">
        <f>(((L899/60)/60)/24)+DATE(1970,1,1)</f>
        <v>43583.208333333328</v>
      </c>
      <c r="O899" s="17">
        <f>(((M899/60)/60)/24)+DATE(1970,1,1)</f>
        <v>43585.208333333328</v>
      </c>
      <c r="P899" s="4" t="b">
        <v>0</v>
      </c>
      <c r="Q899" s="4" t="b">
        <v>0</v>
      </c>
      <c r="R899" s="4" t="s">
        <v>33</v>
      </c>
      <c r="S899" s="4" t="s">
        <v>2039</v>
      </c>
      <c r="T899" s="4" t="s">
        <v>2040</v>
      </c>
      <c r="U899" s="4"/>
      <c r="V899" s="4"/>
      <c r="W899" s="4"/>
      <c r="X899" s="4"/>
    </row>
    <row r="900" spans="1:24" ht="17" x14ac:dyDescent="0.2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4" t="s">
        <v>14</v>
      </c>
      <c r="G900" s="15">
        <f>(E900/D900)*100</f>
        <v>52.479620323841424</v>
      </c>
      <c r="H900" s="4">
        <v>1221</v>
      </c>
      <c r="I900" s="16">
        <f>E900/H900</f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17">
        <f>(((L900/60)/60)/24)+DATE(1970,1,1)</f>
        <v>43815.25</v>
      </c>
      <c r="O900" s="17">
        <f>(((M900/60)/60)/24)+DATE(1970,1,1)</f>
        <v>43821.25</v>
      </c>
      <c r="P900" s="4" t="b">
        <v>0</v>
      </c>
      <c r="Q900" s="4" t="b">
        <v>0</v>
      </c>
      <c r="R900" s="4" t="s">
        <v>42</v>
      </c>
      <c r="S900" s="4" t="s">
        <v>2041</v>
      </c>
      <c r="T900" s="4" t="s">
        <v>2042</v>
      </c>
      <c r="U900" s="4"/>
      <c r="V900" s="4"/>
      <c r="W900" s="4"/>
      <c r="X900" s="4"/>
    </row>
    <row r="901" spans="1:24" ht="17" x14ac:dyDescent="0.2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4" t="s">
        <v>20</v>
      </c>
      <c r="G901" s="15">
        <f>(E901/D901)*100</f>
        <v>407.09677419354841</v>
      </c>
      <c r="H901" s="4">
        <v>123</v>
      </c>
      <c r="I901" s="16">
        <f>E901/H901</f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17">
        <f>(((L901/60)/60)/24)+DATE(1970,1,1)</f>
        <v>41554.208333333336</v>
      </c>
      <c r="O901" s="17">
        <f>(((M901/60)/60)/24)+DATE(1970,1,1)</f>
        <v>41572.208333333336</v>
      </c>
      <c r="P901" s="4" t="b">
        <v>0</v>
      </c>
      <c r="Q901" s="4" t="b">
        <v>0</v>
      </c>
      <c r="R901" s="4" t="s">
        <v>159</v>
      </c>
      <c r="S901" s="4" t="s">
        <v>2035</v>
      </c>
      <c r="T901" s="4" t="s">
        <v>2058</v>
      </c>
      <c r="U901" s="4"/>
      <c r="V901" s="4"/>
      <c r="W901" s="4"/>
      <c r="X901" s="4"/>
    </row>
    <row r="902" spans="1:24" ht="17" x14ac:dyDescent="0.2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4" t="s">
        <v>14</v>
      </c>
      <c r="G902" s="15">
        <f>(E902/D902)*100</f>
        <v>2</v>
      </c>
      <c r="H902" s="4">
        <v>1</v>
      </c>
      <c r="I902" s="16">
        <f>E902/H902</f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17">
        <f>(((L902/60)/60)/24)+DATE(1970,1,1)</f>
        <v>41901.208333333336</v>
      </c>
      <c r="O902" s="17">
        <f>(((M902/60)/60)/24)+DATE(1970,1,1)</f>
        <v>41902.208333333336</v>
      </c>
      <c r="P902" s="4" t="b">
        <v>0</v>
      </c>
      <c r="Q902" s="4" t="b">
        <v>1</v>
      </c>
      <c r="R902" s="4" t="s">
        <v>28</v>
      </c>
      <c r="S902" s="4" t="s">
        <v>2037</v>
      </c>
      <c r="T902" s="4" t="s">
        <v>2038</v>
      </c>
      <c r="U902" s="4"/>
      <c r="V902" s="4"/>
      <c r="W902" s="4"/>
      <c r="X902" s="4"/>
    </row>
    <row r="903" spans="1:24" ht="17" x14ac:dyDescent="0.2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4" t="s">
        <v>20</v>
      </c>
      <c r="G903" s="15">
        <f>(E903/D903)*100</f>
        <v>156.17857142857144</v>
      </c>
      <c r="H903" s="4">
        <v>159</v>
      </c>
      <c r="I903" s="16">
        <f>E903/H903</f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17">
        <f>(((L903/60)/60)/24)+DATE(1970,1,1)</f>
        <v>43298.208333333328</v>
      </c>
      <c r="O903" s="17">
        <f>(((M903/60)/60)/24)+DATE(1970,1,1)</f>
        <v>43331.208333333328</v>
      </c>
      <c r="P903" s="4" t="b">
        <v>0</v>
      </c>
      <c r="Q903" s="4" t="b">
        <v>1</v>
      </c>
      <c r="R903" s="4" t="s">
        <v>23</v>
      </c>
      <c r="S903" s="4" t="s">
        <v>2035</v>
      </c>
      <c r="T903" s="4" t="s">
        <v>2036</v>
      </c>
      <c r="U903" s="4"/>
      <c r="V903" s="4"/>
      <c r="W903" s="4"/>
      <c r="X903" s="4"/>
    </row>
    <row r="904" spans="1:24" ht="17" x14ac:dyDescent="0.2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4" t="s">
        <v>20</v>
      </c>
      <c r="G904" s="15">
        <f>(E904/D904)*100</f>
        <v>252.42857142857144</v>
      </c>
      <c r="H904" s="4">
        <v>110</v>
      </c>
      <c r="I904" s="16">
        <f>E904/H904</f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17">
        <f>(((L904/60)/60)/24)+DATE(1970,1,1)</f>
        <v>42399.25</v>
      </c>
      <c r="O904" s="17">
        <f>(((M904/60)/60)/24)+DATE(1970,1,1)</f>
        <v>42441.25</v>
      </c>
      <c r="P904" s="4" t="b">
        <v>0</v>
      </c>
      <c r="Q904" s="4" t="b">
        <v>0</v>
      </c>
      <c r="R904" s="4" t="s">
        <v>28</v>
      </c>
      <c r="S904" s="4" t="s">
        <v>2037</v>
      </c>
      <c r="T904" s="4" t="s">
        <v>2038</v>
      </c>
      <c r="U904" s="4"/>
      <c r="V904" s="4"/>
      <c r="W904" s="4"/>
      <c r="X904" s="4"/>
    </row>
    <row r="905" spans="1:24" ht="34" x14ac:dyDescent="0.2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4" t="s">
        <v>47</v>
      </c>
      <c r="G905" s="15">
        <f>(E905/D905)*100</f>
        <v>1.729268292682927</v>
      </c>
      <c r="H905" s="4">
        <v>14</v>
      </c>
      <c r="I905" s="16">
        <f>E905/H905</f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17">
        <f>(((L905/60)/60)/24)+DATE(1970,1,1)</f>
        <v>41034.208333333336</v>
      </c>
      <c r="O905" s="17">
        <f>(((M905/60)/60)/24)+DATE(1970,1,1)</f>
        <v>41049.208333333336</v>
      </c>
      <c r="P905" s="4" t="b">
        <v>0</v>
      </c>
      <c r="Q905" s="4" t="b">
        <v>1</v>
      </c>
      <c r="R905" s="4" t="s">
        <v>68</v>
      </c>
      <c r="S905" s="4" t="s">
        <v>2047</v>
      </c>
      <c r="T905" s="4" t="s">
        <v>2048</v>
      </c>
      <c r="U905" s="4"/>
      <c r="V905" s="4"/>
      <c r="W905" s="4"/>
      <c r="X905" s="4"/>
    </row>
    <row r="906" spans="1:24" ht="17" x14ac:dyDescent="0.2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4" t="s">
        <v>14</v>
      </c>
      <c r="G906" s="15">
        <f>(E906/D906)*100</f>
        <v>12.230769230769232</v>
      </c>
      <c r="H906" s="4">
        <v>16</v>
      </c>
      <c r="I906" s="16">
        <f>E906/H906</f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17">
        <f>(((L906/60)/60)/24)+DATE(1970,1,1)</f>
        <v>41186.208333333336</v>
      </c>
      <c r="O906" s="17">
        <f>(((M906/60)/60)/24)+DATE(1970,1,1)</f>
        <v>41190.208333333336</v>
      </c>
      <c r="P906" s="4" t="b">
        <v>0</v>
      </c>
      <c r="Q906" s="4" t="b">
        <v>0</v>
      </c>
      <c r="R906" s="4" t="s">
        <v>133</v>
      </c>
      <c r="S906" s="4" t="s">
        <v>2047</v>
      </c>
      <c r="T906" s="4" t="s">
        <v>2056</v>
      </c>
      <c r="U906" s="4"/>
      <c r="V906" s="4"/>
      <c r="W906" s="4"/>
      <c r="X906" s="4"/>
    </row>
    <row r="907" spans="1:24" ht="17" x14ac:dyDescent="0.2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4" t="s">
        <v>20</v>
      </c>
      <c r="G907" s="15">
        <f>(E907/D907)*100</f>
        <v>163.98734177215189</v>
      </c>
      <c r="H907" s="4">
        <v>236</v>
      </c>
      <c r="I907" s="16">
        <f>E907/H907</f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17">
        <f>(((L907/60)/60)/24)+DATE(1970,1,1)</f>
        <v>41536.208333333336</v>
      </c>
      <c r="O907" s="17">
        <f>(((M907/60)/60)/24)+DATE(1970,1,1)</f>
        <v>41539.208333333336</v>
      </c>
      <c r="P907" s="4" t="b">
        <v>0</v>
      </c>
      <c r="Q907" s="4" t="b">
        <v>0</v>
      </c>
      <c r="R907" s="4" t="s">
        <v>33</v>
      </c>
      <c r="S907" s="4" t="s">
        <v>2039</v>
      </c>
      <c r="T907" s="4" t="s">
        <v>2040</v>
      </c>
      <c r="U907" s="4"/>
      <c r="V907" s="4"/>
      <c r="W907" s="4"/>
      <c r="X907" s="4"/>
    </row>
    <row r="908" spans="1:24" ht="34" x14ac:dyDescent="0.2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4" t="s">
        <v>20</v>
      </c>
      <c r="G908" s="15">
        <f>(E908/D908)*100</f>
        <v>162.98181818181817</v>
      </c>
      <c r="H908" s="4">
        <v>191</v>
      </c>
      <c r="I908" s="16">
        <f>E908/H908</f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17">
        <f>(((L908/60)/60)/24)+DATE(1970,1,1)</f>
        <v>42868.208333333328</v>
      </c>
      <c r="O908" s="17">
        <f>(((M908/60)/60)/24)+DATE(1970,1,1)</f>
        <v>42904.208333333328</v>
      </c>
      <c r="P908" s="4" t="b">
        <v>1</v>
      </c>
      <c r="Q908" s="4" t="b">
        <v>1</v>
      </c>
      <c r="R908" s="4" t="s">
        <v>42</v>
      </c>
      <c r="S908" s="4" t="s">
        <v>2041</v>
      </c>
      <c r="T908" s="4" t="s">
        <v>2042</v>
      </c>
      <c r="U908" s="4"/>
      <c r="V908" s="4"/>
      <c r="W908" s="4"/>
      <c r="X908" s="4"/>
    </row>
    <row r="909" spans="1:24" ht="17" x14ac:dyDescent="0.2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4" t="s">
        <v>14</v>
      </c>
      <c r="G909" s="15">
        <f>(E909/D909)*100</f>
        <v>20.252747252747252</v>
      </c>
      <c r="H909" s="4">
        <v>41</v>
      </c>
      <c r="I909" s="16">
        <f>E909/H909</f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17">
        <f>(((L909/60)/60)/24)+DATE(1970,1,1)</f>
        <v>40660.208333333336</v>
      </c>
      <c r="O909" s="17">
        <f>(((M909/60)/60)/24)+DATE(1970,1,1)</f>
        <v>40667.208333333336</v>
      </c>
      <c r="P909" s="4" t="b">
        <v>0</v>
      </c>
      <c r="Q909" s="4" t="b">
        <v>0</v>
      </c>
      <c r="R909" s="4" t="s">
        <v>33</v>
      </c>
      <c r="S909" s="4" t="s">
        <v>2039</v>
      </c>
      <c r="T909" s="4" t="s">
        <v>2040</v>
      </c>
      <c r="U909" s="4"/>
      <c r="V909" s="4"/>
      <c r="W909" s="4"/>
      <c r="X909" s="4"/>
    </row>
    <row r="910" spans="1:24" ht="17" x14ac:dyDescent="0.2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4" t="s">
        <v>20</v>
      </c>
      <c r="G910" s="15">
        <f>(E910/D910)*100</f>
        <v>319.24083769633506</v>
      </c>
      <c r="H910" s="4">
        <v>3934</v>
      </c>
      <c r="I910" s="16">
        <f>E910/H910</f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17">
        <f>(((L910/60)/60)/24)+DATE(1970,1,1)</f>
        <v>41031.208333333336</v>
      </c>
      <c r="O910" s="17">
        <f>(((M910/60)/60)/24)+DATE(1970,1,1)</f>
        <v>41042.208333333336</v>
      </c>
      <c r="P910" s="4" t="b">
        <v>0</v>
      </c>
      <c r="Q910" s="4" t="b">
        <v>0</v>
      </c>
      <c r="R910" s="4" t="s">
        <v>89</v>
      </c>
      <c r="S910" s="4" t="s">
        <v>2050</v>
      </c>
      <c r="T910" s="4" t="s">
        <v>2051</v>
      </c>
      <c r="U910" s="4"/>
      <c r="V910" s="4"/>
      <c r="W910" s="4"/>
      <c r="X910" s="4"/>
    </row>
    <row r="911" spans="1:24" ht="17" x14ac:dyDescent="0.2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4" t="s">
        <v>20</v>
      </c>
      <c r="G911" s="15">
        <f>(E911/D911)*100</f>
        <v>478.94444444444446</v>
      </c>
      <c r="H911" s="4">
        <v>80</v>
      </c>
      <c r="I911" s="16">
        <f>E911/H911</f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17">
        <f>(((L911/60)/60)/24)+DATE(1970,1,1)</f>
        <v>43255.208333333328</v>
      </c>
      <c r="O911" s="17">
        <f>(((M911/60)/60)/24)+DATE(1970,1,1)</f>
        <v>43282.208333333328</v>
      </c>
      <c r="P911" s="4" t="b">
        <v>0</v>
      </c>
      <c r="Q911" s="4" t="b">
        <v>1</v>
      </c>
      <c r="R911" s="4" t="s">
        <v>33</v>
      </c>
      <c r="S911" s="4" t="s">
        <v>2039</v>
      </c>
      <c r="T911" s="4" t="s">
        <v>2040</v>
      </c>
      <c r="U911" s="4"/>
      <c r="V911" s="4"/>
      <c r="W911" s="4"/>
      <c r="X911" s="4"/>
    </row>
    <row r="912" spans="1:24" ht="17" x14ac:dyDescent="0.2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4" t="s">
        <v>74</v>
      </c>
      <c r="G912" s="15">
        <f>(E912/D912)*100</f>
        <v>19.556634304207122</v>
      </c>
      <c r="H912" s="4">
        <v>296</v>
      </c>
      <c r="I912" s="16">
        <f>E912/H912</f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17">
        <f>(((L912/60)/60)/24)+DATE(1970,1,1)</f>
        <v>42026.25</v>
      </c>
      <c r="O912" s="17">
        <f>(((M912/60)/60)/24)+DATE(1970,1,1)</f>
        <v>42027.25</v>
      </c>
      <c r="P912" s="4" t="b">
        <v>0</v>
      </c>
      <c r="Q912" s="4" t="b">
        <v>0</v>
      </c>
      <c r="R912" s="4" t="s">
        <v>33</v>
      </c>
      <c r="S912" s="4" t="s">
        <v>2039</v>
      </c>
      <c r="T912" s="4" t="s">
        <v>2040</v>
      </c>
      <c r="U912" s="4"/>
      <c r="V912" s="4"/>
      <c r="W912" s="4"/>
      <c r="X912" s="4"/>
    </row>
    <row r="913" spans="1:24" ht="17" x14ac:dyDescent="0.2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4" t="s">
        <v>20</v>
      </c>
      <c r="G913" s="15">
        <f>(E913/D913)*100</f>
        <v>198.94827586206895</v>
      </c>
      <c r="H913" s="4">
        <v>462</v>
      </c>
      <c r="I913" s="16">
        <f>E913/H913</f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17">
        <f>(((L913/60)/60)/24)+DATE(1970,1,1)</f>
        <v>43717.208333333328</v>
      </c>
      <c r="O913" s="17">
        <f>(((M913/60)/60)/24)+DATE(1970,1,1)</f>
        <v>43719.208333333328</v>
      </c>
      <c r="P913" s="4" t="b">
        <v>1</v>
      </c>
      <c r="Q913" s="4" t="b">
        <v>0</v>
      </c>
      <c r="R913" s="4" t="s">
        <v>28</v>
      </c>
      <c r="S913" s="4" t="s">
        <v>2037</v>
      </c>
      <c r="T913" s="4" t="s">
        <v>2038</v>
      </c>
      <c r="U913" s="4"/>
      <c r="V913" s="4"/>
      <c r="W913" s="4"/>
      <c r="X913" s="4"/>
    </row>
    <row r="914" spans="1:24" ht="17" x14ac:dyDescent="0.2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4" t="s">
        <v>20</v>
      </c>
      <c r="G914" s="15">
        <f>(E914/D914)*100</f>
        <v>795</v>
      </c>
      <c r="H914" s="4">
        <v>179</v>
      </c>
      <c r="I914" s="16">
        <f>E914/H914</f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17">
        <f>(((L914/60)/60)/24)+DATE(1970,1,1)</f>
        <v>41157.208333333336</v>
      </c>
      <c r="O914" s="17">
        <f>(((M914/60)/60)/24)+DATE(1970,1,1)</f>
        <v>41170.208333333336</v>
      </c>
      <c r="P914" s="4" t="b">
        <v>1</v>
      </c>
      <c r="Q914" s="4" t="b">
        <v>0</v>
      </c>
      <c r="R914" s="4" t="s">
        <v>53</v>
      </c>
      <c r="S914" s="4" t="s">
        <v>2041</v>
      </c>
      <c r="T914" s="4" t="s">
        <v>2044</v>
      </c>
      <c r="U914" s="4"/>
      <c r="V914" s="4"/>
      <c r="W914" s="4"/>
      <c r="X914" s="4"/>
    </row>
    <row r="915" spans="1:24" ht="17" x14ac:dyDescent="0.2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4" t="s">
        <v>14</v>
      </c>
      <c r="G915" s="15">
        <f>(E915/D915)*100</f>
        <v>50.621082621082621</v>
      </c>
      <c r="H915" s="4">
        <v>523</v>
      </c>
      <c r="I915" s="16">
        <f>E915/H915</f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17">
        <f>(((L915/60)/60)/24)+DATE(1970,1,1)</f>
        <v>43597.208333333328</v>
      </c>
      <c r="O915" s="17">
        <f>(((M915/60)/60)/24)+DATE(1970,1,1)</f>
        <v>43610.208333333328</v>
      </c>
      <c r="P915" s="4" t="b">
        <v>0</v>
      </c>
      <c r="Q915" s="4" t="b">
        <v>0</v>
      </c>
      <c r="R915" s="4" t="s">
        <v>53</v>
      </c>
      <c r="S915" s="4" t="s">
        <v>2041</v>
      </c>
      <c r="T915" s="4" t="s">
        <v>2044</v>
      </c>
      <c r="U915" s="4"/>
      <c r="V915" s="4"/>
      <c r="W915" s="4"/>
      <c r="X915" s="4"/>
    </row>
    <row r="916" spans="1:24" ht="17" x14ac:dyDescent="0.2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4" t="s">
        <v>14</v>
      </c>
      <c r="G916" s="15">
        <f>(E916/D916)*100</f>
        <v>57.4375</v>
      </c>
      <c r="H916" s="4">
        <v>141</v>
      </c>
      <c r="I916" s="16">
        <f>E916/H916</f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17">
        <f>(((L916/60)/60)/24)+DATE(1970,1,1)</f>
        <v>41490.208333333336</v>
      </c>
      <c r="O916" s="17">
        <f>(((M916/60)/60)/24)+DATE(1970,1,1)</f>
        <v>41502.208333333336</v>
      </c>
      <c r="P916" s="4" t="b">
        <v>0</v>
      </c>
      <c r="Q916" s="4" t="b">
        <v>0</v>
      </c>
      <c r="R916" s="4" t="s">
        <v>33</v>
      </c>
      <c r="S916" s="4" t="s">
        <v>2039</v>
      </c>
      <c r="T916" s="4" t="s">
        <v>2040</v>
      </c>
      <c r="U916" s="4"/>
      <c r="V916" s="4"/>
      <c r="W916" s="4"/>
      <c r="X916" s="4"/>
    </row>
    <row r="917" spans="1:24" ht="17" x14ac:dyDescent="0.2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4" t="s">
        <v>20</v>
      </c>
      <c r="G917" s="15">
        <f>(E917/D917)*100</f>
        <v>155.62827640984909</v>
      </c>
      <c r="H917" s="4">
        <v>1866</v>
      </c>
      <c r="I917" s="16">
        <f>E917/H917</f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17">
        <f>(((L917/60)/60)/24)+DATE(1970,1,1)</f>
        <v>42976.208333333328</v>
      </c>
      <c r="O917" s="17">
        <f>(((M917/60)/60)/24)+DATE(1970,1,1)</f>
        <v>42985.208333333328</v>
      </c>
      <c r="P917" s="4" t="b">
        <v>0</v>
      </c>
      <c r="Q917" s="4" t="b">
        <v>0</v>
      </c>
      <c r="R917" s="4" t="s">
        <v>269</v>
      </c>
      <c r="S917" s="4" t="s">
        <v>2041</v>
      </c>
      <c r="T917" s="4" t="s">
        <v>2060</v>
      </c>
      <c r="U917" s="4"/>
      <c r="V917" s="4"/>
      <c r="W917" s="4"/>
      <c r="X917" s="4"/>
    </row>
    <row r="918" spans="1:24" ht="34" x14ac:dyDescent="0.2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4" t="s">
        <v>14</v>
      </c>
      <c r="G918" s="15">
        <f>(E918/D918)*100</f>
        <v>36.297297297297298</v>
      </c>
      <c r="H918" s="4">
        <v>52</v>
      </c>
      <c r="I918" s="16">
        <f>E918/H918</f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17">
        <f>(((L918/60)/60)/24)+DATE(1970,1,1)</f>
        <v>41991.25</v>
      </c>
      <c r="O918" s="17">
        <f>(((M918/60)/60)/24)+DATE(1970,1,1)</f>
        <v>42000.25</v>
      </c>
      <c r="P918" s="4" t="b">
        <v>0</v>
      </c>
      <c r="Q918" s="4" t="b">
        <v>0</v>
      </c>
      <c r="R918" s="4" t="s">
        <v>122</v>
      </c>
      <c r="S918" s="4" t="s">
        <v>2054</v>
      </c>
      <c r="T918" s="4" t="s">
        <v>2055</v>
      </c>
      <c r="U918" s="4"/>
      <c r="V918" s="4"/>
      <c r="W918" s="4"/>
      <c r="X918" s="4"/>
    </row>
    <row r="919" spans="1:24" ht="17" x14ac:dyDescent="0.2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4" t="s">
        <v>47</v>
      </c>
      <c r="G919" s="15">
        <f>(E919/D919)*100</f>
        <v>58.25</v>
      </c>
      <c r="H919" s="4">
        <v>27</v>
      </c>
      <c r="I919" s="16">
        <f>E919/H919</f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17">
        <f>(((L919/60)/60)/24)+DATE(1970,1,1)</f>
        <v>40722.208333333336</v>
      </c>
      <c r="O919" s="17">
        <f>(((M919/60)/60)/24)+DATE(1970,1,1)</f>
        <v>40746.208333333336</v>
      </c>
      <c r="P919" s="4" t="b">
        <v>0</v>
      </c>
      <c r="Q919" s="4" t="b">
        <v>1</v>
      </c>
      <c r="R919" s="4" t="s">
        <v>100</v>
      </c>
      <c r="S919" s="4" t="s">
        <v>2041</v>
      </c>
      <c r="T919" s="4" t="s">
        <v>2052</v>
      </c>
      <c r="U919" s="4"/>
      <c r="V919" s="4"/>
      <c r="W919" s="4"/>
      <c r="X919" s="4"/>
    </row>
    <row r="920" spans="1:24" ht="17" x14ac:dyDescent="0.2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4" t="s">
        <v>20</v>
      </c>
      <c r="G920" s="15">
        <f>(E920/D920)*100</f>
        <v>237.39473684210526</v>
      </c>
      <c r="H920" s="4">
        <v>156</v>
      </c>
      <c r="I920" s="16">
        <f>E920/H920</f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17">
        <f>(((L920/60)/60)/24)+DATE(1970,1,1)</f>
        <v>41117.208333333336</v>
      </c>
      <c r="O920" s="17">
        <f>(((M920/60)/60)/24)+DATE(1970,1,1)</f>
        <v>41128.208333333336</v>
      </c>
      <c r="P920" s="4" t="b">
        <v>0</v>
      </c>
      <c r="Q920" s="4" t="b">
        <v>0</v>
      </c>
      <c r="R920" s="4" t="s">
        <v>133</v>
      </c>
      <c r="S920" s="4" t="s">
        <v>2047</v>
      </c>
      <c r="T920" s="4" t="s">
        <v>2056</v>
      </c>
      <c r="U920" s="4"/>
      <c r="V920" s="4"/>
      <c r="W920" s="4"/>
      <c r="X920" s="4"/>
    </row>
    <row r="921" spans="1:24" ht="17" x14ac:dyDescent="0.2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4" t="s">
        <v>14</v>
      </c>
      <c r="G921" s="15">
        <f>(E921/D921)*100</f>
        <v>58.75</v>
      </c>
      <c r="H921" s="4">
        <v>225</v>
      </c>
      <c r="I921" s="16">
        <f>E921/H921</f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17">
        <f>(((L921/60)/60)/24)+DATE(1970,1,1)</f>
        <v>43022.208333333328</v>
      </c>
      <c r="O921" s="17">
        <f>(((M921/60)/60)/24)+DATE(1970,1,1)</f>
        <v>43054.25</v>
      </c>
      <c r="P921" s="4" t="b">
        <v>0</v>
      </c>
      <c r="Q921" s="4" t="b">
        <v>1</v>
      </c>
      <c r="R921" s="4" t="s">
        <v>33</v>
      </c>
      <c r="S921" s="4" t="s">
        <v>2039</v>
      </c>
      <c r="T921" s="4" t="s">
        <v>2040</v>
      </c>
      <c r="U921" s="4"/>
      <c r="V921" s="4"/>
      <c r="W921" s="4"/>
      <c r="X921" s="4"/>
    </row>
    <row r="922" spans="1:24" ht="17" x14ac:dyDescent="0.2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4" t="s">
        <v>20</v>
      </c>
      <c r="G922" s="15">
        <f>(E922/D922)*100</f>
        <v>182.56603773584905</v>
      </c>
      <c r="H922" s="4">
        <v>255</v>
      </c>
      <c r="I922" s="16">
        <f>E922/H922</f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17">
        <f>(((L922/60)/60)/24)+DATE(1970,1,1)</f>
        <v>43503.25</v>
      </c>
      <c r="O922" s="17">
        <f>(((M922/60)/60)/24)+DATE(1970,1,1)</f>
        <v>43523.25</v>
      </c>
      <c r="P922" s="4" t="b">
        <v>1</v>
      </c>
      <c r="Q922" s="4" t="b">
        <v>0</v>
      </c>
      <c r="R922" s="4" t="s">
        <v>71</v>
      </c>
      <c r="S922" s="4" t="s">
        <v>2041</v>
      </c>
      <c r="T922" s="4" t="s">
        <v>2049</v>
      </c>
      <c r="U922" s="4"/>
      <c r="V922" s="4"/>
      <c r="W922" s="4"/>
      <c r="X922" s="4"/>
    </row>
    <row r="923" spans="1:24" ht="17" x14ac:dyDescent="0.2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4" t="s">
        <v>14</v>
      </c>
      <c r="G923" s="15">
        <f>(E923/D923)*100</f>
        <v>0.75436408977556113</v>
      </c>
      <c r="H923" s="4">
        <v>38</v>
      </c>
      <c r="I923" s="16">
        <f>E923/H923</f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17">
        <f>(((L923/60)/60)/24)+DATE(1970,1,1)</f>
        <v>40951.25</v>
      </c>
      <c r="O923" s="17">
        <f>(((M923/60)/60)/24)+DATE(1970,1,1)</f>
        <v>40965.25</v>
      </c>
      <c r="P923" s="4" t="b">
        <v>0</v>
      </c>
      <c r="Q923" s="4" t="b">
        <v>0</v>
      </c>
      <c r="R923" s="4" t="s">
        <v>28</v>
      </c>
      <c r="S923" s="4" t="s">
        <v>2037</v>
      </c>
      <c r="T923" s="4" t="s">
        <v>2038</v>
      </c>
      <c r="U923" s="4"/>
      <c r="V923" s="4"/>
      <c r="W923" s="4"/>
      <c r="X923" s="4"/>
    </row>
    <row r="924" spans="1:24" ht="17" x14ac:dyDescent="0.2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4" t="s">
        <v>20</v>
      </c>
      <c r="G924" s="15">
        <f>(E924/D924)*100</f>
        <v>175.95330739299609</v>
      </c>
      <c r="H924" s="4">
        <v>2261</v>
      </c>
      <c r="I924" s="16">
        <f>E924/H924</f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17">
        <f>(((L924/60)/60)/24)+DATE(1970,1,1)</f>
        <v>43443.25</v>
      </c>
      <c r="O924" s="17">
        <f>(((M924/60)/60)/24)+DATE(1970,1,1)</f>
        <v>43452.25</v>
      </c>
      <c r="P924" s="4" t="b">
        <v>0</v>
      </c>
      <c r="Q924" s="4" t="b">
        <v>1</v>
      </c>
      <c r="R924" s="4" t="s">
        <v>319</v>
      </c>
      <c r="S924" s="4" t="s">
        <v>2035</v>
      </c>
      <c r="T924" s="4" t="s">
        <v>2062</v>
      </c>
      <c r="U924" s="4"/>
      <c r="V924" s="4"/>
      <c r="W924" s="4"/>
      <c r="X924" s="4"/>
    </row>
    <row r="925" spans="1:24" ht="17" x14ac:dyDescent="0.2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4" t="s">
        <v>20</v>
      </c>
      <c r="G925" s="15">
        <f>(E925/D925)*100</f>
        <v>237.88235294117646</v>
      </c>
      <c r="H925" s="4">
        <v>40</v>
      </c>
      <c r="I925" s="16">
        <f>E925/H925</f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17">
        <f>(((L925/60)/60)/24)+DATE(1970,1,1)</f>
        <v>40373.208333333336</v>
      </c>
      <c r="O925" s="17">
        <f>(((M925/60)/60)/24)+DATE(1970,1,1)</f>
        <v>40374.208333333336</v>
      </c>
      <c r="P925" s="4" t="b">
        <v>0</v>
      </c>
      <c r="Q925" s="4" t="b">
        <v>0</v>
      </c>
      <c r="R925" s="4" t="s">
        <v>33</v>
      </c>
      <c r="S925" s="4" t="s">
        <v>2039</v>
      </c>
      <c r="T925" s="4" t="s">
        <v>2040</v>
      </c>
      <c r="U925" s="4"/>
      <c r="V925" s="4"/>
      <c r="W925" s="4"/>
      <c r="X925" s="4"/>
    </row>
    <row r="926" spans="1:24" ht="17" x14ac:dyDescent="0.2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4" t="s">
        <v>20</v>
      </c>
      <c r="G926" s="15">
        <f>(E926/D926)*100</f>
        <v>488.05076142131981</v>
      </c>
      <c r="H926" s="4">
        <v>2289</v>
      </c>
      <c r="I926" s="16">
        <f>E926/H926</f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17">
        <f>(((L926/60)/60)/24)+DATE(1970,1,1)</f>
        <v>43769.208333333328</v>
      </c>
      <c r="O926" s="17">
        <f>(((M926/60)/60)/24)+DATE(1970,1,1)</f>
        <v>43780.25</v>
      </c>
      <c r="P926" s="4" t="b">
        <v>0</v>
      </c>
      <c r="Q926" s="4" t="b">
        <v>0</v>
      </c>
      <c r="R926" s="4" t="s">
        <v>33</v>
      </c>
      <c r="S926" s="4" t="s">
        <v>2039</v>
      </c>
      <c r="T926" s="4" t="s">
        <v>2040</v>
      </c>
      <c r="U926" s="4"/>
      <c r="V926" s="4"/>
      <c r="W926" s="4"/>
      <c r="X926" s="4"/>
    </row>
    <row r="927" spans="1:24" ht="34" x14ac:dyDescent="0.2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4" t="s">
        <v>20</v>
      </c>
      <c r="G927" s="15">
        <f>(E927/D927)*100</f>
        <v>224.06666666666669</v>
      </c>
      <c r="H927" s="4">
        <v>65</v>
      </c>
      <c r="I927" s="16">
        <f>E927/H927</f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17">
        <f>(((L927/60)/60)/24)+DATE(1970,1,1)</f>
        <v>43000.208333333328</v>
      </c>
      <c r="O927" s="17">
        <f>(((M927/60)/60)/24)+DATE(1970,1,1)</f>
        <v>43012.208333333328</v>
      </c>
      <c r="P927" s="4" t="b">
        <v>0</v>
      </c>
      <c r="Q927" s="4" t="b">
        <v>0</v>
      </c>
      <c r="R927" s="4" t="s">
        <v>33</v>
      </c>
      <c r="S927" s="4" t="s">
        <v>2039</v>
      </c>
      <c r="T927" s="4" t="s">
        <v>2040</v>
      </c>
      <c r="U927" s="4"/>
      <c r="V927" s="4"/>
      <c r="W927" s="4"/>
      <c r="X927" s="4"/>
    </row>
    <row r="928" spans="1:24" ht="17" x14ac:dyDescent="0.2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4" t="s">
        <v>14</v>
      </c>
      <c r="G928" s="15">
        <f>(E928/D928)*100</f>
        <v>18.126436781609197</v>
      </c>
      <c r="H928" s="4">
        <v>15</v>
      </c>
      <c r="I928" s="16">
        <f>E928/H928</f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17">
        <f>(((L928/60)/60)/24)+DATE(1970,1,1)</f>
        <v>42502.208333333328</v>
      </c>
      <c r="O928" s="17">
        <f>(((M928/60)/60)/24)+DATE(1970,1,1)</f>
        <v>42506.208333333328</v>
      </c>
      <c r="P928" s="4" t="b">
        <v>0</v>
      </c>
      <c r="Q928" s="4" t="b">
        <v>0</v>
      </c>
      <c r="R928" s="4" t="s">
        <v>17</v>
      </c>
      <c r="S928" s="4" t="s">
        <v>2033</v>
      </c>
      <c r="T928" s="4" t="s">
        <v>2034</v>
      </c>
      <c r="U928" s="4"/>
      <c r="V928" s="4"/>
      <c r="W928" s="4"/>
      <c r="X928" s="4"/>
    </row>
    <row r="929" spans="1:24" ht="17" x14ac:dyDescent="0.2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4" t="s">
        <v>14</v>
      </c>
      <c r="G929" s="15">
        <f>(E929/D929)*100</f>
        <v>45.847222222222221</v>
      </c>
      <c r="H929" s="4">
        <v>37</v>
      </c>
      <c r="I929" s="16">
        <f>E929/H929</f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17">
        <f>(((L929/60)/60)/24)+DATE(1970,1,1)</f>
        <v>41102.208333333336</v>
      </c>
      <c r="O929" s="17">
        <f>(((M929/60)/60)/24)+DATE(1970,1,1)</f>
        <v>41131.208333333336</v>
      </c>
      <c r="P929" s="4" t="b">
        <v>0</v>
      </c>
      <c r="Q929" s="4" t="b">
        <v>0</v>
      </c>
      <c r="R929" s="4" t="s">
        <v>33</v>
      </c>
      <c r="S929" s="4" t="s">
        <v>2039</v>
      </c>
      <c r="T929" s="4" t="s">
        <v>2040</v>
      </c>
      <c r="U929" s="4"/>
      <c r="V929" s="4"/>
      <c r="W929" s="4"/>
      <c r="X929" s="4"/>
    </row>
    <row r="930" spans="1:24" ht="17" x14ac:dyDescent="0.2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4" t="s">
        <v>20</v>
      </c>
      <c r="G930" s="15">
        <f>(E930/D930)*100</f>
        <v>117.31541218637993</v>
      </c>
      <c r="H930" s="4">
        <v>3777</v>
      </c>
      <c r="I930" s="16">
        <f>E930/H930</f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17">
        <f>(((L930/60)/60)/24)+DATE(1970,1,1)</f>
        <v>41637.25</v>
      </c>
      <c r="O930" s="17">
        <f>(((M930/60)/60)/24)+DATE(1970,1,1)</f>
        <v>41646.25</v>
      </c>
      <c r="P930" s="4" t="b">
        <v>0</v>
      </c>
      <c r="Q930" s="4" t="b">
        <v>0</v>
      </c>
      <c r="R930" s="4" t="s">
        <v>28</v>
      </c>
      <c r="S930" s="4" t="s">
        <v>2037</v>
      </c>
      <c r="T930" s="4" t="s">
        <v>2038</v>
      </c>
      <c r="U930" s="4"/>
      <c r="V930" s="4"/>
      <c r="W930" s="4"/>
      <c r="X930" s="4"/>
    </row>
    <row r="931" spans="1:24" ht="17" x14ac:dyDescent="0.2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4" t="s">
        <v>20</v>
      </c>
      <c r="G931" s="15">
        <f>(E931/D931)*100</f>
        <v>217.30909090909088</v>
      </c>
      <c r="H931" s="4">
        <v>184</v>
      </c>
      <c r="I931" s="16">
        <f>E931/H931</f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17">
        <f>(((L931/60)/60)/24)+DATE(1970,1,1)</f>
        <v>42858.208333333328</v>
      </c>
      <c r="O931" s="17">
        <f>(((M931/60)/60)/24)+DATE(1970,1,1)</f>
        <v>42872.208333333328</v>
      </c>
      <c r="P931" s="4" t="b">
        <v>0</v>
      </c>
      <c r="Q931" s="4" t="b">
        <v>0</v>
      </c>
      <c r="R931" s="4" t="s">
        <v>33</v>
      </c>
      <c r="S931" s="4" t="s">
        <v>2039</v>
      </c>
      <c r="T931" s="4" t="s">
        <v>2040</v>
      </c>
      <c r="U931" s="4"/>
      <c r="V931" s="4"/>
      <c r="W931" s="4"/>
      <c r="X931" s="4"/>
    </row>
    <row r="932" spans="1:24" ht="17" x14ac:dyDescent="0.2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4" t="s">
        <v>20</v>
      </c>
      <c r="G932" s="15">
        <f>(E932/D932)*100</f>
        <v>112.28571428571428</v>
      </c>
      <c r="H932" s="4">
        <v>85</v>
      </c>
      <c r="I932" s="16">
        <f>E932/H932</f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17">
        <f>(((L932/60)/60)/24)+DATE(1970,1,1)</f>
        <v>42060.25</v>
      </c>
      <c r="O932" s="17">
        <f>(((M932/60)/60)/24)+DATE(1970,1,1)</f>
        <v>42067.25</v>
      </c>
      <c r="P932" s="4" t="b">
        <v>0</v>
      </c>
      <c r="Q932" s="4" t="b">
        <v>1</v>
      </c>
      <c r="R932" s="4" t="s">
        <v>33</v>
      </c>
      <c r="S932" s="4" t="s">
        <v>2039</v>
      </c>
      <c r="T932" s="4" t="s">
        <v>2040</v>
      </c>
      <c r="U932" s="4"/>
      <c r="V932" s="4"/>
      <c r="W932" s="4"/>
      <c r="X932" s="4"/>
    </row>
    <row r="933" spans="1:24" ht="17" x14ac:dyDescent="0.2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4" t="s">
        <v>14</v>
      </c>
      <c r="G933" s="15">
        <f>(E933/D933)*100</f>
        <v>72.51898734177216</v>
      </c>
      <c r="H933" s="4">
        <v>112</v>
      </c>
      <c r="I933" s="16">
        <f>E933/H933</f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17">
        <f>(((L933/60)/60)/24)+DATE(1970,1,1)</f>
        <v>41818.208333333336</v>
      </c>
      <c r="O933" s="17">
        <f>(((M933/60)/60)/24)+DATE(1970,1,1)</f>
        <v>41820.208333333336</v>
      </c>
      <c r="P933" s="4" t="b">
        <v>0</v>
      </c>
      <c r="Q933" s="4" t="b">
        <v>1</v>
      </c>
      <c r="R933" s="4" t="s">
        <v>33</v>
      </c>
      <c r="S933" s="4" t="s">
        <v>2039</v>
      </c>
      <c r="T933" s="4" t="s">
        <v>2040</v>
      </c>
      <c r="U933" s="4"/>
      <c r="V933" s="4"/>
      <c r="W933" s="4"/>
      <c r="X933" s="4"/>
    </row>
    <row r="934" spans="1:24" ht="17" x14ac:dyDescent="0.2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4" t="s">
        <v>20</v>
      </c>
      <c r="G934" s="15">
        <f>(E934/D934)*100</f>
        <v>212.30434782608697</v>
      </c>
      <c r="H934" s="4">
        <v>144</v>
      </c>
      <c r="I934" s="16">
        <f>E934/H934</f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17">
        <f>(((L934/60)/60)/24)+DATE(1970,1,1)</f>
        <v>41709.208333333336</v>
      </c>
      <c r="O934" s="17">
        <f>(((M934/60)/60)/24)+DATE(1970,1,1)</f>
        <v>41712.208333333336</v>
      </c>
      <c r="P934" s="4" t="b">
        <v>0</v>
      </c>
      <c r="Q934" s="4" t="b">
        <v>0</v>
      </c>
      <c r="R934" s="4" t="s">
        <v>23</v>
      </c>
      <c r="S934" s="4" t="s">
        <v>2035</v>
      </c>
      <c r="T934" s="4" t="s">
        <v>2036</v>
      </c>
      <c r="U934" s="4"/>
      <c r="V934" s="4"/>
      <c r="W934" s="4"/>
      <c r="X934" s="4"/>
    </row>
    <row r="935" spans="1:24" ht="17" x14ac:dyDescent="0.2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4" t="s">
        <v>20</v>
      </c>
      <c r="G935" s="15">
        <f>(E935/D935)*100</f>
        <v>239.74657534246577</v>
      </c>
      <c r="H935" s="4">
        <v>1902</v>
      </c>
      <c r="I935" s="16">
        <f>E935/H935</f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17">
        <f>(((L935/60)/60)/24)+DATE(1970,1,1)</f>
        <v>41372.208333333336</v>
      </c>
      <c r="O935" s="17">
        <f>(((M935/60)/60)/24)+DATE(1970,1,1)</f>
        <v>41385.208333333336</v>
      </c>
      <c r="P935" s="4" t="b">
        <v>0</v>
      </c>
      <c r="Q935" s="4" t="b">
        <v>0</v>
      </c>
      <c r="R935" s="4" t="s">
        <v>33</v>
      </c>
      <c r="S935" s="4" t="s">
        <v>2039</v>
      </c>
      <c r="T935" s="4" t="s">
        <v>2040</v>
      </c>
      <c r="U935" s="4"/>
      <c r="V935" s="4"/>
      <c r="W935" s="4"/>
      <c r="X935" s="4"/>
    </row>
    <row r="936" spans="1:24" ht="17" x14ac:dyDescent="0.2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4" t="s">
        <v>20</v>
      </c>
      <c r="G936" s="15">
        <f>(E936/D936)*100</f>
        <v>181.93548387096774</v>
      </c>
      <c r="H936" s="4">
        <v>105</v>
      </c>
      <c r="I936" s="16">
        <f>E936/H936</f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17">
        <f>(((L936/60)/60)/24)+DATE(1970,1,1)</f>
        <v>42422.25</v>
      </c>
      <c r="O936" s="17">
        <f>(((M936/60)/60)/24)+DATE(1970,1,1)</f>
        <v>42428.25</v>
      </c>
      <c r="P936" s="4" t="b">
        <v>0</v>
      </c>
      <c r="Q936" s="4" t="b">
        <v>0</v>
      </c>
      <c r="R936" s="4" t="s">
        <v>33</v>
      </c>
      <c r="S936" s="4" t="s">
        <v>2039</v>
      </c>
      <c r="T936" s="4" t="s">
        <v>2040</v>
      </c>
      <c r="U936" s="4"/>
      <c r="V936" s="4"/>
      <c r="W936" s="4"/>
      <c r="X936" s="4"/>
    </row>
    <row r="937" spans="1:24" ht="34" x14ac:dyDescent="0.2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4" t="s">
        <v>20</v>
      </c>
      <c r="G937" s="15">
        <f>(E937/D937)*100</f>
        <v>164.13114754098362</v>
      </c>
      <c r="H937" s="4">
        <v>132</v>
      </c>
      <c r="I937" s="16">
        <f>E937/H937</f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17">
        <f>(((L937/60)/60)/24)+DATE(1970,1,1)</f>
        <v>42209.208333333328</v>
      </c>
      <c r="O937" s="17">
        <f>(((M937/60)/60)/24)+DATE(1970,1,1)</f>
        <v>42216.208333333328</v>
      </c>
      <c r="P937" s="4" t="b">
        <v>0</v>
      </c>
      <c r="Q937" s="4" t="b">
        <v>0</v>
      </c>
      <c r="R937" s="4" t="s">
        <v>33</v>
      </c>
      <c r="S937" s="4" t="s">
        <v>2039</v>
      </c>
      <c r="T937" s="4" t="s">
        <v>2040</v>
      </c>
      <c r="U937" s="4"/>
      <c r="V937" s="4"/>
      <c r="W937" s="4"/>
      <c r="X937" s="4"/>
    </row>
    <row r="938" spans="1:24" ht="17" x14ac:dyDescent="0.2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4" t="s">
        <v>14</v>
      </c>
      <c r="G938" s="15">
        <f>(E938/D938)*100</f>
        <v>1.6375968992248062</v>
      </c>
      <c r="H938" s="4">
        <v>21</v>
      </c>
      <c r="I938" s="16">
        <f>E938/H938</f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17">
        <f>(((L938/60)/60)/24)+DATE(1970,1,1)</f>
        <v>43668.208333333328</v>
      </c>
      <c r="O938" s="17">
        <f>(((M938/60)/60)/24)+DATE(1970,1,1)</f>
        <v>43671.208333333328</v>
      </c>
      <c r="P938" s="4" t="b">
        <v>1</v>
      </c>
      <c r="Q938" s="4" t="b">
        <v>0</v>
      </c>
      <c r="R938" s="4" t="s">
        <v>33</v>
      </c>
      <c r="S938" s="4" t="s">
        <v>2039</v>
      </c>
      <c r="T938" s="4" t="s">
        <v>2040</v>
      </c>
      <c r="U938" s="4"/>
      <c r="V938" s="4"/>
      <c r="W938" s="4"/>
      <c r="X938" s="4"/>
    </row>
    <row r="939" spans="1:24" ht="17" x14ac:dyDescent="0.2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4" t="s">
        <v>74</v>
      </c>
      <c r="G939" s="15">
        <f>(E939/D939)*100</f>
        <v>49.64385964912281</v>
      </c>
      <c r="H939" s="4">
        <v>976</v>
      </c>
      <c r="I939" s="16">
        <f>E939/H939</f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17">
        <f>(((L939/60)/60)/24)+DATE(1970,1,1)</f>
        <v>42334.25</v>
      </c>
      <c r="O939" s="17">
        <f>(((M939/60)/60)/24)+DATE(1970,1,1)</f>
        <v>42343.25</v>
      </c>
      <c r="P939" s="4" t="b">
        <v>0</v>
      </c>
      <c r="Q939" s="4" t="b">
        <v>0</v>
      </c>
      <c r="R939" s="4" t="s">
        <v>42</v>
      </c>
      <c r="S939" s="4" t="s">
        <v>2041</v>
      </c>
      <c r="T939" s="4" t="s">
        <v>2042</v>
      </c>
      <c r="U939" s="4"/>
      <c r="V939" s="4"/>
      <c r="W939" s="4"/>
      <c r="X939" s="4"/>
    </row>
    <row r="940" spans="1:24" ht="17" x14ac:dyDescent="0.2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4" t="s">
        <v>20</v>
      </c>
      <c r="G940" s="15">
        <f>(E940/D940)*100</f>
        <v>109.70652173913042</v>
      </c>
      <c r="H940" s="4">
        <v>96</v>
      </c>
      <c r="I940" s="16">
        <f>E940/H940</f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17">
        <f>(((L940/60)/60)/24)+DATE(1970,1,1)</f>
        <v>43263.208333333328</v>
      </c>
      <c r="O940" s="17">
        <f>(((M940/60)/60)/24)+DATE(1970,1,1)</f>
        <v>43299.208333333328</v>
      </c>
      <c r="P940" s="4" t="b">
        <v>0</v>
      </c>
      <c r="Q940" s="4" t="b">
        <v>1</v>
      </c>
      <c r="R940" s="4" t="s">
        <v>119</v>
      </c>
      <c r="S940" s="4" t="s">
        <v>2047</v>
      </c>
      <c r="T940" s="4" t="s">
        <v>2053</v>
      </c>
      <c r="U940" s="4"/>
      <c r="V940" s="4"/>
      <c r="W940" s="4"/>
      <c r="X940" s="4"/>
    </row>
    <row r="941" spans="1:24" ht="34" x14ac:dyDescent="0.2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4" t="s">
        <v>14</v>
      </c>
      <c r="G941" s="15">
        <f>(E941/D941)*100</f>
        <v>49.217948717948715</v>
      </c>
      <c r="H941" s="4">
        <v>67</v>
      </c>
      <c r="I941" s="16">
        <f>E941/H941</f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17">
        <f>(((L941/60)/60)/24)+DATE(1970,1,1)</f>
        <v>40670.208333333336</v>
      </c>
      <c r="O941" s="17">
        <f>(((M941/60)/60)/24)+DATE(1970,1,1)</f>
        <v>40687.208333333336</v>
      </c>
      <c r="P941" s="4" t="b">
        <v>0</v>
      </c>
      <c r="Q941" s="4" t="b">
        <v>1</v>
      </c>
      <c r="R941" s="4" t="s">
        <v>89</v>
      </c>
      <c r="S941" s="4" t="s">
        <v>2050</v>
      </c>
      <c r="T941" s="4" t="s">
        <v>2051</v>
      </c>
      <c r="U941" s="4"/>
      <c r="V941" s="4"/>
      <c r="W941" s="4"/>
      <c r="X941" s="4"/>
    </row>
    <row r="942" spans="1:24" ht="17" x14ac:dyDescent="0.2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4" t="s">
        <v>47</v>
      </c>
      <c r="G942" s="15">
        <f>(E942/D942)*100</f>
        <v>62.232323232323225</v>
      </c>
      <c r="H942" s="4">
        <v>66</v>
      </c>
      <c r="I942" s="16">
        <f>E942/H942</f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17">
        <f>(((L942/60)/60)/24)+DATE(1970,1,1)</f>
        <v>41244.25</v>
      </c>
      <c r="O942" s="17">
        <f>(((M942/60)/60)/24)+DATE(1970,1,1)</f>
        <v>41266.25</v>
      </c>
      <c r="P942" s="4" t="b">
        <v>0</v>
      </c>
      <c r="Q942" s="4" t="b">
        <v>0</v>
      </c>
      <c r="R942" s="4" t="s">
        <v>28</v>
      </c>
      <c r="S942" s="4" t="s">
        <v>2037</v>
      </c>
      <c r="T942" s="4" t="s">
        <v>2038</v>
      </c>
      <c r="U942" s="4"/>
      <c r="V942" s="4"/>
      <c r="W942" s="4"/>
      <c r="X942" s="4"/>
    </row>
    <row r="943" spans="1:24" ht="17" x14ac:dyDescent="0.2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4" t="s">
        <v>14</v>
      </c>
      <c r="G943" s="15">
        <f>(E943/D943)*100</f>
        <v>13.05813953488372</v>
      </c>
      <c r="H943" s="4">
        <v>78</v>
      </c>
      <c r="I943" s="16">
        <f>E943/H943</f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17">
        <f>(((L943/60)/60)/24)+DATE(1970,1,1)</f>
        <v>40552.25</v>
      </c>
      <c r="O943" s="17">
        <f>(((M943/60)/60)/24)+DATE(1970,1,1)</f>
        <v>40587.25</v>
      </c>
      <c r="P943" s="4" t="b">
        <v>1</v>
      </c>
      <c r="Q943" s="4" t="b">
        <v>0</v>
      </c>
      <c r="R943" s="4" t="s">
        <v>33</v>
      </c>
      <c r="S943" s="4" t="s">
        <v>2039</v>
      </c>
      <c r="T943" s="4" t="s">
        <v>2040</v>
      </c>
      <c r="U943" s="4"/>
      <c r="V943" s="4"/>
      <c r="W943" s="4"/>
      <c r="X943" s="4"/>
    </row>
    <row r="944" spans="1:24" ht="17" x14ac:dyDescent="0.2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4" t="s">
        <v>14</v>
      </c>
      <c r="G944" s="15">
        <f>(E944/D944)*100</f>
        <v>64.635416666666671</v>
      </c>
      <c r="H944" s="4">
        <v>67</v>
      </c>
      <c r="I944" s="16">
        <f>E944/H944</f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17">
        <f>(((L944/60)/60)/24)+DATE(1970,1,1)</f>
        <v>40568.25</v>
      </c>
      <c r="O944" s="17">
        <f>(((M944/60)/60)/24)+DATE(1970,1,1)</f>
        <v>40571.25</v>
      </c>
      <c r="P944" s="4" t="b">
        <v>0</v>
      </c>
      <c r="Q944" s="4" t="b">
        <v>0</v>
      </c>
      <c r="R944" s="4" t="s">
        <v>33</v>
      </c>
      <c r="S944" s="4" t="s">
        <v>2039</v>
      </c>
      <c r="T944" s="4" t="s">
        <v>2040</v>
      </c>
      <c r="U944" s="4"/>
      <c r="V944" s="4"/>
      <c r="W944" s="4"/>
      <c r="X944" s="4"/>
    </row>
    <row r="945" spans="1:24" ht="17" x14ac:dyDescent="0.2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4" t="s">
        <v>20</v>
      </c>
      <c r="G945" s="15">
        <f>(E945/D945)*100</f>
        <v>159.58666666666667</v>
      </c>
      <c r="H945" s="4">
        <v>114</v>
      </c>
      <c r="I945" s="16">
        <f>E945/H945</f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17">
        <f>(((L945/60)/60)/24)+DATE(1970,1,1)</f>
        <v>41906.208333333336</v>
      </c>
      <c r="O945" s="17">
        <f>(((M945/60)/60)/24)+DATE(1970,1,1)</f>
        <v>41941.208333333336</v>
      </c>
      <c r="P945" s="4" t="b">
        <v>0</v>
      </c>
      <c r="Q945" s="4" t="b">
        <v>0</v>
      </c>
      <c r="R945" s="4" t="s">
        <v>17</v>
      </c>
      <c r="S945" s="4" t="s">
        <v>2033</v>
      </c>
      <c r="T945" s="4" t="s">
        <v>2034</v>
      </c>
      <c r="U945" s="4"/>
      <c r="V945" s="4"/>
      <c r="W945" s="4"/>
      <c r="X945" s="4"/>
    </row>
    <row r="946" spans="1:24" ht="17" x14ac:dyDescent="0.2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4" t="s">
        <v>14</v>
      </c>
      <c r="G946" s="15">
        <f>(E946/D946)*100</f>
        <v>81.42</v>
      </c>
      <c r="H946" s="4">
        <v>263</v>
      </c>
      <c r="I946" s="16">
        <f>E946/H946</f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17">
        <f>(((L946/60)/60)/24)+DATE(1970,1,1)</f>
        <v>42776.25</v>
      </c>
      <c r="O946" s="17">
        <f>(((M946/60)/60)/24)+DATE(1970,1,1)</f>
        <v>42795.25</v>
      </c>
      <c r="P946" s="4" t="b">
        <v>0</v>
      </c>
      <c r="Q946" s="4" t="b">
        <v>0</v>
      </c>
      <c r="R946" s="4" t="s">
        <v>122</v>
      </c>
      <c r="S946" s="4" t="s">
        <v>2054</v>
      </c>
      <c r="T946" s="4" t="s">
        <v>2055</v>
      </c>
      <c r="U946" s="4"/>
      <c r="V946" s="4"/>
      <c r="W946" s="4"/>
      <c r="X946" s="4"/>
    </row>
    <row r="947" spans="1:24" ht="17" x14ac:dyDescent="0.2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4" t="s">
        <v>14</v>
      </c>
      <c r="G947" s="15">
        <f>(E947/D947)*100</f>
        <v>32.444767441860463</v>
      </c>
      <c r="H947" s="4">
        <v>1691</v>
      </c>
      <c r="I947" s="16">
        <f>E947/H947</f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17">
        <f>(((L947/60)/60)/24)+DATE(1970,1,1)</f>
        <v>41004.208333333336</v>
      </c>
      <c r="O947" s="17">
        <f>(((M947/60)/60)/24)+DATE(1970,1,1)</f>
        <v>41019.208333333336</v>
      </c>
      <c r="P947" s="4" t="b">
        <v>1</v>
      </c>
      <c r="Q947" s="4" t="b">
        <v>0</v>
      </c>
      <c r="R947" s="4" t="s">
        <v>122</v>
      </c>
      <c r="S947" s="4" t="s">
        <v>2054</v>
      </c>
      <c r="T947" s="4" t="s">
        <v>2055</v>
      </c>
      <c r="U947" s="4"/>
      <c r="V947" s="4"/>
      <c r="W947" s="4"/>
      <c r="X947" s="4"/>
    </row>
    <row r="948" spans="1:24" ht="34" x14ac:dyDescent="0.2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4" t="s">
        <v>14</v>
      </c>
      <c r="G948" s="15">
        <f>(E948/D948)*100</f>
        <v>9.9141184124918666</v>
      </c>
      <c r="H948" s="4">
        <v>181</v>
      </c>
      <c r="I948" s="16">
        <f>E948/H948</f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17">
        <f>(((L948/60)/60)/24)+DATE(1970,1,1)</f>
        <v>40710.208333333336</v>
      </c>
      <c r="O948" s="17">
        <f>(((M948/60)/60)/24)+DATE(1970,1,1)</f>
        <v>40712.208333333336</v>
      </c>
      <c r="P948" s="4" t="b">
        <v>0</v>
      </c>
      <c r="Q948" s="4" t="b">
        <v>0</v>
      </c>
      <c r="R948" s="4" t="s">
        <v>33</v>
      </c>
      <c r="S948" s="4" t="s">
        <v>2039</v>
      </c>
      <c r="T948" s="4" t="s">
        <v>2040</v>
      </c>
      <c r="U948" s="4"/>
      <c r="V948" s="4"/>
      <c r="W948" s="4"/>
      <c r="X948" s="4"/>
    </row>
    <row r="949" spans="1:24" ht="17" x14ac:dyDescent="0.2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4" t="s">
        <v>14</v>
      </c>
      <c r="G949" s="15">
        <f>(E949/D949)*100</f>
        <v>26.694444444444443</v>
      </c>
      <c r="H949" s="4">
        <v>13</v>
      </c>
      <c r="I949" s="16">
        <f>E949/H949</f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17">
        <f>(((L949/60)/60)/24)+DATE(1970,1,1)</f>
        <v>41908.208333333336</v>
      </c>
      <c r="O949" s="17">
        <f>(((M949/60)/60)/24)+DATE(1970,1,1)</f>
        <v>41915.208333333336</v>
      </c>
      <c r="P949" s="4" t="b">
        <v>0</v>
      </c>
      <c r="Q949" s="4" t="b">
        <v>0</v>
      </c>
      <c r="R949" s="4" t="s">
        <v>33</v>
      </c>
      <c r="S949" s="4" t="s">
        <v>2039</v>
      </c>
      <c r="T949" s="4" t="s">
        <v>2040</v>
      </c>
      <c r="U949" s="4"/>
      <c r="V949" s="4"/>
      <c r="W949" s="4"/>
      <c r="X949" s="4"/>
    </row>
    <row r="950" spans="1:24" ht="17" x14ac:dyDescent="0.2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4" t="s">
        <v>74</v>
      </c>
      <c r="G950" s="15">
        <f>(E950/D950)*100</f>
        <v>62.957446808510639</v>
      </c>
      <c r="H950" s="4">
        <v>160</v>
      </c>
      <c r="I950" s="16">
        <f>E950/H950</f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17">
        <f>(((L950/60)/60)/24)+DATE(1970,1,1)</f>
        <v>41985.25</v>
      </c>
      <c r="O950" s="17">
        <f>(((M950/60)/60)/24)+DATE(1970,1,1)</f>
        <v>41995.25</v>
      </c>
      <c r="P950" s="4" t="b">
        <v>1</v>
      </c>
      <c r="Q950" s="4" t="b">
        <v>1</v>
      </c>
      <c r="R950" s="4" t="s">
        <v>42</v>
      </c>
      <c r="S950" s="4" t="s">
        <v>2041</v>
      </c>
      <c r="T950" s="4" t="s">
        <v>2042</v>
      </c>
      <c r="U950" s="4"/>
      <c r="V950" s="4"/>
      <c r="W950" s="4"/>
      <c r="X950" s="4"/>
    </row>
    <row r="951" spans="1:24" ht="34" x14ac:dyDescent="0.2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4" t="s">
        <v>20</v>
      </c>
      <c r="G951" s="15">
        <f>(E951/D951)*100</f>
        <v>161.35593220338984</v>
      </c>
      <c r="H951" s="4">
        <v>203</v>
      </c>
      <c r="I951" s="16">
        <f>E951/H951</f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17">
        <f>(((L951/60)/60)/24)+DATE(1970,1,1)</f>
        <v>42112.208333333328</v>
      </c>
      <c r="O951" s="17">
        <f>(((M951/60)/60)/24)+DATE(1970,1,1)</f>
        <v>42131.208333333328</v>
      </c>
      <c r="P951" s="4" t="b">
        <v>0</v>
      </c>
      <c r="Q951" s="4" t="b">
        <v>0</v>
      </c>
      <c r="R951" s="4" t="s">
        <v>28</v>
      </c>
      <c r="S951" s="4" t="s">
        <v>2037</v>
      </c>
      <c r="T951" s="4" t="s">
        <v>2038</v>
      </c>
      <c r="U951" s="4"/>
      <c r="V951" s="4"/>
      <c r="W951" s="4"/>
      <c r="X951" s="4"/>
    </row>
    <row r="952" spans="1:24" ht="17" x14ac:dyDescent="0.2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4" t="s">
        <v>14</v>
      </c>
      <c r="G952" s="15">
        <f>(E952/D952)*100</f>
        <v>5</v>
      </c>
      <c r="H952" s="4">
        <v>1</v>
      </c>
      <c r="I952" s="16">
        <f>E952/H952</f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17">
        <f>(((L952/60)/60)/24)+DATE(1970,1,1)</f>
        <v>43571.208333333328</v>
      </c>
      <c r="O952" s="17">
        <f>(((M952/60)/60)/24)+DATE(1970,1,1)</f>
        <v>43576.208333333328</v>
      </c>
      <c r="P952" s="4" t="b">
        <v>0</v>
      </c>
      <c r="Q952" s="4" t="b">
        <v>1</v>
      </c>
      <c r="R952" s="4" t="s">
        <v>33</v>
      </c>
      <c r="S952" s="4" t="s">
        <v>2039</v>
      </c>
      <c r="T952" s="4" t="s">
        <v>2040</v>
      </c>
      <c r="U952" s="4"/>
      <c r="V952" s="4"/>
      <c r="W952" s="4"/>
      <c r="X952" s="4"/>
    </row>
    <row r="953" spans="1:24" ht="17" x14ac:dyDescent="0.2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4" t="s">
        <v>20</v>
      </c>
      <c r="G953" s="15">
        <f>(E953/D953)*100</f>
        <v>1096.9379310344827</v>
      </c>
      <c r="H953" s="4">
        <v>1559</v>
      </c>
      <c r="I953" s="16">
        <f>E953/H953</f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17">
        <f>(((L953/60)/60)/24)+DATE(1970,1,1)</f>
        <v>42730.25</v>
      </c>
      <c r="O953" s="17">
        <f>(((M953/60)/60)/24)+DATE(1970,1,1)</f>
        <v>42731.25</v>
      </c>
      <c r="P953" s="4" t="b">
        <v>0</v>
      </c>
      <c r="Q953" s="4" t="b">
        <v>1</v>
      </c>
      <c r="R953" s="4" t="s">
        <v>23</v>
      </c>
      <c r="S953" s="4" t="s">
        <v>2035</v>
      </c>
      <c r="T953" s="4" t="s">
        <v>2036</v>
      </c>
      <c r="U953" s="4"/>
      <c r="V953" s="4"/>
      <c r="W953" s="4"/>
      <c r="X953" s="4"/>
    </row>
    <row r="954" spans="1:24" ht="17" x14ac:dyDescent="0.2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4" t="s">
        <v>74</v>
      </c>
      <c r="G954" s="15">
        <f>(E954/D954)*100</f>
        <v>70.094158075601371</v>
      </c>
      <c r="H954" s="4">
        <v>2266</v>
      </c>
      <c r="I954" s="16">
        <f>E954/H954</f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17">
        <f>(((L954/60)/60)/24)+DATE(1970,1,1)</f>
        <v>42591.208333333328</v>
      </c>
      <c r="O954" s="17">
        <f>(((M954/60)/60)/24)+DATE(1970,1,1)</f>
        <v>42605.208333333328</v>
      </c>
      <c r="P954" s="4" t="b">
        <v>0</v>
      </c>
      <c r="Q954" s="4" t="b">
        <v>0</v>
      </c>
      <c r="R954" s="4" t="s">
        <v>42</v>
      </c>
      <c r="S954" s="4" t="s">
        <v>2041</v>
      </c>
      <c r="T954" s="4" t="s">
        <v>2042</v>
      </c>
      <c r="U954" s="4"/>
      <c r="V954" s="4"/>
      <c r="W954" s="4"/>
      <c r="X954" s="4"/>
    </row>
    <row r="955" spans="1:24" ht="34" x14ac:dyDescent="0.2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4" t="s">
        <v>14</v>
      </c>
      <c r="G955" s="15">
        <f>(E955/D955)*100</f>
        <v>60</v>
      </c>
      <c r="H955" s="4">
        <v>21</v>
      </c>
      <c r="I955" s="16">
        <f>E955/H955</f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17">
        <f>(((L955/60)/60)/24)+DATE(1970,1,1)</f>
        <v>42358.25</v>
      </c>
      <c r="O955" s="17">
        <f>(((M955/60)/60)/24)+DATE(1970,1,1)</f>
        <v>42394.25</v>
      </c>
      <c r="P955" s="4" t="b">
        <v>0</v>
      </c>
      <c r="Q955" s="4" t="b">
        <v>1</v>
      </c>
      <c r="R955" s="4" t="s">
        <v>474</v>
      </c>
      <c r="S955" s="4" t="s">
        <v>2041</v>
      </c>
      <c r="T955" s="4" t="s">
        <v>2063</v>
      </c>
      <c r="U955" s="4"/>
      <c r="V955" s="4"/>
      <c r="W955" s="4"/>
      <c r="X955" s="4"/>
    </row>
    <row r="956" spans="1:24" ht="17" x14ac:dyDescent="0.2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4" t="s">
        <v>20</v>
      </c>
      <c r="G956" s="15">
        <f>(E956/D956)*100</f>
        <v>367.0985915492958</v>
      </c>
      <c r="H956" s="4">
        <v>1548</v>
      </c>
      <c r="I956" s="16">
        <f>E956/H956</f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17">
        <f>(((L956/60)/60)/24)+DATE(1970,1,1)</f>
        <v>41174.208333333336</v>
      </c>
      <c r="O956" s="17">
        <f>(((M956/60)/60)/24)+DATE(1970,1,1)</f>
        <v>41198.208333333336</v>
      </c>
      <c r="P956" s="4" t="b">
        <v>0</v>
      </c>
      <c r="Q956" s="4" t="b">
        <v>0</v>
      </c>
      <c r="R956" s="4" t="s">
        <v>28</v>
      </c>
      <c r="S956" s="4" t="s">
        <v>2037</v>
      </c>
      <c r="T956" s="4" t="s">
        <v>2038</v>
      </c>
      <c r="U956" s="4"/>
      <c r="V956" s="4"/>
      <c r="W956" s="4"/>
      <c r="X956" s="4"/>
    </row>
    <row r="957" spans="1:24" ht="34" x14ac:dyDescent="0.2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4" t="s">
        <v>20</v>
      </c>
      <c r="G957" s="15">
        <f>(E957/D957)*100</f>
        <v>1109</v>
      </c>
      <c r="H957" s="4">
        <v>80</v>
      </c>
      <c r="I957" s="16">
        <f>E957/H957</f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17">
        <f>(((L957/60)/60)/24)+DATE(1970,1,1)</f>
        <v>41238.25</v>
      </c>
      <c r="O957" s="17">
        <f>(((M957/60)/60)/24)+DATE(1970,1,1)</f>
        <v>41240.25</v>
      </c>
      <c r="P957" s="4" t="b">
        <v>0</v>
      </c>
      <c r="Q957" s="4" t="b">
        <v>0</v>
      </c>
      <c r="R957" s="4" t="s">
        <v>33</v>
      </c>
      <c r="S957" s="4" t="s">
        <v>2039</v>
      </c>
      <c r="T957" s="4" t="s">
        <v>2040</v>
      </c>
      <c r="U957" s="4"/>
      <c r="V957" s="4"/>
      <c r="W957" s="4"/>
      <c r="X957" s="4"/>
    </row>
    <row r="958" spans="1:24" ht="17" x14ac:dyDescent="0.2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4" t="s">
        <v>14</v>
      </c>
      <c r="G958" s="15">
        <f>(E958/D958)*100</f>
        <v>19.028784648187631</v>
      </c>
      <c r="H958" s="4">
        <v>830</v>
      </c>
      <c r="I958" s="16">
        <f>E958/H958</f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17">
        <f>(((L958/60)/60)/24)+DATE(1970,1,1)</f>
        <v>42360.25</v>
      </c>
      <c r="O958" s="17">
        <f>(((M958/60)/60)/24)+DATE(1970,1,1)</f>
        <v>42364.25</v>
      </c>
      <c r="P958" s="4" t="b">
        <v>0</v>
      </c>
      <c r="Q958" s="4" t="b">
        <v>0</v>
      </c>
      <c r="R958" s="4" t="s">
        <v>474</v>
      </c>
      <c r="S958" s="4" t="s">
        <v>2041</v>
      </c>
      <c r="T958" s="4" t="s">
        <v>2063</v>
      </c>
      <c r="U958" s="4"/>
      <c r="V958" s="4"/>
      <c r="W958" s="4"/>
      <c r="X958" s="4"/>
    </row>
    <row r="959" spans="1:24" ht="17" x14ac:dyDescent="0.2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4" t="s">
        <v>20</v>
      </c>
      <c r="G959" s="15">
        <f>(E959/D959)*100</f>
        <v>126.87755102040816</v>
      </c>
      <c r="H959" s="4">
        <v>131</v>
      </c>
      <c r="I959" s="16">
        <f>E959/H959</f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17">
        <f>(((L959/60)/60)/24)+DATE(1970,1,1)</f>
        <v>40955.25</v>
      </c>
      <c r="O959" s="17">
        <f>(((M959/60)/60)/24)+DATE(1970,1,1)</f>
        <v>40958.25</v>
      </c>
      <c r="P959" s="4" t="b">
        <v>0</v>
      </c>
      <c r="Q959" s="4" t="b">
        <v>0</v>
      </c>
      <c r="R959" s="4" t="s">
        <v>33</v>
      </c>
      <c r="S959" s="4" t="s">
        <v>2039</v>
      </c>
      <c r="T959" s="4" t="s">
        <v>2040</v>
      </c>
      <c r="U959" s="4"/>
      <c r="V959" s="4"/>
      <c r="W959" s="4"/>
      <c r="X959" s="4"/>
    </row>
    <row r="960" spans="1:24" ht="34" x14ac:dyDescent="0.2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4" t="s">
        <v>20</v>
      </c>
      <c r="G960" s="15">
        <f>(E960/D960)*100</f>
        <v>734.63636363636363</v>
      </c>
      <c r="H960" s="4">
        <v>112</v>
      </c>
      <c r="I960" s="16">
        <f>E960/H960</f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17">
        <f>(((L960/60)/60)/24)+DATE(1970,1,1)</f>
        <v>40350.208333333336</v>
      </c>
      <c r="O960" s="17">
        <f>(((M960/60)/60)/24)+DATE(1970,1,1)</f>
        <v>40372.208333333336</v>
      </c>
      <c r="P960" s="4" t="b">
        <v>0</v>
      </c>
      <c r="Q960" s="4" t="b">
        <v>0</v>
      </c>
      <c r="R960" s="4" t="s">
        <v>71</v>
      </c>
      <c r="S960" s="4" t="s">
        <v>2041</v>
      </c>
      <c r="T960" s="4" t="s">
        <v>2049</v>
      </c>
      <c r="U960" s="4"/>
      <c r="V960" s="4"/>
      <c r="W960" s="4"/>
      <c r="X960" s="4"/>
    </row>
    <row r="961" spans="1:24" ht="17" x14ac:dyDescent="0.2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4" t="s">
        <v>14</v>
      </c>
      <c r="G961" s="15">
        <f>(E961/D961)*100</f>
        <v>4.5731034482758623</v>
      </c>
      <c r="H961" s="4">
        <v>130</v>
      </c>
      <c r="I961" s="16">
        <f>E961/H961</f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17">
        <f>(((L961/60)/60)/24)+DATE(1970,1,1)</f>
        <v>40357.208333333336</v>
      </c>
      <c r="O961" s="17">
        <f>(((M961/60)/60)/24)+DATE(1970,1,1)</f>
        <v>40385.208333333336</v>
      </c>
      <c r="P961" s="4" t="b">
        <v>0</v>
      </c>
      <c r="Q961" s="4" t="b">
        <v>0</v>
      </c>
      <c r="R961" s="4" t="s">
        <v>206</v>
      </c>
      <c r="S961" s="4" t="s">
        <v>2047</v>
      </c>
      <c r="T961" s="4" t="s">
        <v>2059</v>
      </c>
      <c r="U961" s="4"/>
      <c r="V961" s="4"/>
      <c r="W961" s="4"/>
      <c r="X961" s="4"/>
    </row>
    <row r="962" spans="1:24" ht="17" x14ac:dyDescent="0.2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4" t="s">
        <v>14</v>
      </c>
      <c r="G962" s="15">
        <f>(E962/D962)*100</f>
        <v>85.054545454545448</v>
      </c>
      <c r="H962" s="4">
        <v>55</v>
      </c>
      <c r="I962" s="16">
        <f>E962/H962</f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17">
        <f>(((L962/60)/60)/24)+DATE(1970,1,1)</f>
        <v>42408.25</v>
      </c>
      <c r="O962" s="17">
        <f>(((M962/60)/60)/24)+DATE(1970,1,1)</f>
        <v>42445.208333333328</v>
      </c>
      <c r="P962" s="4" t="b">
        <v>0</v>
      </c>
      <c r="Q962" s="4" t="b">
        <v>0</v>
      </c>
      <c r="R962" s="4" t="s">
        <v>28</v>
      </c>
      <c r="S962" s="4" t="s">
        <v>2037</v>
      </c>
      <c r="T962" s="4" t="s">
        <v>2038</v>
      </c>
      <c r="U962" s="4"/>
      <c r="V962" s="4"/>
      <c r="W962" s="4"/>
      <c r="X962" s="4"/>
    </row>
    <row r="963" spans="1:24" ht="34" x14ac:dyDescent="0.2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4" t="s">
        <v>20</v>
      </c>
      <c r="G963" s="15">
        <f>(E963/D963)*100</f>
        <v>119.29824561403508</v>
      </c>
      <c r="H963" s="4">
        <v>155</v>
      </c>
      <c r="I963" s="16">
        <f>E963/H963</f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17">
        <f>(((L963/60)/60)/24)+DATE(1970,1,1)</f>
        <v>40591.25</v>
      </c>
      <c r="O963" s="17">
        <f>(((M963/60)/60)/24)+DATE(1970,1,1)</f>
        <v>40595.25</v>
      </c>
      <c r="P963" s="4" t="b">
        <v>0</v>
      </c>
      <c r="Q963" s="4" t="b">
        <v>0</v>
      </c>
      <c r="R963" s="4" t="s">
        <v>206</v>
      </c>
      <c r="S963" s="4" t="s">
        <v>2047</v>
      </c>
      <c r="T963" s="4" t="s">
        <v>2059</v>
      </c>
      <c r="U963" s="4"/>
      <c r="V963" s="4"/>
      <c r="W963" s="4"/>
      <c r="X963" s="4"/>
    </row>
    <row r="964" spans="1:24" ht="17" x14ac:dyDescent="0.2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4" t="s">
        <v>20</v>
      </c>
      <c r="G964" s="15">
        <f>(E964/D964)*100</f>
        <v>296.02777777777777</v>
      </c>
      <c r="H964" s="4">
        <v>266</v>
      </c>
      <c r="I964" s="16">
        <f>E964/H964</f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17">
        <f>(((L964/60)/60)/24)+DATE(1970,1,1)</f>
        <v>41592.25</v>
      </c>
      <c r="O964" s="17">
        <f>(((M964/60)/60)/24)+DATE(1970,1,1)</f>
        <v>41613.25</v>
      </c>
      <c r="P964" s="4" t="b">
        <v>0</v>
      </c>
      <c r="Q964" s="4" t="b">
        <v>0</v>
      </c>
      <c r="R964" s="4" t="s">
        <v>17</v>
      </c>
      <c r="S964" s="4" t="s">
        <v>2033</v>
      </c>
      <c r="T964" s="4" t="s">
        <v>2034</v>
      </c>
      <c r="U964" s="4"/>
      <c r="V964" s="4"/>
      <c r="W964" s="4"/>
      <c r="X964" s="4"/>
    </row>
    <row r="965" spans="1:24" ht="17" x14ac:dyDescent="0.2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4" t="s">
        <v>14</v>
      </c>
      <c r="G965" s="15">
        <f>(E965/D965)*100</f>
        <v>84.694915254237287</v>
      </c>
      <c r="H965" s="4">
        <v>114</v>
      </c>
      <c r="I965" s="16">
        <f>E965/H965</f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17">
        <f>(((L965/60)/60)/24)+DATE(1970,1,1)</f>
        <v>40607.25</v>
      </c>
      <c r="O965" s="17">
        <f>(((M965/60)/60)/24)+DATE(1970,1,1)</f>
        <v>40613.25</v>
      </c>
      <c r="P965" s="4" t="b">
        <v>0</v>
      </c>
      <c r="Q965" s="4" t="b">
        <v>1</v>
      </c>
      <c r="R965" s="4" t="s">
        <v>122</v>
      </c>
      <c r="S965" s="4" t="s">
        <v>2054</v>
      </c>
      <c r="T965" s="4" t="s">
        <v>2055</v>
      </c>
      <c r="U965" s="4"/>
      <c r="V965" s="4"/>
      <c r="W965" s="4"/>
      <c r="X965" s="4"/>
    </row>
    <row r="966" spans="1:24" ht="17" x14ac:dyDescent="0.2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4" t="s">
        <v>20</v>
      </c>
      <c r="G966" s="15">
        <f>(E966/D966)*100</f>
        <v>355.7837837837838</v>
      </c>
      <c r="H966" s="4">
        <v>155</v>
      </c>
      <c r="I966" s="16">
        <f>E966/H966</f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17">
        <f>(((L966/60)/60)/24)+DATE(1970,1,1)</f>
        <v>42135.208333333328</v>
      </c>
      <c r="O966" s="17">
        <f>(((M966/60)/60)/24)+DATE(1970,1,1)</f>
        <v>42140.208333333328</v>
      </c>
      <c r="P966" s="4" t="b">
        <v>0</v>
      </c>
      <c r="Q966" s="4" t="b">
        <v>0</v>
      </c>
      <c r="R966" s="4" t="s">
        <v>33</v>
      </c>
      <c r="S966" s="4" t="s">
        <v>2039</v>
      </c>
      <c r="T966" s="4" t="s">
        <v>2040</v>
      </c>
      <c r="U966" s="4"/>
      <c r="V966" s="4"/>
      <c r="W966" s="4"/>
      <c r="X966" s="4"/>
    </row>
    <row r="967" spans="1:24" ht="17" x14ac:dyDescent="0.2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4" t="s">
        <v>20</v>
      </c>
      <c r="G967" s="15">
        <f>(E967/D967)*100</f>
        <v>386.40909090909093</v>
      </c>
      <c r="H967" s="4">
        <v>207</v>
      </c>
      <c r="I967" s="16">
        <f>E967/H967</f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17">
        <f>(((L967/60)/60)/24)+DATE(1970,1,1)</f>
        <v>40203.25</v>
      </c>
      <c r="O967" s="17">
        <f>(((M967/60)/60)/24)+DATE(1970,1,1)</f>
        <v>40243.25</v>
      </c>
      <c r="P967" s="4" t="b">
        <v>0</v>
      </c>
      <c r="Q967" s="4" t="b">
        <v>0</v>
      </c>
      <c r="R967" s="4" t="s">
        <v>23</v>
      </c>
      <c r="S967" s="4" t="s">
        <v>2035</v>
      </c>
      <c r="T967" s="4" t="s">
        <v>2036</v>
      </c>
      <c r="U967" s="4"/>
      <c r="V967" s="4"/>
      <c r="W967" s="4"/>
      <c r="X967" s="4"/>
    </row>
    <row r="968" spans="1:24" ht="17" x14ac:dyDescent="0.2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4" t="s">
        <v>20</v>
      </c>
      <c r="G968" s="15">
        <f>(E968/D968)*100</f>
        <v>792.23529411764707</v>
      </c>
      <c r="H968" s="4">
        <v>245</v>
      </c>
      <c r="I968" s="16">
        <f>E968/H968</f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17">
        <f>(((L968/60)/60)/24)+DATE(1970,1,1)</f>
        <v>42901.208333333328</v>
      </c>
      <c r="O968" s="17">
        <f>(((M968/60)/60)/24)+DATE(1970,1,1)</f>
        <v>42903.208333333328</v>
      </c>
      <c r="P968" s="4" t="b">
        <v>0</v>
      </c>
      <c r="Q968" s="4" t="b">
        <v>0</v>
      </c>
      <c r="R968" s="4" t="s">
        <v>33</v>
      </c>
      <c r="S968" s="4" t="s">
        <v>2039</v>
      </c>
      <c r="T968" s="4" t="s">
        <v>2040</v>
      </c>
      <c r="U968" s="4"/>
      <c r="V968" s="4"/>
      <c r="W968" s="4"/>
      <c r="X968" s="4"/>
    </row>
    <row r="969" spans="1:24" ht="17" x14ac:dyDescent="0.2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4" t="s">
        <v>20</v>
      </c>
      <c r="G969" s="15">
        <f>(E969/D969)*100</f>
        <v>137.03393665158373</v>
      </c>
      <c r="H969" s="4">
        <v>1573</v>
      </c>
      <c r="I969" s="16">
        <f>E969/H969</f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17">
        <f>(((L969/60)/60)/24)+DATE(1970,1,1)</f>
        <v>41005.208333333336</v>
      </c>
      <c r="O969" s="17">
        <f>(((M969/60)/60)/24)+DATE(1970,1,1)</f>
        <v>41042.208333333336</v>
      </c>
      <c r="P969" s="4" t="b">
        <v>0</v>
      </c>
      <c r="Q969" s="4" t="b">
        <v>0</v>
      </c>
      <c r="R969" s="4" t="s">
        <v>319</v>
      </c>
      <c r="S969" s="4" t="s">
        <v>2035</v>
      </c>
      <c r="T969" s="4" t="s">
        <v>2062</v>
      </c>
      <c r="U969" s="4"/>
      <c r="V969" s="4"/>
      <c r="W969" s="4"/>
      <c r="X969" s="4"/>
    </row>
    <row r="970" spans="1:24" ht="34" x14ac:dyDescent="0.2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4" t="s">
        <v>20</v>
      </c>
      <c r="G970" s="15">
        <f>(E970/D970)*100</f>
        <v>338.20833333333337</v>
      </c>
      <c r="H970" s="4">
        <v>114</v>
      </c>
      <c r="I970" s="16">
        <f>E970/H970</f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17">
        <f>(((L970/60)/60)/24)+DATE(1970,1,1)</f>
        <v>40544.25</v>
      </c>
      <c r="O970" s="17">
        <f>(((M970/60)/60)/24)+DATE(1970,1,1)</f>
        <v>40559.25</v>
      </c>
      <c r="P970" s="4" t="b">
        <v>0</v>
      </c>
      <c r="Q970" s="4" t="b">
        <v>0</v>
      </c>
      <c r="R970" s="4" t="s">
        <v>17</v>
      </c>
      <c r="S970" s="4" t="s">
        <v>2033</v>
      </c>
      <c r="T970" s="4" t="s">
        <v>2034</v>
      </c>
      <c r="U970" s="4"/>
      <c r="V970" s="4"/>
      <c r="W970" s="4"/>
      <c r="X970" s="4"/>
    </row>
    <row r="971" spans="1:24" ht="17" x14ac:dyDescent="0.2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4" t="s">
        <v>20</v>
      </c>
      <c r="G971" s="15">
        <f>(E971/D971)*100</f>
        <v>108.22784810126582</v>
      </c>
      <c r="H971" s="4">
        <v>93</v>
      </c>
      <c r="I971" s="16">
        <f>E971/H971</f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17">
        <f>(((L971/60)/60)/24)+DATE(1970,1,1)</f>
        <v>43821.25</v>
      </c>
      <c r="O971" s="17">
        <f>(((M971/60)/60)/24)+DATE(1970,1,1)</f>
        <v>43828.25</v>
      </c>
      <c r="P971" s="4" t="b">
        <v>0</v>
      </c>
      <c r="Q971" s="4" t="b">
        <v>0</v>
      </c>
      <c r="R971" s="4" t="s">
        <v>33</v>
      </c>
      <c r="S971" s="4" t="s">
        <v>2039</v>
      </c>
      <c r="T971" s="4" t="s">
        <v>2040</v>
      </c>
      <c r="U971" s="4"/>
      <c r="V971" s="4"/>
      <c r="W971" s="4"/>
      <c r="X971" s="4"/>
    </row>
    <row r="972" spans="1:24" ht="34" x14ac:dyDescent="0.2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4" t="s">
        <v>14</v>
      </c>
      <c r="G972" s="15">
        <f>(E972/D972)*100</f>
        <v>60.757639620653315</v>
      </c>
      <c r="H972" s="4">
        <v>594</v>
      </c>
      <c r="I972" s="16">
        <f>E972/H972</f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17">
        <f>(((L972/60)/60)/24)+DATE(1970,1,1)</f>
        <v>40672.208333333336</v>
      </c>
      <c r="O972" s="17">
        <f>(((M972/60)/60)/24)+DATE(1970,1,1)</f>
        <v>40673.208333333336</v>
      </c>
      <c r="P972" s="4" t="b">
        <v>0</v>
      </c>
      <c r="Q972" s="4" t="b">
        <v>0</v>
      </c>
      <c r="R972" s="4" t="s">
        <v>33</v>
      </c>
      <c r="S972" s="4" t="s">
        <v>2039</v>
      </c>
      <c r="T972" s="4" t="s">
        <v>2040</v>
      </c>
      <c r="U972" s="4"/>
      <c r="V972" s="4"/>
      <c r="W972" s="4"/>
      <c r="X972" s="4"/>
    </row>
    <row r="973" spans="1:24" ht="17" x14ac:dyDescent="0.2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4" t="s">
        <v>14</v>
      </c>
      <c r="G973" s="15">
        <f>(E973/D973)*100</f>
        <v>27.725490196078432</v>
      </c>
      <c r="H973" s="4">
        <v>24</v>
      </c>
      <c r="I973" s="16">
        <f>E973/H973</f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17">
        <f>(((L973/60)/60)/24)+DATE(1970,1,1)</f>
        <v>41555.208333333336</v>
      </c>
      <c r="O973" s="17">
        <f>(((M973/60)/60)/24)+DATE(1970,1,1)</f>
        <v>41561.208333333336</v>
      </c>
      <c r="P973" s="4" t="b">
        <v>0</v>
      </c>
      <c r="Q973" s="4" t="b">
        <v>0</v>
      </c>
      <c r="R973" s="4" t="s">
        <v>269</v>
      </c>
      <c r="S973" s="4" t="s">
        <v>2041</v>
      </c>
      <c r="T973" s="4" t="s">
        <v>2060</v>
      </c>
      <c r="U973" s="4"/>
      <c r="V973" s="4"/>
      <c r="W973" s="4"/>
      <c r="X973" s="4"/>
    </row>
    <row r="974" spans="1:24" ht="34" x14ac:dyDescent="0.2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4" t="s">
        <v>20</v>
      </c>
      <c r="G974" s="15">
        <f>(E974/D974)*100</f>
        <v>228.3934426229508</v>
      </c>
      <c r="H974" s="4">
        <v>1681</v>
      </c>
      <c r="I974" s="16">
        <f>E974/H974</f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17">
        <f>(((L974/60)/60)/24)+DATE(1970,1,1)</f>
        <v>41792.208333333336</v>
      </c>
      <c r="O974" s="17">
        <f>(((M974/60)/60)/24)+DATE(1970,1,1)</f>
        <v>41801.208333333336</v>
      </c>
      <c r="P974" s="4" t="b">
        <v>0</v>
      </c>
      <c r="Q974" s="4" t="b">
        <v>1</v>
      </c>
      <c r="R974" s="4" t="s">
        <v>28</v>
      </c>
      <c r="S974" s="4" t="s">
        <v>2037</v>
      </c>
      <c r="T974" s="4" t="s">
        <v>2038</v>
      </c>
      <c r="U974" s="4"/>
      <c r="V974" s="4"/>
      <c r="W974" s="4"/>
      <c r="X974" s="4"/>
    </row>
    <row r="975" spans="1:24" ht="17" x14ac:dyDescent="0.2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4" t="s">
        <v>14</v>
      </c>
      <c r="G975" s="15">
        <f>(E975/D975)*100</f>
        <v>21.615194054500414</v>
      </c>
      <c r="H975" s="4">
        <v>252</v>
      </c>
      <c r="I975" s="16">
        <f>E975/H975</f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17">
        <f>(((L975/60)/60)/24)+DATE(1970,1,1)</f>
        <v>40522.25</v>
      </c>
      <c r="O975" s="17">
        <f>(((M975/60)/60)/24)+DATE(1970,1,1)</f>
        <v>40524.25</v>
      </c>
      <c r="P975" s="4" t="b">
        <v>0</v>
      </c>
      <c r="Q975" s="4" t="b">
        <v>1</v>
      </c>
      <c r="R975" s="4" t="s">
        <v>33</v>
      </c>
      <c r="S975" s="4" t="s">
        <v>2039</v>
      </c>
      <c r="T975" s="4" t="s">
        <v>2040</v>
      </c>
      <c r="U975" s="4"/>
      <c r="V975" s="4"/>
      <c r="W975" s="4"/>
      <c r="X975" s="4"/>
    </row>
    <row r="976" spans="1:24" ht="17" x14ac:dyDescent="0.2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4" t="s">
        <v>20</v>
      </c>
      <c r="G976" s="15">
        <f>(E976/D976)*100</f>
        <v>373.875</v>
      </c>
      <c r="H976" s="4">
        <v>32</v>
      </c>
      <c r="I976" s="16">
        <f>E976/H976</f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17">
        <f>(((L976/60)/60)/24)+DATE(1970,1,1)</f>
        <v>41412.208333333336</v>
      </c>
      <c r="O976" s="17">
        <f>(((M976/60)/60)/24)+DATE(1970,1,1)</f>
        <v>41413.208333333336</v>
      </c>
      <c r="P976" s="4" t="b">
        <v>0</v>
      </c>
      <c r="Q976" s="4" t="b">
        <v>0</v>
      </c>
      <c r="R976" s="4" t="s">
        <v>60</v>
      </c>
      <c r="S976" s="4" t="s">
        <v>2035</v>
      </c>
      <c r="T976" s="4" t="s">
        <v>2045</v>
      </c>
      <c r="U976" s="4"/>
      <c r="V976" s="4"/>
      <c r="W976" s="4"/>
      <c r="X976" s="4"/>
    </row>
    <row r="977" spans="1:24" ht="17" x14ac:dyDescent="0.2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4" t="s">
        <v>20</v>
      </c>
      <c r="G977" s="15">
        <f>(E977/D977)*100</f>
        <v>154.92592592592592</v>
      </c>
      <c r="H977" s="4">
        <v>135</v>
      </c>
      <c r="I977" s="16">
        <f>E977/H977</f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17">
        <f>(((L977/60)/60)/24)+DATE(1970,1,1)</f>
        <v>42337.25</v>
      </c>
      <c r="O977" s="17">
        <f>(((M977/60)/60)/24)+DATE(1970,1,1)</f>
        <v>42376.25</v>
      </c>
      <c r="P977" s="4" t="b">
        <v>0</v>
      </c>
      <c r="Q977" s="4" t="b">
        <v>1</v>
      </c>
      <c r="R977" s="4" t="s">
        <v>33</v>
      </c>
      <c r="S977" s="4" t="s">
        <v>2039</v>
      </c>
      <c r="T977" s="4" t="s">
        <v>2040</v>
      </c>
      <c r="U977" s="4"/>
      <c r="V977" s="4"/>
      <c r="W977" s="4"/>
      <c r="X977" s="4"/>
    </row>
    <row r="978" spans="1:24" ht="34" x14ac:dyDescent="0.2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4" t="s">
        <v>20</v>
      </c>
      <c r="G978" s="15">
        <f>(E978/D978)*100</f>
        <v>322.14999999999998</v>
      </c>
      <c r="H978" s="4">
        <v>140</v>
      </c>
      <c r="I978" s="16">
        <f>E978/H978</f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17">
        <f>(((L978/60)/60)/24)+DATE(1970,1,1)</f>
        <v>40571.25</v>
      </c>
      <c r="O978" s="17">
        <f>(((M978/60)/60)/24)+DATE(1970,1,1)</f>
        <v>40577.25</v>
      </c>
      <c r="P978" s="4" t="b">
        <v>0</v>
      </c>
      <c r="Q978" s="4" t="b">
        <v>1</v>
      </c>
      <c r="R978" s="4" t="s">
        <v>33</v>
      </c>
      <c r="S978" s="4" t="s">
        <v>2039</v>
      </c>
      <c r="T978" s="4" t="s">
        <v>2040</v>
      </c>
      <c r="U978" s="4"/>
      <c r="V978" s="4"/>
      <c r="W978" s="4"/>
      <c r="X978" s="4"/>
    </row>
    <row r="979" spans="1:24" ht="17" x14ac:dyDescent="0.2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4" t="s">
        <v>14</v>
      </c>
      <c r="G979" s="15">
        <f>(E979/D979)*100</f>
        <v>73.957142857142856</v>
      </c>
      <c r="H979" s="4">
        <v>67</v>
      </c>
      <c r="I979" s="16">
        <f>E979/H979</f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17">
        <f>(((L979/60)/60)/24)+DATE(1970,1,1)</f>
        <v>43138.25</v>
      </c>
      <c r="O979" s="17">
        <f>(((M979/60)/60)/24)+DATE(1970,1,1)</f>
        <v>43170.25</v>
      </c>
      <c r="P979" s="4" t="b">
        <v>0</v>
      </c>
      <c r="Q979" s="4" t="b">
        <v>0</v>
      </c>
      <c r="R979" s="4" t="s">
        <v>17</v>
      </c>
      <c r="S979" s="4" t="s">
        <v>2033</v>
      </c>
      <c r="T979" s="4" t="s">
        <v>2034</v>
      </c>
      <c r="U979" s="4"/>
      <c r="V979" s="4"/>
      <c r="W979" s="4"/>
      <c r="X979" s="4"/>
    </row>
    <row r="980" spans="1:24" ht="17" x14ac:dyDescent="0.2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4" t="s">
        <v>20</v>
      </c>
      <c r="G980" s="15">
        <f>(E980/D980)*100</f>
        <v>864.1</v>
      </c>
      <c r="H980" s="4">
        <v>92</v>
      </c>
      <c r="I980" s="16">
        <f>E980/H980</f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17">
        <f>(((L980/60)/60)/24)+DATE(1970,1,1)</f>
        <v>42686.25</v>
      </c>
      <c r="O980" s="17">
        <f>(((M980/60)/60)/24)+DATE(1970,1,1)</f>
        <v>42708.25</v>
      </c>
      <c r="P980" s="4" t="b">
        <v>0</v>
      </c>
      <c r="Q980" s="4" t="b">
        <v>0</v>
      </c>
      <c r="R980" s="4" t="s">
        <v>89</v>
      </c>
      <c r="S980" s="4" t="s">
        <v>2050</v>
      </c>
      <c r="T980" s="4" t="s">
        <v>2051</v>
      </c>
      <c r="U980" s="4"/>
      <c r="V980" s="4"/>
      <c r="W980" s="4"/>
      <c r="X980" s="4"/>
    </row>
    <row r="981" spans="1:24" ht="17" x14ac:dyDescent="0.2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4" t="s">
        <v>20</v>
      </c>
      <c r="G981" s="15">
        <f>(E981/D981)*100</f>
        <v>143.26245847176079</v>
      </c>
      <c r="H981" s="4">
        <v>1015</v>
      </c>
      <c r="I981" s="16">
        <f>E981/H981</f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17">
        <f>(((L981/60)/60)/24)+DATE(1970,1,1)</f>
        <v>42078.208333333328</v>
      </c>
      <c r="O981" s="17">
        <f>(((M981/60)/60)/24)+DATE(1970,1,1)</f>
        <v>42084.208333333328</v>
      </c>
      <c r="P981" s="4" t="b">
        <v>0</v>
      </c>
      <c r="Q981" s="4" t="b">
        <v>0</v>
      </c>
      <c r="R981" s="4" t="s">
        <v>33</v>
      </c>
      <c r="S981" s="4" t="s">
        <v>2039</v>
      </c>
      <c r="T981" s="4" t="s">
        <v>2040</v>
      </c>
      <c r="U981" s="4"/>
      <c r="V981" s="4"/>
      <c r="W981" s="4"/>
      <c r="X981" s="4"/>
    </row>
    <row r="982" spans="1:24" ht="17" x14ac:dyDescent="0.2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4" t="s">
        <v>14</v>
      </c>
      <c r="G982" s="15">
        <f>(E982/D982)*100</f>
        <v>40.281762295081968</v>
      </c>
      <c r="H982" s="4">
        <v>742</v>
      </c>
      <c r="I982" s="16">
        <f>E982/H982</f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17">
        <f>(((L982/60)/60)/24)+DATE(1970,1,1)</f>
        <v>42307.208333333328</v>
      </c>
      <c r="O982" s="17">
        <f>(((M982/60)/60)/24)+DATE(1970,1,1)</f>
        <v>42312.25</v>
      </c>
      <c r="P982" s="4" t="b">
        <v>1</v>
      </c>
      <c r="Q982" s="4" t="b">
        <v>0</v>
      </c>
      <c r="R982" s="4" t="s">
        <v>68</v>
      </c>
      <c r="S982" s="4" t="s">
        <v>2047</v>
      </c>
      <c r="T982" s="4" t="s">
        <v>2048</v>
      </c>
      <c r="U982" s="4"/>
      <c r="V982" s="4"/>
      <c r="W982" s="4"/>
      <c r="X982" s="4"/>
    </row>
    <row r="983" spans="1:24" ht="17" x14ac:dyDescent="0.2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4" t="s">
        <v>20</v>
      </c>
      <c r="G983" s="15">
        <f>(E983/D983)*100</f>
        <v>178.22388059701493</v>
      </c>
      <c r="H983" s="4">
        <v>323</v>
      </c>
      <c r="I983" s="16">
        <f>E983/H983</f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17">
        <f>(((L983/60)/60)/24)+DATE(1970,1,1)</f>
        <v>43094.25</v>
      </c>
      <c r="O983" s="17">
        <f>(((M983/60)/60)/24)+DATE(1970,1,1)</f>
        <v>43127.25</v>
      </c>
      <c r="P983" s="4" t="b">
        <v>0</v>
      </c>
      <c r="Q983" s="4" t="b">
        <v>0</v>
      </c>
      <c r="R983" s="4" t="s">
        <v>28</v>
      </c>
      <c r="S983" s="4" t="s">
        <v>2037</v>
      </c>
      <c r="T983" s="4" t="s">
        <v>2038</v>
      </c>
      <c r="U983" s="4"/>
      <c r="V983" s="4"/>
      <c r="W983" s="4"/>
      <c r="X983" s="4"/>
    </row>
    <row r="984" spans="1:24" ht="17" x14ac:dyDescent="0.2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4" t="s">
        <v>14</v>
      </c>
      <c r="G984" s="15">
        <f>(E984/D984)*100</f>
        <v>84.930555555555557</v>
      </c>
      <c r="H984" s="4">
        <v>75</v>
      </c>
      <c r="I984" s="16">
        <f>E984/H984</f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17">
        <f>(((L984/60)/60)/24)+DATE(1970,1,1)</f>
        <v>40743.208333333336</v>
      </c>
      <c r="O984" s="17">
        <f>(((M984/60)/60)/24)+DATE(1970,1,1)</f>
        <v>40745.208333333336</v>
      </c>
      <c r="P984" s="4" t="b">
        <v>0</v>
      </c>
      <c r="Q984" s="4" t="b">
        <v>1</v>
      </c>
      <c r="R984" s="4" t="s">
        <v>42</v>
      </c>
      <c r="S984" s="4" t="s">
        <v>2041</v>
      </c>
      <c r="T984" s="4" t="s">
        <v>2042</v>
      </c>
      <c r="U984" s="4"/>
      <c r="V984" s="4"/>
      <c r="W984" s="4"/>
      <c r="X984" s="4"/>
    </row>
    <row r="985" spans="1:24" ht="17" x14ac:dyDescent="0.2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4" t="s">
        <v>20</v>
      </c>
      <c r="G985" s="15">
        <f>(E985/D985)*100</f>
        <v>145.93648334624322</v>
      </c>
      <c r="H985" s="4">
        <v>2326</v>
      </c>
      <c r="I985" s="16">
        <f>E985/H985</f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17">
        <f>(((L985/60)/60)/24)+DATE(1970,1,1)</f>
        <v>43681.208333333328</v>
      </c>
      <c r="O985" s="17">
        <f>(((M985/60)/60)/24)+DATE(1970,1,1)</f>
        <v>43696.208333333328</v>
      </c>
      <c r="P985" s="4" t="b">
        <v>0</v>
      </c>
      <c r="Q985" s="4" t="b">
        <v>0</v>
      </c>
      <c r="R985" s="4" t="s">
        <v>42</v>
      </c>
      <c r="S985" s="4" t="s">
        <v>2041</v>
      </c>
      <c r="T985" s="4" t="s">
        <v>2042</v>
      </c>
      <c r="U985" s="4"/>
      <c r="V985" s="4"/>
      <c r="W985" s="4"/>
      <c r="X985" s="4"/>
    </row>
    <row r="986" spans="1:24" ht="34" x14ac:dyDescent="0.2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4" t="s">
        <v>20</v>
      </c>
      <c r="G986" s="15">
        <f>(E986/D986)*100</f>
        <v>152.46153846153848</v>
      </c>
      <c r="H986" s="4">
        <v>381</v>
      </c>
      <c r="I986" s="16">
        <f>E986/H986</f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17">
        <f>(((L986/60)/60)/24)+DATE(1970,1,1)</f>
        <v>43716.208333333328</v>
      </c>
      <c r="O986" s="17">
        <f>(((M986/60)/60)/24)+DATE(1970,1,1)</f>
        <v>43742.208333333328</v>
      </c>
      <c r="P986" s="4" t="b">
        <v>0</v>
      </c>
      <c r="Q986" s="4" t="b">
        <v>0</v>
      </c>
      <c r="R986" s="4" t="s">
        <v>33</v>
      </c>
      <c r="S986" s="4" t="s">
        <v>2039</v>
      </c>
      <c r="T986" s="4" t="s">
        <v>2040</v>
      </c>
      <c r="U986" s="4"/>
      <c r="V986" s="4"/>
      <c r="W986" s="4"/>
      <c r="X986" s="4"/>
    </row>
    <row r="987" spans="1:24" ht="17" x14ac:dyDescent="0.2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4" t="s">
        <v>14</v>
      </c>
      <c r="G987" s="15">
        <f>(E987/D987)*100</f>
        <v>67.129542790152414</v>
      </c>
      <c r="H987" s="4">
        <v>4405</v>
      </c>
      <c r="I987" s="16">
        <f>E987/H987</f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17">
        <f>(((L987/60)/60)/24)+DATE(1970,1,1)</f>
        <v>41614.25</v>
      </c>
      <c r="O987" s="17">
        <f>(((M987/60)/60)/24)+DATE(1970,1,1)</f>
        <v>41640.25</v>
      </c>
      <c r="P987" s="4" t="b">
        <v>0</v>
      </c>
      <c r="Q987" s="4" t="b">
        <v>1</v>
      </c>
      <c r="R987" s="4" t="s">
        <v>23</v>
      </c>
      <c r="S987" s="4" t="s">
        <v>2035</v>
      </c>
      <c r="T987" s="4" t="s">
        <v>2036</v>
      </c>
      <c r="U987" s="4"/>
      <c r="V987" s="4"/>
      <c r="W987" s="4"/>
      <c r="X987" s="4"/>
    </row>
    <row r="988" spans="1:24" ht="34" x14ac:dyDescent="0.2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4" t="s">
        <v>14</v>
      </c>
      <c r="G988" s="15">
        <f>(E988/D988)*100</f>
        <v>40.307692307692307</v>
      </c>
      <c r="H988" s="4">
        <v>92</v>
      </c>
      <c r="I988" s="16">
        <f>E988/H988</f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17">
        <f>(((L988/60)/60)/24)+DATE(1970,1,1)</f>
        <v>40638.208333333336</v>
      </c>
      <c r="O988" s="17">
        <f>(((M988/60)/60)/24)+DATE(1970,1,1)</f>
        <v>40652.208333333336</v>
      </c>
      <c r="P988" s="4" t="b">
        <v>0</v>
      </c>
      <c r="Q988" s="4" t="b">
        <v>0</v>
      </c>
      <c r="R988" s="4" t="s">
        <v>23</v>
      </c>
      <c r="S988" s="4" t="s">
        <v>2035</v>
      </c>
      <c r="T988" s="4" t="s">
        <v>2036</v>
      </c>
      <c r="U988" s="4"/>
      <c r="V988" s="4"/>
      <c r="W988" s="4"/>
      <c r="X988" s="4"/>
    </row>
    <row r="989" spans="1:24" ht="17" x14ac:dyDescent="0.2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4" t="s">
        <v>20</v>
      </c>
      <c r="G989" s="15">
        <f>(E989/D989)*100</f>
        <v>216.79032258064518</v>
      </c>
      <c r="H989" s="4">
        <v>480</v>
      </c>
      <c r="I989" s="16">
        <f>E989/H989</f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17">
        <f>(((L989/60)/60)/24)+DATE(1970,1,1)</f>
        <v>42852.208333333328</v>
      </c>
      <c r="O989" s="17">
        <f>(((M989/60)/60)/24)+DATE(1970,1,1)</f>
        <v>42866.208333333328</v>
      </c>
      <c r="P989" s="4" t="b">
        <v>0</v>
      </c>
      <c r="Q989" s="4" t="b">
        <v>0</v>
      </c>
      <c r="R989" s="4" t="s">
        <v>42</v>
      </c>
      <c r="S989" s="4" t="s">
        <v>2041</v>
      </c>
      <c r="T989" s="4" t="s">
        <v>2042</v>
      </c>
      <c r="U989" s="4"/>
      <c r="V989" s="4"/>
      <c r="W989" s="4"/>
      <c r="X989" s="4"/>
    </row>
    <row r="990" spans="1:24" ht="17" x14ac:dyDescent="0.2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4" t="s">
        <v>14</v>
      </c>
      <c r="G990" s="15">
        <f>(E990/D990)*100</f>
        <v>52.117021276595743</v>
      </c>
      <c r="H990" s="4">
        <v>64</v>
      </c>
      <c r="I990" s="16">
        <f>E990/H990</f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17">
        <f>(((L990/60)/60)/24)+DATE(1970,1,1)</f>
        <v>42686.25</v>
      </c>
      <c r="O990" s="17">
        <f>(((M990/60)/60)/24)+DATE(1970,1,1)</f>
        <v>42707.25</v>
      </c>
      <c r="P990" s="4" t="b">
        <v>0</v>
      </c>
      <c r="Q990" s="4" t="b">
        <v>0</v>
      </c>
      <c r="R990" s="4" t="s">
        <v>133</v>
      </c>
      <c r="S990" s="4" t="s">
        <v>2047</v>
      </c>
      <c r="T990" s="4" t="s">
        <v>2056</v>
      </c>
      <c r="U990" s="4"/>
      <c r="V990" s="4"/>
      <c r="W990" s="4"/>
      <c r="X990" s="4"/>
    </row>
    <row r="991" spans="1:24" ht="17" x14ac:dyDescent="0.2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4" t="s">
        <v>20</v>
      </c>
      <c r="G991" s="15">
        <f>(E991/D991)*100</f>
        <v>499.58333333333337</v>
      </c>
      <c r="H991" s="4">
        <v>226</v>
      </c>
      <c r="I991" s="16">
        <f>E991/H991</f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17">
        <f>(((L991/60)/60)/24)+DATE(1970,1,1)</f>
        <v>43571.208333333328</v>
      </c>
      <c r="O991" s="17">
        <f>(((M991/60)/60)/24)+DATE(1970,1,1)</f>
        <v>43576.208333333328</v>
      </c>
      <c r="P991" s="4" t="b">
        <v>0</v>
      </c>
      <c r="Q991" s="4" t="b">
        <v>0</v>
      </c>
      <c r="R991" s="4" t="s">
        <v>206</v>
      </c>
      <c r="S991" s="4" t="s">
        <v>2047</v>
      </c>
      <c r="T991" s="4" t="s">
        <v>2059</v>
      </c>
      <c r="U991" s="4"/>
      <c r="V991" s="4"/>
      <c r="W991" s="4"/>
      <c r="X991" s="4"/>
    </row>
    <row r="992" spans="1:24" ht="17" x14ac:dyDescent="0.2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4" t="s">
        <v>14</v>
      </c>
      <c r="G992" s="15">
        <f>(E992/D992)*100</f>
        <v>87.679487179487182</v>
      </c>
      <c r="H992" s="4">
        <v>64</v>
      </c>
      <c r="I992" s="16">
        <f>E992/H992</f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17">
        <f>(((L992/60)/60)/24)+DATE(1970,1,1)</f>
        <v>42432.25</v>
      </c>
      <c r="O992" s="17">
        <f>(((M992/60)/60)/24)+DATE(1970,1,1)</f>
        <v>42454.208333333328</v>
      </c>
      <c r="P992" s="4" t="b">
        <v>0</v>
      </c>
      <c r="Q992" s="4" t="b">
        <v>1</v>
      </c>
      <c r="R992" s="4" t="s">
        <v>53</v>
      </c>
      <c r="S992" s="4" t="s">
        <v>2041</v>
      </c>
      <c r="T992" s="4" t="s">
        <v>2044</v>
      </c>
      <c r="U992" s="4"/>
      <c r="V992" s="4"/>
      <c r="W992" s="4"/>
      <c r="X992" s="4"/>
    </row>
    <row r="993" spans="1:24" ht="17" x14ac:dyDescent="0.2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4" t="s">
        <v>20</v>
      </c>
      <c r="G993" s="15">
        <f>(E993/D993)*100</f>
        <v>113.17346938775511</v>
      </c>
      <c r="H993" s="4">
        <v>241</v>
      </c>
      <c r="I993" s="16">
        <f>E993/H993</f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17">
        <f>(((L993/60)/60)/24)+DATE(1970,1,1)</f>
        <v>41907.208333333336</v>
      </c>
      <c r="O993" s="17">
        <f>(((M993/60)/60)/24)+DATE(1970,1,1)</f>
        <v>41911.208333333336</v>
      </c>
      <c r="P993" s="4" t="b">
        <v>0</v>
      </c>
      <c r="Q993" s="4" t="b">
        <v>1</v>
      </c>
      <c r="R993" s="4" t="s">
        <v>23</v>
      </c>
      <c r="S993" s="4" t="s">
        <v>2035</v>
      </c>
      <c r="T993" s="4" t="s">
        <v>2036</v>
      </c>
      <c r="U993" s="4"/>
      <c r="V993" s="4"/>
      <c r="W993" s="4"/>
      <c r="X993" s="4"/>
    </row>
    <row r="994" spans="1:24" ht="17" x14ac:dyDescent="0.2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4" t="s">
        <v>20</v>
      </c>
      <c r="G994" s="15">
        <f>(E994/D994)*100</f>
        <v>426.54838709677421</v>
      </c>
      <c r="H994" s="4">
        <v>132</v>
      </c>
      <c r="I994" s="16">
        <f>E994/H994</f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17">
        <f>(((L994/60)/60)/24)+DATE(1970,1,1)</f>
        <v>43227.208333333328</v>
      </c>
      <c r="O994" s="17">
        <f>(((M994/60)/60)/24)+DATE(1970,1,1)</f>
        <v>43241.208333333328</v>
      </c>
      <c r="P994" s="4" t="b">
        <v>0</v>
      </c>
      <c r="Q994" s="4" t="b">
        <v>1</v>
      </c>
      <c r="R994" s="4" t="s">
        <v>53</v>
      </c>
      <c r="S994" s="4" t="s">
        <v>2041</v>
      </c>
      <c r="T994" s="4" t="s">
        <v>2044</v>
      </c>
      <c r="U994" s="4"/>
      <c r="V994" s="4"/>
      <c r="W994" s="4"/>
      <c r="X994" s="4"/>
    </row>
    <row r="995" spans="1:24" ht="17" x14ac:dyDescent="0.2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4" t="s">
        <v>74</v>
      </c>
      <c r="G995" s="15">
        <f>(E995/D995)*100</f>
        <v>77.632653061224488</v>
      </c>
      <c r="H995" s="4">
        <v>75</v>
      </c>
      <c r="I995" s="16">
        <f>E995/H995</f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17">
        <f>(((L995/60)/60)/24)+DATE(1970,1,1)</f>
        <v>42362.25</v>
      </c>
      <c r="O995" s="17">
        <f>(((M995/60)/60)/24)+DATE(1970,1,1)</f>
        <v>42379.25</v>
      </c>
      <c r="P995" s="4" t="b">
        <v>0</v>
      </c>
      <c r="Q995" s="4" t="b">
        <v>1</v>
      </c>
      <c r="R995" s="4" t="s">
        <v>122</v>
      </c>
      <c r="S995" s="4" t="s">
        <v>2054</v>
      </c>
      <c r="T995" s="4" t="s">
        <v>2055</v>
      </c>
      <c r="U995" s="4"/>
      <c r="V995" s="4"/>
      <c r="W995" s="4"/>
      <c r="X995" s="4"/>
    </row>
    <row r="996" spans="1:24" ht="17" x14ac:dyDescent="0.2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4" t="s">
        <v>14</v>
      </c>
      <c r="G996" s="15">
        <f>(E996/D996)*100</f>
        <v>52.496810772501767</v>
      </c>
      <c r="H996" s="4">
        <v>842</v>
      </c>
      <c r="I996" s="16">
        <f>E996/H996</f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17">
        <f>(((L996/60)/60)/24)+DATE(1970,1,1)</f>
        <v>41929.208333333336</v>
      </c>
      <c r="O996" s="17">
        <f>(((M996/60)/60)/24)+DATE(1970,1,1)</f>
        <v>41935.208333333336</v>
      </c>
      <c r="P996" s="4" t="b">
        <v>0</v>
      </c>
      <c r="Q996" s="4" t="b">
        <v>1</v>
      </c>
      <c r="R996" s="4" t="s">
        <v>206</v>
      </c>
      <c r="S996" s="4" t="s">
        <v>2047</v>
      </c>
      <c r="T996" s="4" t="s">
        <v>2059</v>
      </c>
      <c r="U996" s="4"/>
      <c r="V996" s="4"/>
      <c r="W996" s="4"/>
      <c r="X996" s="4"/>
    </row>
    <row r="997" spans="1:24" ht="17" x14ac:dyDescent="0.2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4" t="s">
        <v>20</v>
      </c>
      <c r="G997" s="15">
        <f>(E997/D997)*100</f>
        <v>157.46762589928059</v>
      </c>
      <c r="H997" s="4">
        <v>2043</v>
      </c>
      <c r="I997" s="16">
        <f>E997/H997</f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17">
        <f>(((L997/60)/60)/24)+DATE(1970,1,1)</f>
        <v>43408.208333333328</v>
      </c>
      <c r="O997" s="17">
        <f>(((M997/60)/60)/24)+DATE(1970,1,1)</f>
        <v>43437.25</v>
      </c>
      <c r="P997" s="4" t="b">
        <v>0</v>
      </c>
      <c r="Q997" s="4" t="b">
        <v>1</v>
      </c>
      <c r="R997" s="4" t="s">
        <v>17</v>
      </c>
      <c r="S997" s="4" t="s">
        <v>2033</v>
      </c>
      <c r="T997" s="4" t="s">
        <v>2034</v>
      </c>
      <c r="U997" s="4"/>
      <c r="V997" s="4"/>
      <c r="W997" s="4"/>
      <c r="X997" s="4"/>
    </row>
    <row r="998" spans="1:24" ht="34" x14ac:dyDescent="0.2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4" t="s">
        <v>14</v>
      </c>
      <c r="G998" s="15">
        <f>(E998/D998)*100</f>
        <v>72.939393939393938</v>
      </c>
      <c r="H998" s="4">
        <v>112</v>
      </c>
      <c r="I998" s="16">
        <f>E998/H998</f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17">
        <f>(((L998/60)/60)/24)+DATE(1970,1,1)</f>
        <v>41276.25</v>
      </c>
      <c r="O998" s="17">
        <f>(((M998/60)/60)/24)+DATE(1970,1,1)</f>
        <v>41306.25</v>
      </c>
      <c r="P998" s="4" t="b">
        <v>0</v>
      </c>
      <c r="Q998" s="4" t="b">
        <v>0</v>
      </c>
      <c r="R998" s="4" t="s">
        <v>33</v>
      </c>
      <c r="S998" s="4" t="s">
        <v>2039</v>
      </c>
      <c r="T998" s="4" t="s">
        <v>2040</v>
      </c>
      <c r="U998" s="4"/>
      <c r="V998" s="4"/>
      <c r="W998" s="4"/>
      <c r="X998" s="4"/>
    </row>
    <row r="999" spans="1:24" ht="17" x14ac:dyDescent="0.2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4" t="s">
        <v>74</v>
      </c>
      <c r="G999" s="15">
        <f>(E999/D999)*100</f>
        <v>60.565789473684205</v>
      </c>
      <c r="H999" s="4">
        <v>139</v>
      </c>
      <c r="I999" s="16">
        <f>E999/H999</f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17">
        <f>(((L999/60)/60)/24)+DATE(1970,1,1)</f>
        <v>41659.25</v>
      </c>
      <c r="O999" s="17">
        <f>(((M999/60)/60)/24)+DATE(1970,1,1)</f>
        <v>41664.25</v>
      </c>
      <c r="P999" s="4" t="b">
        <v>0</v>
      </c>
      <c r="Q999" s="4" t="b">
        <v>0</v>
      </c>
      <c r="R999" s="4" t="s">
        <v>33</v>
      </c>
      <c r="S999" s="4" t="s">
        <v>2039</v>
      </c>
      <c r="T999" s="4" t="s">
        <v>2040</v>
      </c>
      <c r="U999" s="4"/>
      <c r="V999" s="4"/>
      <c r="W999" s="4"/>
      <c r="X999" s="4"/>
    </row>
    <row r="1000" spans="1:24" ht="17" x14ac:dyDescent="0.2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4" t="s">
        <v>14</v>
      </c>
      <c r="G1000" s="15">
        <f>(E1000/D1000)*100</f>
        <v>56.791291291291287</v>
      </c>
      <c r="H1000" s="4">
        <v>374</v>
      </c>
      <c r="I1000" s="16">
        <f>E1000/H1000</f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17">
        <f>(((L1000/60)/60)/24)+DATE(1970,1,1)</f>
        <v>40220.25</v>
      </c>
      <c r="O1000" s="17">
        <f>(((M1000/60)/60)/24)+DATE(1970,1,1)</f>
        <v>40234.25</v>
      </c>
      <c r="P1000" s="4" t="b">
        <v>0</v>
      </c>
      <c r="Q1000" s="4" t="b">
        <v>1</v>
      </c>
      <c r="R1000" s="4" t="s">
        <v>60</v>
      </c>
      <c r="S1000" s="4" t="s">
        <v>2035</v>
      </c>
      <c r="T1000" s="4" t="s">
        <v>2045</v>
      </c>
      <c r="U1000" s="4"/>
      <c r="V1000" s="4"/>
      <c r="W1000" s="4"/>
      <c r="X1000" s="4"/>
    </row>
    <row r="1001" spans="1:24" ht="17" x14ac:dyDescent="0.2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4" t="s">
        <v>74</v>
      </c>
      <c r="G1001" s="15">
        <f>(E1001/D1001)*100</f>
        <v>56.542754275427541</v>
      </c>
      <c r="H1001" s="4">
        <v>1122</v>
      </c>
      <c r="I1001" s="16">
        <f>E1001/H1001</f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17">
        <f>(((L1001/60)/60)/24)+DATE(1970,1,1)</f>
        <v>42550.208333333328</v>
      </c>
      <c r="O1001" s="17">
        <f>(((M1001/60)/60)/24)+DATE(1970,1,1)</f>
        <v>42557.208333333328</v>
      </c>
      <c r="P1001" s="4" t="b">
        <v>0</v>
      </c>
      <c r="Q1001" s="4" t="b">
        <v>0</v>
      </c>
      <c r="R1001" s="4" t="s">
        <v>17</v>
      </c>
      <c r="S1001" s="4" t="s">
        <v>2033</v>
      </c>
      <c r="T1001" s="4" t="s">
        <v>2034</v>
      </c>
      <c r="U1001" s="4"/>
      <c r="V1001" s="4"/>
      <c r="W1001" s="4"/>
      <c r="X1001" s="4"/>
    </row>
  </sheetData>
  <autoFilter ref="F1:F1001" xr:uid="{00000000-0001-0000-0000-000000000000}"/>
  <conditionalFormatting sqref="F1:G1048576">
    <cfRule type="containsText" dxfId="14" priority="15" operator="containsText" text="Succesful">
      <formula>NOT(ISERROR(SEARCH("Succesful",F1)))</formula>
    </cfRule>
  </conditionalFormatting>
  <conditionalFormatting sqref="F2:G1001">
    <cfRule type="cellIs" dxfId="13" priority="10" operator="equal">
      <formula>$F$1001</formula>
    </cfRule>
    <cfRule type="cellIs" dxfId="12" priority="11" operator="equal">
      <formula>$F$10</formula>
    </cfRule>
    <cfRule type="cellIs" dxfId="11" priority="12" operator="equal">
      <formula>$F$3</formula>
    </cfRule>
    <cfRule type="cellIs" dxfId="10" priority="13" operator="equal">
      <formula>$F$2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941100"/>
        <color rgb="FF00B050"/>
        <color rgb="FF0070C0"/>
      </colorScale>
    </cfRule>
    <cfRule type="colorScale" priority="2">
      <colorScale>
        <cfvo type="percent" val="0"/>
        <cfvo type="percent" val="50"/>
        <cfvo type="percent" val="100"/>
        <color rgb="FFC00000"/>
        <color rgb="FF00B050"/>
        <color rgb="FF0070C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I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A415-51D9-4146-AC13-3E0A15F837B9}">
  <sheetPr codeName="Sheet2"/>
  <dimension ref="A2:F15"/>
  <sheetViews>
    <sheetView topLeftCell="A2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6" t="s">
        <v>6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" t="s">
        <v>2064</v>
      </c>
      <c r="E9">
        <v>4</v>
      </c>
      <c r="F9">
        <v>4</v>
      </c>
    </row>
    <row r="10" spans="1:6" x14ac:dyDescent="0.2">
      <c r="A10" s="1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3882-157B-3840-A002-83935EFDE93A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1.83203125" bestFit="1" customWidth="1"/>
    <col min="8" max="8" width="15.6640625" bestFit="1" customWidth="1"/>
    <col min="9" max="9" width="21.83203125" bestFit="1" customWidth="1"/>
    <col min="10" max="10" width="20.5" bestFit="1" customWidth="1"/>
    <col min="11" max="11" width="26.6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2032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" t="s">
        <v>2065</v>
      </c>
      <c r="E7">
        <v>4</v>
      </c>
      <c r="F7">
        <v>4</v>
      </c>
    </row>
    <row r="8" spans="1:6" x14ac:dyDescent="0.2">
      <c r="A8" s="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" t="s">
        <v>2043</v>
      </c>
      <c r="C10">
        <v>8</v>
      </c>
      <c r="E10">
        <v>10</v>
      </c>
      <c r="F10">
        <v>18</v>
      </c>
    </row>
    <row r="11" spans="1:6" x14ac:dyDescent="0.2">
      <c r="A11" s="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" t="s">
        <v>2057</v>
      </c>
      <c r="C15">
        <v>3</v>
      </c>
      <c r="E15">
        <v>4</v>
      </c>
      <c r="F15">
        <v>7</v>
      </c>
    </row>
    <row r="16" spans="1:6" x14ac:dyDescent="0.2">
      <c r="A16" s="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" t="s">
        <v>2056</v>
      </c>
      <c r="C20">
        <v>4</v>
      </c>
      <c r="E20">
        <v>4</v>
      </c>
      <c r="F20">
        <v>8</v>
      </c>
    </row>
    <row r="21" spans="1:6" x14ac:dyDescent="0.2">
      <c r="A21" s="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" t="s">
        <v>2063</v>
      </c>
      <c r="C22">
        <v>9</v>
      </c>
      <c r="E22">
        <v>5</v>
      </c>
      <c r="F22">
        <v>14</v>
      </c>
    </row>
    <row r="23" spans="1:6" x14ac:dyDescent="0.2">
      <c r="A23" s="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" t="s">
        <v>2059</v>
      </c>
      <c r="C25">
        <v>7</v>
      </c>
      <c r="E25">
        <v>14</v>
      </c>
      <c r="F25">
        <v>21</v>
      </c>
    </row>
    <row r="26" spans="1:6" x14ac:dyDescent="0.2">
      <c r="A26" s="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" t="s">
        <v>2062</v>
      </c>
      <c r="E29">
        <v>3</v>
      </c>
      <c r="F29">
        <v>3</v>
      </c>
    </row>
    <row r="30" spans="1:6" x14ac:dyDescent="0.2">
      <c r="A30" s="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F983-54C5-2143-8321-1C8EF1FE9F90}">
  <sheetPr codeName="Sheet4"/>
  <dimension ref="A1:F18"/>
  <sheetViews>
    <sheetView topLeftCell="H2" workbookViewId="0">
      <selection activeCell="M25" sqref="M25:M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8.6640625" bestFit="1" customWidth="1"/>
    <col min="9" max="9" width="33.5" bestFit="1" customWidth="1"/>
    <col min="10" max="10" width="22.5" bestFit="1" customWidth="1"/>
    <col min="11" max="12" width="28.6640625" bestFit="1" customWidth="1"/>
    <col min="13" max="13" width="33.5" bestFit="1" customWidth="1"/>
    <col min="14" max="14" width="22.5" bestFit="1" customWidth="1"/>
    <col min="15" max="15" width="20.5" bestFit="1" customWidth="1"/>
  </cols>
  <sheetData>
    <row r="1" spans="1:6" x14ac:dyDescent="0.2">
      <c r="A1" s="6" t="s">
        <v>2032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B933-0692-A248-9121-DF47418B4DA2}">
  <sheetPr codeName="Sheet5"/>
  <dimension ref="A1:H13"/>
  <sheetViews>
    <sheetView zoomScale="216" zoomScaleNormal="216" workbookViewId="0">
      <selection activeCell="B14" sqref="B1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83203125" bestFit="1" customWidth="1"/>
  </cols>
  <sheetData>
    <row r="1" spans="1:8" s="9" customFormat="1" x14ac:dyDescent="0.2">
      <c r="A1" s="8" t="s">
        <v>2086</v>
      </c>
      <c r="B1" s="8" t="s">
        <v>2101</v>
      </c>
      <c r="C1" s="8" t="s">
        <v>2087</v>
      </c>
      <c r="D1" s="8" t="s">
        <v>2102</v>
      </c>
      <c r="E1" s="8" t="s">
        <v>2088</v>
      </c>
      <c r="F1" s="8" t="s">
        <v>2089</v>
      </c>
      <c r="G1" s="8" t="s">
        <v>2090</v>
      </c>
      <c r="H1" s="8" t="s">
        <v>2103</v>
      </c>
    </row>
    <row r="2" spans="1:8" x14ac:dyDescent="0.2">
      <c r="A2" s="1" t="s">
        <v>2091</v>
      </c>
      <c r="B2" s="10">
        <f>COUNTIFS(Crowdfunding!$F$2:$F$1001,"successful",Crowdfunding!$D$2:$D$1001,"&lt;1000")</f>
        <v>30</v>
      </c>
      <c r="C2" s="1">
        <f>COUNTIFS(Crowdfunding!$F$2:$F$1001,"failed",Crowdfunding!$D$2:$D$1001,"&lt;1000")</f>
        <v>20</v>
      </c>
      <c r="D2" s="1">
        <f>COUNTIFS(Crowdfunding!$F$2:$F$1001,"canceled",Crowdfunding!$D$2:$D$1001,"&lt;1000")</f>
        <v>1</v>
      </c>
      <c r="E2" s="1">
        <f>SUM(B2:D2)</f>
        <v>51</v>
      </c>
      <c r="F2" s="11">
        <f>B2/E2</f>
        <v>0.58823529411764708</v>
      </c>
      <c r="G2" s="12">
        <f>C2/E2</f>
        <v>0.39215686274509803</v>
      </c>
      <c r="H2" s="11">
        <f>D2/E2</f>
        <v>1.9607843137254902E-2</v>
      </c>
    </row>
    <row r="3" spans="1:8" x14ac:dyDescent="0.2">
      <c r="A3" s="1" t="s">
        <v>2092</v>
      </c>
      <c r="B3" s="10">
        <f>COUNTIFS(Crowdfunding!$F$2:$F$1001,"successful",Crowdfunding!$D$2:$D$1001,"&gt;=1000",Crowdfunding!$D$2:$D$1001,"&lt;=4999")</f>
        <v>191</v>
      </c>
      <c r="C3" s="1">
        <f>COUNTIFS(Crowdfunding!$F$2:$F$1001,"failed",Crowdfunding!$D$2:$D$1001,"&gt;=1000",Crowdfunding!$D$2:$D$1001,"&lt;=4999")</f>
        <v>38</v>
      </c>
      <c r="D3" s="1">
        <f>COUNTIFS(Crowdfunding!$F$2:$F$1001,"canceled",Crowdfunding!$D$2:$D$1001,"&gt;=1000",Crowdfunding!$D$2:$D$1001,"&lt;=4999")</f>
        <v>2</v>
      </c>
      <c r="E3" s="1">
        <f t="shared" ref="E3:E13" si="0">SUM(B3:D3)</f>
        <v>231</v>
      </c>
      <c r="F3" s="11">
        <f t="shared" ref="F3:F13" si="1">B3/E3</f>
        <v>0.82683982683982682</v>
      </c>
      <c r="G3" s="12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1" t="s">
        <v>2104</v>
      </c>
      <c r="B4" s="10">
        <f>COUNTIFS(Crowdfunding!$F$2:$F$1001,"successful",Crowdfunding!$D$2:$D$1001,"&gt;=5000",Crowdfunding!$D$2:$D$1001,"&lt;=9999")</f>
        <v>164</v>
      </c>
      <c r="C4" s="10">
        <f>COUNTIFS(Crowdfunding!$F$2:$F$1001,"failed",Crowdfunding!$D$2:$D$1001,"&gt;=5000",Crowdfunding!$D$2:$D$1001,"&lt;=9999")</f>
        <v>126</v>
      </c>
      <c r="D4" s="10">
        <f>COUNTIFS(Crowdfunding!$F$2:$F$1001,"canceled",Crowdfunding!$D$2:$D$1001,"&gt;=5000",Crowdfunding!$D$2:$D$1001,"&lt;=9999")</f>
        <v>25</v>
      </c>
      <c r="E4" s="1">
        <f t="shared" si="0"/>
        <v>315</v>
      </c>
      <c r="F4" s="11">
        <f t="shared" si="1"/>
        <v>0.52063492063492067</v>
      </c>
      <c r="G4" s="12">
        <f t="shared" si="2"/>
        <v>0.4</v>
      </c>
      <c r="H4" s="11">
        <f t="shared" si="3"/>
        <v>7.9365079365079361E-2</v>
      </c>
    </row>
    <row r="5" spans="1:8" x14ac:dyDescent="0.2">
      <c r="A5" s="1" t="s">
        <v>2093</v>
      </c>
      <c r="B5" s="10">
        <f>COUNTIFS(Crowdfunding!$F$2:$F$1001,"successful",Crowdfunding!$D$2:$D$1001,"&gt;=10000",Crowdfunding!$D$2:$D$1001,"&lt;=14999")</f>
        <v>4</v>
      </c>
      <c r="C5" s="10">
        <f>COUNTIFS(Crowdfunding!$F$2:$F$1001,"failed",Crowdfunding!$D$2:$D$1001,"&gt;=10000",Crowdfunding!$D$2:$D$1001,"&lt;=14999")</f>
        <v>5</v>
      </c>
      <c r="D5" s="10">
        <f>COUNTIFS(Crowdfunding!$F$2:$F$1001,"canceled",Crowdfunding!$D$2:$D$1001,"&gt;=10000",Crowdfunding!$D$2:$D$1001,"&lt;=14999")</f>
        <v>0</v>
      </c>
      <c r="E5" s="1">
        <f t="shared" si="0"/>
        <v>9</v>
      </c>
      <c r="F5" s="11">
        <f t="shared" si="1"/>
        <v>0.44444444444444442</v>
      </c>
      <c r="G5" s="12">
        <f t="shared" si="2"/>
        <v>0.55555555555555558</v>
      </c>
      <c r="H5" s="11">
        <f t="shared" si="3"/>
        <v>0</v>
      </c>
    </row>
    <row r="6" spans="1:8" x14ac:dyDescent="0.2">
      <c r="A6" s="1" t="s">
        <v>2094</v>
      </c>
      <c r="B6" s="10">
        <f>COUNTIFS(Crowdfunding!$F$2:$F$1001,"successful",Crowdfunding!$D$2:$D$1001,"&gt;=15000",Crowdfunding!$D$2:$D$1001,"&lt;=19999")</f>
        <v>10</v>
      </c>
      <c r="C6" s="10">
        <f>COUNTIFS(Crowdfunding!$F$2:$F$1001,"failed",Crowdfunding!$D$2:$D$1001,"&gt;=15000",Crowdfunding!$D$2:$D$1001,"&lt;=19999")</f>
        <v>0</v>
      </c>
      <c r="D6" s="10">
        <f>COUNTIFS(Crowdfunding!$F$2:$F$1001,"canceled",Crowdfunding!$D$2:$D$1001,"&gt;=15000",Crowdfunding!$D$2:$D$1001,"&lt;=19999")</f>
        <v>0</v>
      </c>
      <c r="E6" s="1">
        <f t="shared" si="0"/>
        <v>10</v>
      </c>
      <c r="F6" s="11">
        <f t="shared" si="1"/>
        <v>1</v>
      </c>
      <c r="G6" s="12">
        <f t="shared" si="2"/>
        <v>0</v>
      </c>
      <c r="H6" s="11">
        <f t="shared" si="3"/>
        <v>0</v>
      </c>
    </row>
    <row r="7" spans="1:8" x14ac:dyDescent="0.2">
      <c r="A7" s="1" t="s">
        <v>2095</v>
      </c>
      <c r="B7" s="10">
        <f>COUNTIFS(Crowdfunding!$F$2:$F$1001,"successful",Crowdfunding!$D$2:$D$1001,"&gt;=20000",Crowdfunding!$D$2:$D$1001,"&lt;=24999")</f>
        <v>7</v>
      </c>
      <c r="C7" s="10">
        <f>COUNTIFS(Crowdfunding!$F$2:$F$1001,"failed",Crowdfunding!$D$2:$D$1001,"&gt;=20000",Crowdfunding!$D$2:$D$1001,"&lt;=24999")</f>
        <v>0</v>
      </c>
      <c r="D7" s="10">
        <f>COUNTIFS(Crowdfunding!$F$2:$F$1001,"canceled",Crowdfunding!$D$2:$D$1001,"&gt;=20000",Crowdfunding!$D$2:$D$1001,"&lt;=24999")</f>
        <v>0</v>
      </c>
      <c r="E7" s="1">
        <f t="shared" si="0"/>
        <v>7</v>
      </c>
      <c r="F7" s="11">
        <f t="shared" si="1"/>
        <v>1</v>
      </c>
      <c r="G7" s="12">
        <f t="shared" si="2"/>
        <v>0</v>
      </c>
      <c r="H7" s="11">
        <f t="shared" si="3"/>
        <v>0</v>
      </c>
    </row>
    <row r="8" spans="1:8" x14ac:dyDescent="0.2">
      <c r="A8" s="1" t="s">
        <v>2096</v>
      </c>
      <c r="B8" s="10">
        <f>COUNTIFS(Crowdfunding!$F$2:$F$1001,"successful",Crowdfunding!$D$2:$D$1001,"&gt;=25000",Crowdfunding!$D$2:$D$1001,"&lt;=29999")</f>
        <v>11</v>
      </c>
      <c r="C8" s="10">
        <f>COUNTIFS(Crowdfunding!$F$2:$F$1001,"failed",Crowdfunding!$D$2:$D$1001,"&gt;=25000",Crowdfunding!$D$2:$D$1001,"&lt;=29999")</f>
        <v>3</v>
      </c>
      <c r="D8" s="10">
        <f>COUNTIFS(Crowdfunding!$F$2:$F$1001,"canceled",Crowdfunding!$D$2:$D$1001,"&gt;=25000",Crowdfunding!$D$2:$D$1001,"&lt;=29999")</f>
        <v>0</v>
      </c>
      <c r="E8" s="1">
        <f t="shared" si="0"/>
        <v>14</v>
      </c>
      <c r="F8" s="11">
        <f t="shared" si="1"/>
        <v>0.7857142857142857</v>
      </c>
      <c r="G8" s="12">
        <f t="shared" si="2"/>
        <v>0.21428571428571427</v>
      </c>
      <c r="H8" s="11">
        <f t="shared" si="3"/>
        <v>0</v>
      </c>
    </row>
    <row r="9" spans="1:8" x14ac:dyDescent="0.2">
      <c r="A9" s="1" t="s">
        <v>2105</v>
      </c>
      <c r="B9" s="10">
        <f>COUNTIFS(Crowdfunding!$F$2:$F$1001,"successful",Crowdfunding!$D$2:$D$1001,"&gt;=30000",Crowdfunding!$D$2:$D$1001,"&lt;=34999")</f>
        <v>7</v>
      </c>
      <c r="C9" s="10">
        <f>COUNTIFS(Crowdfunding!$F$2:$F$1001,"failed",Crowdfunding!$D$2:$D$1001,"&gt;=30000",Crowdfunding!$D$2:$D$1001,"&lt;=34999")</f>
        <v>0</v>
      </c>
      <c r="D9" s="10">
        <f>COUNTIFS(Crowdfunding!$F$2:$F$1001,"canceled",Crowdfunding!$D$2:$D$1001,"&gt;=30000",Crowdfunding!$D$2:$D$1001,"&lt;=34999")</f>
        <v>0</v>
      </c>
      <c r="E9" s="1">
        <f t="shared" si="0"/>
        <v>7</v>
      </c>
      <c r="F9" s="11">
        <f t="shared" si="1"/>
        <v>1</v>
      </c>
      <c r="G9" s="12">
        <f t="shared" si="2"/>
        <v>0</v>
      </c>
      <c r="H9" s="11">
        <f t="shared" si="3"/>
        <v>0</v>
      </c>
    </row>
    <row r="10" spans="1:8" x14ac:dyDescent="0.2">
      <c r="A10" s="1" t="s">
        <v>2097</v>
      </c>
      <c r="B10" s="10">
        <f>COUNTIFS(Crowdfunding!$F$2:$F$1001,"successful",Crowdfunding!$D$2:$D$1001,"&gt;=35000",Crowdfunding!$D$2:$D$1001,"&lt;=39999")</f>
        <v>8</v>
      </c>
      <c r="C10" s="10">
        <f>COUNTIFS(Crowdfunding!$F$2:$F$1001,"failed",Crowdfunding!$D$2:$D$1001,"&gt;=35000",Crowdfunding!$D$2:$D$1001,"&lt;=39999")</f>
        <v>3</v>
      </c>
      <c r="D10" s="10">
        <f>COUNTIFS(Crowdfunding!$F$2:$F$1001,"canceled",Crowdfunding!$D$2:$D$1001,"&gt;=35000",Crowdfunding!$D$2:$D$1001,"&lt;=39999")</f>
        <v>1</v>
      </c>
      <c r="E10" s="1">
        <f t="shared" si="0"/>
        <v>12</v>
      </c>
      <c r="F10" s="11">
        <f t="shared" si="1"/>
        <v>0.66666666666666663</v>
      </c>
      <c r="G10" s="12">
        <f t="shared" si="2"/>
        <v>0.25</v>
      </c>
      <c r="H10" s="11">
        <f t="shared" si="3"/>
        <v>8.3333333333333329E-2</v>
      </c>
    </row>
    <row r="11" spans="1:8" x14ac:dyDescent="0.2">
      <c r="A11" s="1" t="s">
        <v>2098</v>
      </c>
      <c r="B11" s="10">
        <f>COUNTIFS(Crowdfunding!$F$2:$F$1001,"successful",Crowdfunding!$D$2:$D$1001,"&gt;=40000",Crowdfunding!$D$2:$D$1001,"&lt;=44999")</f>
        <v>11</v>
      </c>
      <c r="C11" s="10">
        <f>COUNTIFS(Crowdfunding!$F$2:$F$1001,"failed",Crowdfunding!$D$2:$D$1001,"&gt;=40000",Crowdfunding!$D$2:$D$1001,"&lt;=44999")</f>
        <v>3</v>
      </c>
      <c r="D11" s="10">
        <f>COUNTIFS(Crowdfunding!$F$2:$F$1001,"canceled",Crowdfunding!$D$2:$D$1001,"&gt;=40000",Crowdfunding!$D$2:$D$1001,"&lt;=44999")</f>
        <v>0</v>
      </c>
      <c r="E11" s="1">
        <f t="shared" si="0"/>
        <v>14</v>
      </c>
      <c r="F11" s="11">
        <f t="shared" si="1"/>
        <v>0.7857142857142857</v>
      </c>
      <c r="G11" s="12">
        <f t="shared" si="2"/>
        <v>0.21428571428571427</v>
      </c>
      <c r="H11" s="11">
        <f t="shared" si="3"/>
        <v>0</v>
      </c>
    </row>
    <row r="12" spans="1:8" x14ac:dyDescent="0.2">
      <c r="A12" s="1" t="s">
        <v>2099</v>
      </c>
      <c r="B12" s="10">
        <f>COUNTIFS(Crowdfunding!$F$2:$F$1001,"successful",Crowdfunding!$D$2:$D$1001,"&gt;=45000",Crowdfunding!$D$2:$D$1001,"&lt;=49999")</f>
        <v>8</v>
      </c>
      <c r="C12" s="10">
        <f>COUNTIFS(Crowdfunding!$F$2:$F$1001,"failed",Crowdfunding!$D$2:$D$1001,"&gt;=45000",Crowdfunding!$D$2:$D$1001,"&lt;=49999")</f>
        <v>3</v>
      </c>
      <c r="D12" s="10">
        <f>COUNTIFS(Crowdfunding!$F$2:$F$1001,"canceled",Crowdfunding!$D$2:$D$1001,"&gt;=45000",Crowdfunding!$D$2:$D$1001,"&lt;=49999")</f>
        <v>0</v>
      </c>
      <c r="E12" s="1">
        <f t="shared" si="0"/>
        <v>11</v>
      </c>
      <c r="F12" s="11">
        <f t="shared" si="1"/>
        <v>0.72727272727272729</v>
      </c>
      <c r="G12" s="12">
        <f t="shared" si="2"/>
        <v>0.27272727272727271</v>
      </c>
      <c r="H12" s="11">
        <f t="shared" si="3"/>
        <v>0</v>
      </c>
    </row>
    <row r="13" spans="1:8" x14ac:dyDescent="0.2">
      <c r="A13" s="1" t="s">
        <v>2100</v>
      </c>
      <c r="B13" s="10">
        <f>COUNTIFS(Crowdfunding!$F$2:$F$1001,"successful",Crowdfunding!$D$2:$D$1001,"&gt;=50000")</f>
        <v>114</v>
      </c>
      <c r="C13" s="10">
        <f>COUNTIFS(Crowdfunding!$F$2:$F$1001,"failed",Crowdfunding!$D$2:$D$1001,"&gt;=50000")</f>
        <v>163</v>
      </c>
      <c r="D13" s="10">
        <f>COUNTIFS(Crowdfunding!$F$2:$F$1001,"canceled",Crowdfunding!$D$2:$D$1001,"&gt;=50000")</f>
        <v>28</v>
      </c>
      <c r="E13" s="1">
        <f t="shared" si="0"/>
        <v>305</v>
      </c>
      <c r="F13" s="11">
        <f t="shared" si="1"/>
        <v>0.3737704918032787</v>
      </c>
      <c r="G13" s="12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91E9-8CEE-0C4A-977A-C03299482B33}">
  <sheetPr codeName="Sheet6"/>
  <dimension ref="A1:J566"/>
  <sheetViews>
    <sheetView workbookViewId="0">
      <selection activeCell="I7" sqref="I7"/>
    </sheetView>
  </sheetViews>
  <sheetFormatPr baseColWidth="10" defaultRowHeight="16" x14ac:dyDescent="0.2"/>
  <cols>
    <col min="2" max="2" width="13" bestFit="1" customWidth="1"/>
    <col min="4" max="4" width="8.33203125" bestFit="1" customWidth="1"/>
    <col min="5" max="5" width="13" bestFit="1" customWidth="1"/>
    <col min="8" max="8" width="17.83203125" style="1" bestFit="1" customWidth="1"/>
    <col min="9" max="9" width="39" style="1" bestFit="1" customWidth="1"/>
    <col min="10" max="10" width="41.1640625" style="1" bestFit="1" customWidth="1"/>
  </cols>
  <sheetData>
    <row r="1" spans="1:10" x14ac:dyDescent="0.2">
      <c r="A1" s="2" t="s">
        <v>4</v>
      </c>
      <c r="B1" s="2" t="s">
        <v>5</v>
      </c>
      <c r="D1" s="2" t="s">
        <v>4</v>
      </c>
      <c r="E1" s="2" t="s">
        <v>5</v>
      </c>
      <c r="H1" s="8"/>
      <c r="I1" s="8" t="s">
        <v>2112</v>
      </c>
      <c r="J1" s="8" t="s">
        <v>2113</v>
      </c>
    </row>
    <row r="2" spans="1:10" x14ac:dyDescent="0.2">
      <c r="A2" s="13" t="s">
        <v>20</v>
      </c>
      <c r="B2" s="4">
        <v>158</v>
      </c>
      <c r="D2" s="14" t="s">
        <v>14</v>
      </c>
      <c r="E2" s="4">
        <v>0</v>
      </c>
      <c r="H2" s="8" t="s">
        <v>2106</v>
      </c>
      <c r="I2" s="1">
        <f>AVERAGE((B2:B566))</f>
        <v>851.14690265486729</v>
      </c>
      <c r="J2" s="1">
        <f>SUM(E2:E365)</f>
        <v>213164</v>
      </c>
    </row>
    <row r="3" spans="1:10" x14ac:dyDescent="0.2">
      <c r="A3" s="13" t="s">
        <v>20</v>
      </c>
      <c r="B3" s="4">
        <v>1425</v>
      </c>
      <c r="D3" s="14" t="s">
        <v>14</v>
      </c>
      <c r="E3" s="4">
        <v>24</v>
      </c>
      <c r="H3" s="8" t="s">
        <v>2107</v>
      </c>
      <c r="I3" s="1">
        <f>MEDIAN(B2:B566)</f>
        <v>201</v>
      </c>
      <c r="J3" s="1">
        <f>MEDIAN(E2:E365)</f>
        <v>114.5</v>
      </c>
    </row>
    <row r="4" spans="1:10" x14ac:dyDescent="0.2">
      <c r="A4" s="13" t="s">
        <v>20</v>
      </c>
      <c r="B4" s="4">
        <v>174</v>
      </c>
      <c r="D4" s="14" t="s">
        <v>14</v>
      </c>
      <c r="E4" s="4">
        <v>53</v>
      </c>
      <c r="H4" s="8" t="s">
        <v>2108</v>
      </c>
      <c r="I4" s="1">
        <f>MIN(B2:B566)</f>
        <v>16</v>
      </c>
      <c r="J4" s="1">
        <f>MIN(E2:E365)</f>
        <v>0</v>
      </c>
    </row>
    <row r="5" spans="1:10" x14ac:dyDescent="0.2">
      <c r="A5" s="13" t="s">
        <v>20</v>
      </c>
      <c r="B5" s="4">
        <v>227</v>
      </c>
      <c r="D5" s="14" t="s">
        <v>14</v>
      </c>
      <c r="E5" s="4">
        <v>18</v>
      </c>
      <c r="H5" s="8" t="s">
        <v>2109</v>
      </c>
      <c r="I5" s="1">
        <f>MAX(B2:B566)</f>
        <v>7295</v>
      </c>
      <c r="J5" s="1">
        <f>MAX(E2:E365)</f>
        <v>6080</v>
      </c>
    </row>
    <row r="6" spans="1:10" x14ac:dyDescent="0.2">
      <c r="A6" s="13" t="s">
        <v>20</v>
      </c>
      <c r="B6" s="4">
        <v>220</v>
      </c>
      <c r="D6" s="14" t="s">
        <v>14</v>
      </c>
      <c r="E6" s="4">
        <v>44</v>
      </c>
      <c r="H6" s="8" t="s">
        <v>2110</v>
      </c>
      <c r="I6" s="1">
        <f>VARA(B2:B566)</f>
        <v>1606216.5936295739</v>
      </c>
      <c r="J6" s="1">
        <f>VARA(E2:E365)</f>
        <v>924113.45496927318</v>
      </c>
    </row>
    <row r="7" spans="1:10" x14ac:dyDescent="0.2">
      <c r="A7" s="13" t="s">
        <v>20</v>
      </c>
      <c r="B7" s="4">
        <v>98</v>
      </c>
      <c r="D7" s="14" t="s">
        <v>14</v>
      </c>
      <c r="E7" s="4">
        <v>27</v>
      </c>
      <c r="H7" s="8" t="s">
        <v>2111</v>
      </c>
      <c r="I7" s="1">
        <f>STDEV(B2:B566)</f>
        <v>1267.366006183523</v>
      </c>
      <c r="J7" s="1">
        <f>STDEV(E2:E365)</f>
        <v>961.30819978260524</v>
      </c>
    </row>
    <row r="8" spans="1:10" x14ac:dyDescent="0.2">
      <c r="A8" s="13" t="s">
        <v>20</v>
      </c>
      <c r="B8" s="4">
        <v>100</v>
      </c>
      <c r="D8" s="14" t="s">
        <v>14</v>
      </c>
      <c r="E8" s="4">
        <v>55</v>
      </c>
    </row>
    <row r="9" spans="1:10" x14ac:dyDescent="0.2">
      <c r="A9" s="13" t="s">
        <v>20</v>
      </c>
      <c r="B9" s="4">
        <v>1249</v>
      </c>
      <c r="D9" s="14" t="s">
        <v>14</v>
      </c>
      <c r="E9" s="4">
        <v>200</v>
      </c>
    </row>
    <row r="10" spans="1:10" x14ac:dyDescent="0.2">
      <c r="A10" s="13" t="s">
        <v>20</v>
      </c>
      <c r="B10" s="4">
        <v>1396</v>
      </c>
      <c r="D10" s="14" t="s">
        <v>14</v>
      </c>
      <c r="E10" s="4">
        <v>452</v>
      </c>
    </row>
    <row r="11" spans="1:10" x14ac:dyDescent="0.2">
      <c r="A11" s="13" t="s">
        <v>20</v>
      </c>
      <c r="B11" s="4">
        <v>890</v>
      </c>
      <c r="D11" s="14" t="s">
        <v>14</v>
      </c>
      <c r="E11" s="4">
        <v>674</v>
      </c>
    </row>
    <row r="12" spans="1:10" x14ac:dyDescent="0.2">
      <c r="A12" s="13" t="s">
        <v>20</v>
      </c>
      <c r="B12" s="4">
        <v>142</v>
      </c>
      <c r="D12" s="14" t="s">
        <v>14</v>
      </c>
      <c r="E12" s="4">
        <v>558</v>
      </c>
    </row>
    <row r="13" spans="1:10" x14ac:dyDescent="0.2">
      <c r="A13" s="13" t="s">
        <v>20</v>
      </c>
      <c r="B13" s="4">
        <v>2673</v>
      </c>
      <c r="D13" s="14" t="s">
        <v>14</v>
      </c>
      <c r="E13" s="4">
        <v>15</v>
      </c>
    </row>
    <row r="14" spans="1:10" x14ac:dyDescent="0.2">
      <c r="A14" s="13" t="s">
        <v>20</v>
      </c>
      <c r="B14" s="4">
        <v>163</v>
      </c>
      <c r="D14" s="14" t="s">
        <v>14</v>
      </c>
      <c r="E14" s="4">
        <v>2307</v>
      </c>
    </row>
    <row r="15" spans="1:10" x14ac:dyDescent="0.2">
      <c r="A15" s="13" t="s">
        <v>20</v>
      </c>
      <c r="B15" s="4">
        <v>2220</v>
      </c>
      <c r="D15" s="14" t="s">
        <v>14</v>
      </c>
      <c r="E15" s="4">
        <v>88</v>
      </c>
    </row>
    <row r="16" spans="1:10" x14ac:dyDescent="0.2">
      <c r="A16" s="13" t="s">
        <v>20</v>
      </c>
      <c r="B16" s="4">
        <v>1606</v>
      </c>
      <c r="D16" s="14" t="s">
        <v>14</v>
      </c>
      <c r="E16" s="4">
        <v>48</v>
      </c>
    </row>
    <row r="17" spans="1:5" x14ac:dyDescent="0.2">
      <c r="A17" s="13" t="s">
        <v>20</v>
      </c>
      <c r="B17" s="4">
        <v>129</v>
      </c>
      <c r="D17" s="14" t="s">
        <v>14</v>
      </c>
      <c r="E17" s="4">
        <v>1</v>
      </c>
    </row>
    <row r="18" spans="1:5" x14ac:dyDescent="0.2">
      <c r="A18" s="13" t="s">
        <v>20</v>
      </c>
      <c r="B18" s="4">
        <v>226</v>
      </c>
      <c r="D18" s="14" t="s">
        <v>14</v>
      </c>
      <c r="E18" s="4">
        <v>1467</v>
      </c>
    </row>
    <row r="19" spans="1:5" x14ac:dyDescent="0.2">
      <c r="A19" s="13" t="s">
        <v>20</v>
      </c>
      <c r="B19" s="4">
        <v>5419</v>
      </c>
      <c r="D19" s="14" t="s">
        <v>14</v>
      </c>
      <c r="E19" s="4">
        <v>75</v>
      </c>
    </row>
    <row r="20" spans="1:5" x14ac:dyDescent="0.2">
      <c r="A20" s="13" t="s">
        <v>20</v>
      </c>
      <c r="B20" s="4">
        <v>165</v>
      </c>
      <c r="D20" s="14" t="s">
        <v>14</v>
      </c>
      <c r="E20" s="4">
        <v>120</v>
      </c>
    </row>
    <row r="21" spans="1:5" x14ac:dyDescent="0.2">
      <c r="A21" s="13" t="s">
        <v>20</v>
      </c>
      <c r="B21" s="4">
        <v>1965</v>
      </c>
      <c r="D21" s="14" t="s">
        <v>14</v>
      </c>
      <c r="E21" s="4">
        <v>2253</v>
      </c>
    </row>
    <row r="22" spans="1:5" x14ac:dyDescent="0.2">
      <c r="A22" s="13" t="s">
        <v>20</v>
      </c>
      <c r="B22" s="4">
        <v>16</v>
      </c>
      <c r="D22" s="14" t="s">
        <v>14</v>
      </c>
      <c r="E22" s="4">
        <v>5</v>
      </c>
    </row>
    <row r="23" spans="1:5" x14ac:dyDescent="0.2">
      <c r="A23" s="13" t="s">
        <v>20</v>
      </c>
      <c r="B23" s="4">
        <v>107</v>
      </c>
      <c r="D23" s="14" t="s">
        <v>14</v>
      </c>
      <c r="E23" s="4">
        <v>38</v>
      </c>
    </row>
    <row r="24" spans="1:5" x14ac:dyDescent="0.2">
      <c r="A24" s="13" t="s">
        <v>20</v>
      </c>
      <c r="B24" s="4">
        <v>134</v>
      </c>
      <c r="D24" s="14" t="s">
        <v>14</v>
      </c>
      <c r="E24" s="4">
        <v>12</v>
      </c>
    </row>
    <row r="25" spans="1:5" x14ac:dyDescent="0.2">
      <c r="A25" s="13" t="s">
        <v>20</v>
      </c>
      <c r="B25" s="4">
        <v>198</v>
      </c>
      <c r="D25" s="14" t="s">
        <v>14</v>
      </c>
      <c r="E25" s="4">
        <v>1684</v>
      </c>
    </row>
    <row r="26" spans="1:5" x14ac:dyDescent="0.2">
      <c r="A26" s="13" t="s">
        <v>20</v>
      </c>
      <c r="B26" s="4">
        <v>111</v>
      </c>
      <c r="D26" s="14" t="s">
        <v>14</v>
      </c>
      <c r="E26" s="4">
        <v>56</v>
      </c>
    </row>
    <row r="27" spans="1:5" x14ac:dyDescent="0.2">
      <c r="A27" s="13" t="s">
        <v>20</v>
      </c>
      <c r="B27" s="4">
        <v>222</v>
      </c>
      <c r="D27" s="14" t="s">
        <v>14</v>
      </c>
      <c r="E27" s="4">
        <v>838</v>
      </c>
    </row>
    <row r="28" spans="1:5" x14ac:dyDescent="0.2">
      <c r="A28" s="13" t="s">
        <v>20</v>
      </c>
      <c r="B28" s="4">
        <v>6212</v>
      </c>
      <c r="D28" s="14" t="s">
        <v>14</v>
      </c>
      <c r="E28" s="4">
        <v>1000</v>
      </c>
    </row>
    <row r="29" spans="1:5" x14ac:dyDescent="0.2">
      <c r="A29" s="13" t="s">
        <v>20</v>
      </c>
      <c r="B29" s="4">
        <v>98</v>
      </c>
      <c r="D29" s="14" t="s">
        <v>14</v>
      </c>
      <c r="E29" s="4">
        <v>1482</v>
      </c>
    </row>
    <row r="30" spans="1:5" x14ac:dyDescent="0.2">
      <c r="A30" s="13" t="s">
        <v>20</v>
      </c>
      <c r="B30" s="4">
        <v>92</v>
      </c>
      <c r="D30" s="14" t="s">
        <v>14</v>
      </c>
      <c r="E30" s="4">
        <v>106</v>
      </c>
    </row>
    <row r="31" spans="1:5" x14ac:dyDescent="0.2">
      <c r="A31" s="13" t="s">
        <v>20</v>
      </c>
      <c r="B31" s="4">
        <v>149</v>
      </c>
      <c r="D31" s="14" t="s">
        <v>14</v>
      </c>
      <c r="E31" s="4">
        <v>679</v>
      </c>
    </row>
    <row r="32" spans="1:5" x14ac:dyDescent="0.2">
      <c r="A32" s="13" t="s">
        <v>20</v>
      </c>
      <c r="B32" s="4">
        <v>2431</v>
      </c>
      <c r="D32" s="14" t="s">
        <v>14</v>
      </c>
      <c r="E32" s="4">
        <v>1220</v>
      </c>
    </row>
    <row r="33" spans="1:5" x14ac:dyDescent="0.2">
      <c r="A33" s="13" t="s">
        <v>20</v>
      </c>
      <c r="B33" s="4">
        <v>303</v>
      </c>
      <c r="D33" s="14" t="s">
        <v>14</v>
      </c>
      <c r="E33" s="4">
        <v>1</v>
      </c>
    </row>
    <row r="34" spans="1:5" x14ac:dyDescent="0.2">
      <c r="A34" s="13" t="s">
        <v>20</v>
      </c>
      <c r="B34" s="4">
        <v>209</v>
      </c>
      <c r="D34" s="14" t="s">
        <v>14</v>
      </c>
      <c r="E34" s="4">
        <v>37</v>
      </c>
    </row>
    <row r="35" spans="1:5" x14ac:dyDescent="0.2">
      <c r="A35" s="13" t="s">
        <v>20</v>
      </c>
      <c r="B35" s="4">
        <v>131</v>
      </c>
      <c r="D35" s="14" t="s">
        <v>14</v>
      </c>
      <c r="E35" s="4">
        <v>60</v>
      </c>
    </row>
    <row r="36" spans="1:5" x14ac:dyDescent="0.2">
      <c r="A36" s="13" t="s">
        <v>20</v>
      </c>
      <c r="B36" s="4">
        <v>164</v>
      </c>
      <c r="D36" s="14" t="s">
        <v>14</v>
      </c>
      <c r="E36" s="4">
        <v>296</v>
      </c>
    </row>
    <row r="37" spans="1:5" x14ac:dyDescent="0.2">
      <c r="A37" s="13" t="s">
        <v>20</v>
      </c>
      <c r="B37" s="4">
        <v>201</v>
      </c>
      <c r="D37" s="14" t="s">
        <v>14</v>
      </c>
      <c r="E37" s="4">
        <v>3304</v>
      </c>
    </row>
    <row r="38" spans="1:5" x14ac:dyDescent="0.2">
      <c r="A38" s="13" t="s">
        <v>20</v>
      </c>
      <c r="B38" s="4">
        <v>211</v>
      </c>
      <c r="D38" s="14" t="s">
        <v>14</v>
      </c>
      <c r="E38" s="4">
        <v>73</v>
      </c>
    </row>
    <row r="39" spans="1:5" x14ac:dyDescent="0.2">
      <c r="A39" s="13" t="s">
        <v>20</v>
      </c>
      <c r="B39" s="4">
        <v>128</v>
      </c>
      <c r="D39" s="14" t="s">
        <v>14</v>
      </c>
      <c r="E39" s="4">
        <v>3387</v>
      </c>
    </row>
    <row r="40" spans="1:5" x14ac:dyDescent="0.2">
      <c r="A40" s="13" t="s">
        <v>20</v>
      </c>
      <c r="B40" s="4">
        <v>1600</v>
      </c>
      <c r="D40" s="14" t="s">
        <v>14</v>
      </c>
      <c r="E40" s="4">
        <v>662</v>
      </c>
    </row>
    <row r="41" spans="1:5" x14ac:dyDescent="0.2">
      <c r="A41" s="13" t="s">
        <v>20</v>
      </c>
      <c r="B41" s="4">
        <v>249</v>
      </c>
      <c r="D41" s="14" t="s">
        <v>14</v>
      </c>
      <c r="E41" s="4">
        <v>774</v>
      </c>
    </row>
    <row r="42" spans="1:5" x14ac:dyDescent="0.2">
      <c r="A42" s="13" t="s">
        <v>20</v>
      </c>
      <c r="B42" s="4">
        <v>236</v>
      </c>
      <c r="D42" s="14" t="s">
        <v>14</v>
      </c>
      <c r="E42" s="4">
        <v>672</v>
      </c>
    </row>
    <row r="43" spans="1:5" x14ac:dyDescent="0.2">
      <c r="A43" s="13" t="s">
        <v>20</v>
      </c>
      <c r="B43" s="4">
        <v>4065</v>
      </c>
      <c r="D43" s="14" t="s">
        <v>14</v>
      </c>
      <c r="E43" s="4">
        <v>940</v>
      </c>
    </row>
    <row r="44" spans="1:5" x14ac:dyDescent="0.2">
      <c r="A44" s="13" t="s">
        <v>20</v>
      </c>
      <c r="B44" s="4">
        <v>246</v>
      </c>
      <c r="D44" s="14" t="s">
        <v>14</v>
      </c>
      <c r="E44" s="4">
        <v>117</v>
      </c>
    </row>
    <row r="45" spans="1:5" x14ac:dyDescent="0.2">
      <c r="A45" s="13" t="s">
        <v>20</v>
      </c>
      <c r="B45" s="4">
        <v>2475</v>
      </c>
      <c r="D45" s="14" t="s">
        <v>14</v>
      </c>
      <c r="E45" s="4">
        <v>115</v>
      </c>
    </row>
    <row r="46" spans="1:5" x14ac:dyDescent="0.2">
      <c r="A46" s="13" t="s">
        <v>20</v>
      </c>
      <c r="B46" s="4">
        <v>76</v>
      </c>
      <c r="D46" s="14" t="s">
        <v>14</v>
      </c>
      <c r="E46" s="4">
        <v>326</v>
      </c>
    </row>
    <row r="47" spans="1:5" x14ac:dyDescent="0.2">
      <c r="A47" s="13" t="s">
        <v>20</v>
      </c>
      <c r="B47" s="4">
        <v>54</v>
      </c>
      <c r="D47" s="14" t="s">
        <v>14</v>
      </c>
      <c r="E47" s="4">
        <v>1</v>
      </c>
    </row>
    <row r="48" spans="1:5" x14ac:dyDescent="0.2">
      <c r="A48" s="13" t="s">
        <v>20</v>
      </c>
      <c r="B48" s="4">
        <v>88</v>
      </c>
      <c r="D48" s="14" t="s">
        <v>14</v>
      </c>
      <c r="E48" s="4">
        <v>1467</v>
      </c>
    </row>
    <row r="49" spans="1:5" x14ac:dyDescent="0.2">
      <c r="A49" s="13" t="s">
        <v>20</v>
      </c>
      <c r="B49" s="4">
        <v>85</v>
      </c>
      <c r="D49" s="14" t="s">
        <v>14</v>
      </c>
      <c r="E49" s="4">
        <v>5681</v>
      </c>
    </row>
    <row r="50" spans="1:5" x14ac:dyDescent="0.2">
      <c r="A50" s="13" t="s">
        <v>20</v>
      </c>
      <c r="B50" s="4">
        <v>170</v>
      </c>
      <c r="D50" s="14" t="s">
        <v>14</v>
      </c>
      <c r="E50" s="4">
        <v>1059</v>
      </c>
    </row>
    <row r="51" spans="1:5" x14ac:dyDescent="0.2">
      <c r="A51" s="13" t="s">
        <v>20</v>
      </c>
      <c r="B51" s="4">
        <v>330</v>
      </c>
      <c r="D51" s="14" t="s">
        <v>14</v>
      </c>
      <c r="E51" s="4">
        <v>1194</v>
      </c>
    </row>
    <row r="52" spans="1:5" x14ac:dyDescent="0.2">
      <c r="A52" s="13" t="s">
        <v>20</v>
      </c>
      <c r="B52" s="4">
        <v>127</v>
      </c>
      <c r="D52" s="14" t="s">
        <v>14</v>
      </c>
      <c r="E52" s="4">
        <v>30</v>
      </c>
    </row>
    <row r="53" spans="1:5" x14ac:dyDescent="0.2">
      <c r="A53" s="13" t="s">
        <v>20</v>
      </c>
      <c r="B53" s="4">
        <v>411</v>
      </c>
      <c r="D53" s="14" t="s">
        <v>14</v>
      </c>
      <c r="E53" s="4">
        <v>75</v>
      </c>
    </row>
    <row r="54" spans="1:5" x14ac:dyDescent="0.2">
      <c r="A54" s="13" t="s">
        <v>20</v>
      </c>
      <c r="B54" s="4">
        <v>180</v>
      </c>
      <c r="D54" s="14" t="s">
        <v>14</v>
      </c>
      <c r="E54" s="4">
        <v>955</v>
      </c>
    </row>
    <row r="55" spans="1:5" x14ac:dyDescent="0.2">
      <c r="A55" s="13" t="s">
        <v>20</v>
      </c>
      <c r="B55" s="4">
        <v>374</v>
      </c>
      <c r="D55" s="14" t="s">
        <v>14</v>
      </c>
      <c r="E55" s="4">
        <v>67</v>
      </c>
    </row>
    <row r="56" spans="1:5" x14ac:dyDescent="0.2">
      <c r="A56" s="13" t="s">
        <v>20</v>
      </c>
      <c r="B56" s="4">
        <v>71</v>
      </c>
      <c r="D56" s="14" t="s">
        <v>14</v>
      </c>
      <c r="E56" s="4">
        <v>5</v>
      </c>
    </row>
    <row r="57" spans="1:5" x14ac:dyDescent="0.2">
      <c r="A57" s="13" t="s">
        <v>20</v>
      </c>
      <c r="B57" s="4">
        <v>203</v>
      </c>
      <c r="D57" s="14" t="s">
        <v>14</v>
      </c>
      <c r="E57" s="4">
        <v>26</v>
      </c>
    </row>
    <row r="58" spans="1:5" x14ac:dyDescent="0.2">
      <c r="A58" s="13" t="s">
        <v>20</v>
      </c>
      <c r="B58" s="4">
        <v>113</v>
      </c>
      <c r="D58" s="14" t="s">
        <v>14</v>
      </c>
      <c r="E58" s="4">
        <v>1130</v>
      </c>
    </row>
    <row r="59" spans="1:5" x14ac:dyDescent="0.2">
      <c r="A59" s="13" t="s">
        <v>20</v>
      </c>
      <c r="B59" s="4">
        <v>96</v>
      </c>
      <c r="D59" s="14" t="s">
        <v>14</v>
      </c>
      <c r="E59" s="4">
        <v>782</v>
      </c>
    </row>
    <row r="60" spans="1:5" x14ac:dyDescent="0.2">
      <c r="A60" s="13" t="s">
        <v>20</v>
      </c>
      <c r="B60" s="4">
        <v>498</v>
      </c>
      <c r="D60" s="14" t="s">
        <v>14</v>
      </c>
      <c r="E60" s="4">
        <v>210</v>
      </c>
    </row>
    <row r="61" spans="1:5" x14ac:dyDescent="0.2">
      <c r="A61" s="13" t="s">
        <v>20</v>
      </c>
      <c r="B61" s="4">
        <v>180</v>
      </c>
      <c r="D61" s="14" t="s">
        <v>14</v>
      </c>
      <c r="E61" s="4">
        <v>136</v>
      </c>
    </row>
    <row r="62" spans="1:5" x14ac:dyDescent="0.2">
      <c r="A62" s="13" t="s">
        <v>20</v>
      </c>
      <c r="B62" s="4">
        <v>27</v>
      </c>
      <c r="D62" s="14" t="s">
        <v>14</v>
      </c>
      <c r="E62" s="4">
        <v>86</v>
      </c>
    </row>
    <row r="63" spans="1:5" x14ac:dyDescent="0.2">
      <c r="A63" s="13" t="s">
        <v>20</v>
      </c>
      <c r="B63" s="4">
        <v>2331</v>
      </c>
      <c r="D63" s="14" t="s">
        <v>14</v>
      </c>
      <c r="E63" s="4">
        <v>19</v>
      </c>
    </row>
    <row r="64" spans="1:5" x14ac:dyDescent="0.2">
      <c r="A64" s="13" t="s">
        <v>20</v>
      </c>
      <c r="B64" s="4">
        <v>113</v>
      </c>
      <c r="D64" s="14" t="s">
        <v>14</v>
      </c>
      <c r="E64" s="4">
        <v>886</v>
      </c>
    </row>
    <row r="65" spans="1:5" x14ac:dyDescent="0.2">
      <c r="A65" s="13" t="s">
        <v>20</v>
      </c>
      <c r="B65" s="4">
        <v>164</v>
      </c>
      <c r="D65" s="14" t="s">
        <v>14</v>
      </c>
      <c r="E65" s="4">
        <v>35</v>
      </c>
    </row>
    <row r="66" spans="1:5" x14ac:dyDescent="0.2">
      <c r="A66" s="13" t="s">
        <v>20</v>
      </c>
      <c r="B66" s="4">
        <v>164</v>
      </c>
      <c r="D66" s="14" t="s">
        <v>14</v>
      </c>
      <c r="E66" s="4">
        <v>24</v>
      </c>
    </row>
    <row r="67" spans="1:5" x14ac:dyDescent="0.2">
      <c r="A67" s="13" t="s">
        <v>20</v>
      </c>
      <c r="B67" s="4">
        <v>336</v>
      </c>
      <c r="D67" s="14" t="s">
        <v>14</v>
      </c>
      <c r="E67" s="4">
        <v>86</v>
      </c>
    </row>
    <row r="68" spans="1:5" x14ac:dyDescent="0.2">
      <c r="A68" s="13" t="s">
        <v>20</v>
      </c>
      <c r="B68" s="4">
        <v>1917</v>
      </c>
      <c r="D68" s="14" t="s">
        <v>14</v>
      </c>
      <c r="E68" s="4">
        <v>243</v>
      </c>
    </row>
    <row r="69" spans="1:5" x14ac:dyDescent="0.2">
      <c r="A69" s="13" t="s">
        <v>20</v>
      </c>
      <c r="B69" s="4">
        <v>95</v>
      </c>
      <c r="D69" s="14" t="s">
        <v>14</v>
      </c>
      <c r="E69" s="4">
        <v>65</v>
      </c>
    </row>
    <row r="70" spans="1:5" x14ac:dyDescent="0.2">
      <c r="A70" s="13" t="s">
        <v>20</v>
      </c>
      <c r="B70" s="4">
        <v>147</v>
      </c>
      <c r="D70" s="14" t="s">
        <v>14</v>
      </c>
      <c r="E70" s="4">
        <v>100</v>
      </c>
    </row>
    <row r="71" spans="1:5" x14ac:dyDescent="0.2">
      <c r="A71" s="13" t="s">
        <v>20</v>
      </c>
      <c r="B71" s="4">
        <v>86</v>
      </c>
      <c r="D71" s="14" t="s">
        <v>14</v>
      </c>
      <c r="E71" s="4">
        <v>168</v>
      </c>
    </row>
    <row r="72" spans="1:5" x14ac:dyDescent="0.2">
      <c r="A72" s="13" t="s">
        <v>20</v>
      </c>
      <c r="B72" s="4">
        <v>83</v>
      </c>
      <c r="D72" s="14" t="s">
        <v>14</v>
      </c>
      <c r="E72" s="4">
        <v>13</v>
      </c>
    </row>
    <row r="73" spans="1:5" x14ac:dyDescent="0.2">
      <c r="A73" s="13" t="s">
        <v>20</v>
      </c>
      <c r="B73" s="4">
        <v>676</v>
      </c>
      <c r="D73" s="14" t="s">
        <v>14</v>
      </c>
      <c r="E73" s="4">
        <v>1</v>
      </c>
    </row>
    <row r="74" spans="1:5" x14ac:dyDescent="0.2">
      <c r="A74" s="13" t="s">
        <v>20</v>
      </c>
      <c r="B74" s="4">
        <v>361</v>
      </c>
      <c r="D74" s="14" t="s">
        <v>14</v>
      </c>
      <c r="E74" s="4">
        <v>40</v>
      </c>
    </row>
    <row r="75" spans="1:5" x14ac:dyDescent="0.2">
      <c r="A75" s="13" t="s">
        <v>20</v>
      </c>
      <c r="B75" s="4">
        <v>131</v>
      </c>
      <c r="D75" s="14" t="s">
        <v>14</v>
      </c>
      <c r="E75" s="4">
        <v>226</v>
      </c>
    </row>
    <row r="76" spans="1:5" x14ac:dyDescent="0.2">
      <c r="A76" s="13" t="s">
        <v>20</v>
      </c>
      <c r="B76" s="4">
        <v>126</v>
      </c>
      <c r="D76" s="14" t="s">
        <v>14</v>
      </c>
      <c r="E76" s="4">
        <v>1625</v>
      </c>
    </row>
    <row r="77" spans="1:5" x14ac:dyDescent="0.2">
      <c r="A77" s="13" t="s">
        <v>20</v>
      </c>
      <c r="B77" s="4">
        <v>275</v>
      </c>
      <c r="D77" s="14" t="s">
        <v>14</v>
      </c>
      <c r="E77" s="4">
        <v>143</v>
      </c>
    </row>
    <row r="78" spans="1:5" x14ac:dyDescent="0.2">
      <c r="A78" s="13" t="s">
        <v>20</v>
      </c>
      <c r="B78" s="4">
        <v>67</v>
      </c>
      <c r="D78" s="14" t="s">
        <v>14</v>
      </c>
      <c r="E78" s="4">
        <v>934</v>
      </c>
    </row>
    <row r="79" spans="1:5" x14ac:dyDescent="0.2">
      <c r="A79" s="13" t="s">
        <v>20</v>
      </c>
      <c r="B79" s="4">
        <v>154</v>
      </c>
      <c r="D79" s="14" t="s">
        <v>14</v>
      </c>
      <c r="E79" s="4">
        <v>17</v>
      </c>
    </row>
    <row r="80" spans="1:5" x14ac:dyDescent="0.2">
      <c r="A80" s="13" t="s">
        <v>20</v>
      </c>
      <c r="B80" s="4">
        <v>1782</v>
      </c>
      <c r="D80" s="14" t="s">
        <v>14</v>
      </c>
      <c r="E80" s="4">
        <v>2179</v>
      </c>
    </row>
    <row r="81" spans="1:5" x14ac:dyDescent="0.2">
      <c r="A81" s="13" t="s">
        <v>20</v>
      </c>
      <c r="B81" s="4">
        <v>903</v>
      </c>
      <c r="D81" s="14" t="s">
        <v>14</v>
      </c>
      <c r="E81" s="4">
        <v>931</v>
      </c>
    </row>
    <row r="82" spans="1:5" x14ac:dyDescent="0.2">
      <c r="A82" s="13" t="s">
        <v>20</v>
      </c>
      <c r="B82" s="4">
        <v>94</v>
      </c>
      <c r="D82" s="14" t="s">
        <v>14</v>
      </c>
      <c r="E82" s="4">
        <v>92</v>
      </c>
    </row>
    <row r="83" spans="1:5" x14ac:dyDescent="0.2">
      <c r="A83" s="13" t="s">
        <v>20</v>
      </c>
      <c r="B83" s="4">
        <v>180</v>
      </c>
      <c r="D83" s="14" t="s">
        <v>14</v>
      </c>
      <c r="E83" s="4">
        <v>57</v>
      </c>
    </row>
    <row r="84" spans="1:5" x14ac:dyDescent="0.2">
      <c r="A84" s="13" t="s">
        <v>20</v>
      </c>
      <c r="B84" s="4">
        <v>533</v>
      </c>
      <c r="D84" s="14" t="s">
        <v>14</v>
      </c>
      <c r="E84" s="4">
        <v>41</v>
      </c>
    </row>
    <row r="85" spans="1:5" x14ac:dyDescent="0.2">
      <c r="A85" s="13" t="s">
        <v>20</v>
      </c>
      <c r="B85" s="4">
        <v>2443</v>
      </c>
      <c r="D85" s="14" t="s">
        <v>14</v>
      </c>
      <c r="E85" s="4">
        <v>1</v>
      </c>
    </row>
    <row r="86" spans="1:5" x14ac:dyDescent="0.2">
      <c r="A86" s="13" t="s">
        <v>20</v>
      </c>
      <c r="B86" s="4">
        <v>89</v>
      </c>
      <c r="D86" s="14" t="s">
        <v>14</v>
      </c>
      <c r="E86" s="4">
        <v>101</v>
      </c>
    </row>
    <row r="87" spans="1:5" x14ac:dyDescent="0.2">
      <c r="A87" s="13" t="s">
        <v>20</v>
      </c>
      <c r="B87" s="4">
        <v>159</v>
      </c>
      <c r="D87" s="14" t="s">
        <v>14</v>
      </c>
      <c r="E87" s="4">
        <v>1335</v>
      </c>
    </row>
    <row r="88" spans="1:5" x14ac:dyDescent="0.2">
      <c r="A88" s="13" t="s">
        <v>20</v>
      </c>
      <c r="B88" s="4">
        <v>50</v>
      </c>
      <c r="D88" s="14" t="s">
        <v>14</v>
      </c>
      <c r="E88" s="4">
        <v>15</v>
      </c>
    </row>
    <row r="89" spans="1:5" x14ac:dyDescent="0.2">
      <c r="A89" s="13" t="s">
        <v>20</v>
      </c>
      <c r="B89" s="4">
        <v>186</v>
      </c>
      <c r="D89" s="14" t="s">
        <v>14</v>
      </c>
      <c r="E89" s="4">
        <v>454</v>
      </c>
    </row>
    <row r="90" spans="1:5" x14ac:dyDescent="0.2">
      <c r="A90" s="13" t="s">
        <v>20</v>
      </c>
      <c r="B90" s="4">
        <v>1071</v>
      </c>
      <c r="D90" s="14" t="s">
        <v>14</v>
      </c>
      <c r="E90" s="4">
        <v>3182</v>
      </c>
    </row>
    <row r="91" spans="1:5" x14ac:dyDescent="0.2">
      <c r="A91" s="13" t="s">
        <v>20</v>
      </c>
      <c r="B91" s="4">
        <v>117</v>
      </c>
      <c r="D91" s="14" t="s">
        <v>14</v>
      </c>
      <c r="E91" s="4">
        <v>15</v>
      </c>
    </row>
    <row r="92" spans="1:5" x14ac:dyDescent="0.2">
      <c r="A92" s="13" t="s">
        <v>20</v>
      </c>
      <c r="B92" s="4">
        <v>70</v>
      </c>
      <c r="D92" s="14" t="s">
        <v>14</v>
      </c>
      <c r="E92" s="4">
        <v>133</v>
      </c>
    </row>
    <row r="93" spans="1:5" x14ac:dyDescent="0.2">
      <c r="A93" s="13" t="s">
        <v>20</v>
      </c>
      <c r="B93" s="4">
        <v>135</v>
      </c>
      <c r="D93" s="14" t="s">
        <v>14</v>
      </c>
      <c r="E93" s="4">
        <v>2062</v>
      </c>
    </row>
    <row r="94" spans="1:5" x14ac:dyDescent="0.2">
      <c r="A94" s="13" t="s">
        <v>20</v>
      </c>
      <c r="B94" s="4">
        <v>768</v>
      </c>
      <c r="D94" s="14" t="s">
        <v>14</v>
      </c>
      <c r="E94" s="4">
        <v>29</v>
      </c>
    </row>
    <row r="95" spans="1:5" x14ac:dyDescent="0.2">
      <c r="A95" s="13" t="s">
        <v>20</v>
      </c>
      <c r="B95" s="4">
        <v>199</v>
      </c>
      <c r="D95" s="14" t="s">
        <v>14</v>
      </c>
      <c r="E95" s="4">
        <v>132</v>
      </c>
    </row>
    <row r="96" spans="1:5" x14ac:dyDescent="0.2">
      <c r="A96" s="13" t="s">
        <v>20</v>
      </c>
      <c r="B96" s="4">
        <v>107</v>
      </c>
      <c r="D96" s="14" t="s">
        <v>14</v>
      </c>
      <c r="E96" s="4">
        <v>137</v>
      </c>
    </row>
    <row r="97" spans="1:5" x14ac:dyDescent="0.2">
      <c r="A97" s="13" t="s">
        <v>20</v>
      </c>
      <c r="B97" s="4">
        <v>195</v>
      </c>
      <c r="D97" s="14" t="s">
        <v>14</v>
      </c>
      <c r="E97" s="4">
        <v>908</v>
      </c>
    </row>
    <row r="98" spans="1:5" x14ac:dyDescent="0.2">
      <c r="A98" s="13" t="s">
        <v>20</v>
      </c>
      <c r="B98" s="4">
        <v>3376</v>
      </c>
      <c r="D98" s="14" t="s">
        <v>14</v>
      </c>
      <c r="E98" s="4">
        <v>10</v>
      </c>
    </row>
    <row r="99" spans="1:5" x14ac:dyDescent="0.2">
      <c r="A99" s="13" t="s">
        <v>20</v>
      </c>
      <c r="B99" s="4">
        <v>41</v>
      </c>
      <c r="D99" s="14" t="s">
        <v>14</v>
      </c>
      <c r="E99" s="4">
        <v>1910</v>
      </c>
    </row>
    <row r="100" spans="1:5" x14ac:dyDescent="0.2">
      <c r="A100" s="13" t="s">
        <v>20</v>
      </c>
      <c r="B100" s="4">
        <v>1821</v>
      </c>
      <c r="D100" s="14" t="s">
        <v>14</v>
      </c>
      <c r="E100" s="4">
        <v>38</v>
      </c>
    </row>
    <row r="101" spans="1:5" x14ac:dyDescent="0.2">
      <c r="A101" s="13" t="s">
        <v>20</v>
      </c>
      <c r="B101" s="4">
        <v>164</v>
      </c>
      <c r="D101" s="14" t="s">
        <v>14</v>
      </c>
      <c r="E101" s="4">
        <v>104</v>
      </c>
    </row>
    <row r="102" spans="1:5" x14ac:dyDescent="0.2">
      <c r="A102" s="13" t="s">
        <v>20</v>
      </c>
      <c r="B102" s="4">
        <v>157</v>
      </c>
      <c r="D102" s="14" t="s">
        <v>14</v>
      </c>
      <c r="E102" s="4">
        <v>49</v>
      </c>
    </row>
    <row r="103" spans="1:5" x14ac:dyDescent="0.2">
      <c r="A103" s="13" t="s">
        <v>20</v>
      </c>
      <c r="B103" s="4">
        <v>246</v>
      </c>
      <c r="D103" s="14" t="s">
        <v>14</v>
      </c>
      <c r="E103" s="4">
        <v>1</v>
      </c>
    </row>
    <row r="104" spans="1:5" x14ac:dyDescent="0.2">
      <c r="A104" s="13" t="s">
        <v>20</v>
      </c>
      <c r="B104" s="4">
        <v>1396</v>
      </c>
      <c r="D104" s="14" t="s">
        <v>14</v>
      </c>
      <c r="E104" s="4">
        <v>245</v>
      </c>
    </row>
    <row r="105" spans="1:5" x14ac:dyDescent="0.2">
      <c r="A105" s="13" t="s">
        <v>20</v>
      </c>
      <c r="B105" s="4">
        <v>2506</v>
      </c>
      <c r="D105" s="14" t="s">
        <v>14</v>
      </c>
      <c r="E105" s="4">
        <v>32</v>
      </c>
    </row>
    <row r="106" spans="1:5" x14ac:dyDescent="0.2">
      <c r="A106" s="13" t="s">
        <v>20</v>
      </c>
      <c r="B106" s="4">
        <v>244</v>
      </c>
      <c r="D106" s="14" t="s">
        <v>14</v>
      </c>
      <c r="E106" s="4">
        <v>7</v>
      </c>
    </row>
    <row r="107" spans="1:5" x14ac:dyDescent="0.2">
      <c r="A107" s="13" t="s">
        <v>20</v>
      </c>
      <c r="B107" s="4">
        <v>146</v>
      </c>
      <c r="D107" s="14" t="s">
        <v>14</v>
      </c>
      <c r="E107" s="4">
        <v>803</v>
      </c>
    </row>
    <row r="108" spans="1:5" x14ac:dyDescent="0.2">
      <c r="A108" s="13" t="s">
        <v>20</v>
      </c>
      <c r="B108" s="4">
        <v>1267</v>
      </c>
      <c r="D108" s="14" t="s">
        <v>14</v>
      </c>
      <c r="E108" s="4">
        <v>16</v>
      </c>
    </row>
    <row r="109" spans="1:5" x14ac:dyDescent="0.2">
      <c r="A109" s="13" t="s">
        <v>20</v>
      </c>
      <c r="B109" s="4">
        <v>1561</v>
      </c>
      <c r="D109" s="14" t="s">
        <v>14</v>
      </c>
      <c r="E109" s="4">
        <v>31</v>
      </c>
    </row>
    <row r="110" spans="1:5" x14ac:dyDescent="0.2">
      <c r="A110" s="13" t="s">
        <v>20</v>
      </c>
      <c r="B110" s="4">
        <v>48</v>
      </c>
      <c r="D110" s="14" t="s">
        <v>14</v>
      </c>
      <c r="E110" s="4">
        <v>108</v>
      </c>
    </row>
    <row r="111" spans="1:5" x14ac:dyDescent="0.2">
      <c r="A111" s="13" t="s">
        <v>20</v>
      </c>
      <c r="B111" s="4">
        <v>2739</v>
      </c>
      <c r="D111" s="14" t="s">
        <v>14</v>
      </c>
      <c r="E111" s="4">
        <v>30</v>
      </c>
    </row>
    <row r="112" spans="1:5" x14ac:dyDescent="0.2">
      <c r="A112" s="13" t="s">
        <v>20</v>
      </c>
      <c r="B112" s="4">
        <v>3537</v>
      </c>
      <c r="D112" s="14" t="s">
        <v>14</v>
      </c>
      <c r="E112" s="4">
        <v>17</v>
      </c>
    </row>
    <row r="113" spans="1:5" x14ac:dyDescent="0.2">
      <c r="A113" s="13" t="s">
        <v>20</v>
      </c>
      <c r="B113" s="4">
        <v>2107</v>
      </c>
      <c r="D113" s="14" t="s">
        <v>14</v>
      </c>
      <c r="E113" s="4">
        <v>80</v>
      </c>
    </row>
    <row r="114" spans="1:5" x14ac:dyDescent="0.2">
      <c r="A114" s="13" t="s">
        <v>20</v>
      </c>
      <c r="B114" s="4">
        <v>3318</v>
      </c>
      <c r="D114" s="14" t="s">
        <v>14</v>
      </c>
      <c r="E114" s="4">
        <v>2468</v>
      </c>
    </row>
    <row r="115" spans="1:5" x14ac:dyDescent="0.2">
      <c r="A115" s="13" t="s">
        <v>20</v>
      </c>
      <c r="B115" s="4">
        <v>340</v>
      </c>
      <c r="D115" s="14" t="s">
        <v>14</v>
      </c>
      <c r="E115" s="4">
        <v>26</v>
      </c>
    </row>
    <row r="116" spans="1:5" x14ac:dyDescent="0.2">
      <c r="A116" s="13" t="s">
        <v>20</v>
      </c>
      <c r="B116" s="4">
        <v>1442</v>
      </c>
      <c r="D116" s="14" t="s">
        <v>14</v>
      </c>
      <c r="E116" s="4">
        <v>73</v>
      </c>
    </row>
    <row r="117" spans="1:5" x14ac:dyDescent="0.2">
      <c r="A117" s="13" t="s">
        <v>20</v>
      </c>
      <c r="B117" s="4">
        <v>126</v>
      </c>
      <c r="D117" s="14" t="s">
        <v>14</v>
      </c>
      <c r="E117" s="4">
        <v>128</v>
      </c>
    </row>
    <row r="118" spans="1:5" x14ac:dyDescent="0.2">
      <c r="A118" s="13" t="s">
        <v>20</v>
      </c>
      <c r="B118" s="4">
        <v>524</v>
      </c>
      <c r="D118" s="14" t="s">
        <v>14</v>
      </c>
      <c r="E118" s="4">
        <v>33</v>
      </c>
    </row>
    <row r="119" spans="1:5" x14ac:dyDescent="0.2">
      <c r="A119" s="13" t="s">
        <v>20</v>
      </c>
      <c r="B119" s="4">
        <v>1989</v>
      </c>
      <c r="D119" s="14" t="s">
        <v>14</v>
      </c>
      <c r="E119" s="4">
        <v>1072</v>
      </c>
    </row>
    <row r="120" spans="1:5" x14ac:dyDescent="0.2">
      <c r="A120" s="13" t="s">
        <v>20</v>
      </c>
      <c r="B120" s="4">
        <v>157</v>
      </c>
      <c r="D120" s="14" t="s">
        <v>14</v>
      </c>
      <c r="E120" s="4">
        <v>393</v>
      </c>
    </row>
    <row r="121" spans="1:5" x14ac:dyDescent="0.2">
      <c r="A121" s="13" t="s">
        <v>20</v>
      </c>
      <c r="B121" s="4">
        <v>4498</v>
      </c>
      <c r="D121" s="14" t="s">
        <v>14</v>
      </c>
      <c r="E121" s="4">
        <v>1257</v>
      </c>
    </row>
    <row r="122" spans="1:5" x14ac:dyDescent="0.2">
      <c r="A122" s="13" t="s">
        <v>20</v>
      </c>
      <c r="B122" s="4">
        <v>80</v>
      </c>
      <c r="D122" s="14" t="s">
        <v>14</v>
      </c>
      <c r="E122" s="4">
        <v>328</v>
      </c>
    </row>
    <row r="123" spans="1:5" x14ac:dyDescent="0.2">
      <c r="A123" s="13" t="s">
        <v>20</v>
      </c>
      <c r="B123" s="4">
        <v>43</v>
      </c>
      <c r="D123" s="14" t="s">
        <v>14</v>
      </c>
      <c r="E123" s="4">
        <v>147</v>
      </c>
    </row>
    <row r="124" spans="1:5" x14ac:dyDescent="0.2">
      <c r="A124" s="13" t="s">
        <v>20</v>
      </c>
      <c r="B124" s="4">
        <v>2053</v>
      </c>
      <c r="D124" s="14" t="s">
        <v>14</v>
      </c>
      <c r="E124" s="4">
        <v>830</v>
      </c>
    </row>
    <row r="125" spans="1:5" x14ac:dyDescent="0.2">
      <c r="A125" s="13" t="s">
        <v>20</v>
      </c>
      <c r="B125" s="4">
        <v>168</v>
      </c>
      <c r="D125" s="14" t="s">
        <v>14</v>
      </c>
      <c r="E125" s="4">
        <v>331</v>
      </c>
    </row>
    <row r="126" spans="1:5" x14ac:dyDescent="0.2">
      <c r="A126" s="13" t="s">
        <v>20</v>
      </c>
      <c r="B126" s="4">
        <v>4289</v>
      </c>
      <c r="D126" s="14" t="s">
        <v>14</v>
      </c>
      <c r="E126" s="4">
        <v>25</v>
      </c>
    </row>
    <row r="127" spans="1:5" x14ac:dyDescent="0.2">
      <c r="A127" s="13" t="s">
        <v>20</v>
      </c>
      <c r="B127" s="4">
        <v>165</v>
      </c>
      <c r="D127" s="14" t="s">
        <v>14</v>
      </c>
      <c r="E127" s="4">
        <v>3483</v>
      </c>
    </row>
    <row r="128" spans="1:5" x14ac:dyDescent="0.2">
      <c r="A128" s="13" t="s">
        <v>20</v>
      </c>
      <c r="B128" s="4">
        <v>1815</v>
      </c>
      <c r="D128" s="14" t="s">
        <v>14</v>
      </c>
      <c r="E128" s="4">
        <v>923</v>
      </c>
    </row>
    <row r="129" spans="1:5" x14ac:dyDescent="0.2">
      <c r="A129" s="13" t="s">
        <v>20</v>
      </c>
      <c r="B129" s="4">
        <v>397</v>
      </c>
      <c r="D129" s="14" t="s">
        <v>14</v>
      </c>
      <c r="E129" s="4">
        <v>1</v>
      </c>
    </row>
    <row r="130" spans="1:5" x14ac:dyDescent="0.2">
      <c r="A130" s="13" t="s">
        <v>20</v>
      </c>
      <c r="B130" s="4">
        <v>1539</v>
      </c>
      <c r="D130" s="14" t="s">
        <v>14</v>
      </c>
      <c r="E130" s="4">
        <v>33</v>
      </c>
    </row>
    <row r="131" spans="1:5" x14ac:dyDescent="0.2">
      <c r="A131" s="13" t="s">
        <v>20</v>
      </c>
      <c r="B131" s="4">
        <v>138</v>
      </c>
      <c r="D131" s="14" t="s">
        <v>14</v>
      </c>
      <c r="E131" s="4">
        <v>40</v>
      </c>
    </row>
    <row r="132" spans="1:5" x14ac:dyDescent="0.2">
      <c r="A132" s="13" t="s">
        <v>20</v>
      </c>
      <c r="B132" s="4">
        <v>3594</v>
      </c>
      <c r="D132" s="14" t="s">
        <v>14</v>
      </c>
      <c r="E132" s="4">
        <v>23</v>
      </c>
    </row>
    <row r="133" spans="1:5" x14ac:dyDescent="0.2">
      <c r="A133" s="13" t="s">
        <v>20</v>
      </c>
      <c r="B133" s="4">
        <v>5880</v>
      </c>
      <c r="D133" s="14" t="s">
        <v>14</v>
      </c>
      <c r="E133" s="4">
        <v>75</v>
      </c>
    </row>
    <row r="134" spans="1:5" x14ac:dyDescent="0.2">
      <c r="A134" s="13" t="s">
        <v>20</v>
      </c>
      <c r="B134" s="4">
        <v>112</v>
      </c>
      <c r="D134" s="14" t="s">
        <v>14</v>
      </c>
      <c r="E134" s="4">
        <v>2176</v>
      </c>
    </row>
    <row r="135" spans="1:5" x14ac:dyDescent="0.2">
      <c r="A135" s="13" t="s">
        <v>20</v>
      </c>
      <c r="B135" s="4">
        <v>943</v>
      </c>
      <c r="D135" s="14" t="s">
        <v>14</v>
      </c>
      <c r="E135" s="4">
        <v>441</v>
      </c>
    </row>
    <row r="136" spans="1:5" x14ac:dyDescent="0.2">
      <c r="A136" s="13" t="s">
        <v>20</v>
      </c>
      <c r="B136" s="4">
        <v>2468</v>
      </c>
      <c r="D136" s="14" t="s">
        <v>14</v>
      </c>
      <c r="E136" s="4">
        <v>25</v>
      </c>
    </row>
    <row r="137" spans="1:5" x14ac:dyDescent="0.2">
      <c r="A137" s="13" t="s">
        <v>20</v>
      </c>
      <c r="B137" s="4">
        <v>2551</v>
      </c>
      <c r="D137" s="14" t="s">
        <v>14</v>
      </c>
      <c r="E137" s="4">
        <v>127</v>
      </c>
    </row>
    <row r="138" spans="1:5" x14ac:dyDescent="0.2">
      <c r="A138" s="13" t="s">
        <v>20</v>
      </c>
      <c r="B138" s="4">
        <v>101</v>
      </c>
      <c r="D138" s="14" t="s">
        <v>14</v>
      </c>
      <c r="E138" s="4">
        <v>355</v>
      </c>
    </row>
    <row r="139" spans="1:5" x14ac:dyDescent="0.2">
      <c r="A139" s="13" t="s">
        <v>20</v>
      </c>
      <c r="B139" s="4">
        <v>92</v>
      </c>
      <c r="D139" s="14" t="s">
        <v>14</v>
      </c>
      <c r="E139" s="4">
        <v>44</v>
      </c>
    </row>
    <row r="140" spans="1:5" x14ac:dyDescent="0.2">
      <c r="A140" s="13" t="s">
        <v>20</v>
      </c>
      <c r="B140" s="4">
        <v>62</v>
      </c>
      <c r="D140" s="14" t="s">
        <v>14</v>
      </c>
      <c r="E140" s="4">
        <v>67</v>
      </c>
    </row>
    <row r="141" spans="1:5" x14ac:dyDescent="0.2">
      <c r="A141" s="13" t="s">
        <v>20</v>
      </c>
      <c r="B141" s="4">
        <v>149</v>
      </c>
      <c r="D141" s="14" t="s">
        <v>14</v>
      </c>
      <c r="E141" s="4">
        <v>1068</v>
      </c>
    </row>
    <row r="142" spans="1:5" x14ac:dyDescent="0.2">
      <c r="A142" s="13" t="s">
        <v>20</v>
      </c>
      <c r="B142" s="4">
        <v>329</v>
      </c>
      <c r="D142" s="14" t="s">
        <v>14</v>
      </c>
      <c r="E142" s="4">
        <v>424</v>
      </c>
    </row>
    <row r="143" spans="1:5" x14ac:dyDescent="0.2">
      <c r="A143" s="13" t="s">
        <v>20</v>
      </c>
      <c r="B143" s="4">
        <v>97</v>
      </c>
      <c r="D143" s="14" t="s">
        <v>14</v>
      </c>
      <c r="E143" s="4">
        <v>151</v>
      </c>
    </row>
    <row r="144" spans="1:5" x14ac:dyDescent="0.2">
      <c r="A144" s="13" t="s">
        <v>20</v>
      </c>
      <c r="B144" s="4">
        <v>1784</v>
      </c>
      <c r="D144" s="14" t="s">
        <v>14</v>
      </c>
      <c r="E144" s="4">
        <v>1608</v>
      </c>
    </row>
    <row r="145" spans="1:5" x14ac:dyDescent="0.2">
      <c r="A145" s="13" t="s">
        <v>20</v>
      </c>
      <c r="B145" s="4">
        <v>1684</v>
      </c>
      <c r="D145" s="14" t="s">
        <v>14</v>
      </c>
      <c r="E145" s="4">
        <v>941</v>
      </c>
    </row>
    <row r="146" spans="1:5" x14ac:dyDescent="0.2">
      <c r="A146" s="13" t="s">
        <v>20</v>
      </c>
      <c r="B146" s="4">
        <v>250</v>
      </c>
      <c r="D146" s="14" t="s">
        <v>14</v>
      </c>
      <c r="E146" s="4">
        <v>1</v>
      </c>
    </row>
    <row r="147" spans="1:5" x14ac:dyDescent="0.2">
      <c r="A147" s="13" t="s">
        <v>20</v>
      </c>
      <c r="B147" s="4">
        <v>238</v>
      </c>
      <c r="D147" s="14" t="s">
        <v>14</v>
      </c>
      <c r="E147" s="4">
        <v>40</v>
      </c>
    </row>
    <row r="148" spans="1:5" x14ac:dyDescent="0.2">
      <c r="A148" s="13" t="s">
        <v>20</v>
      </c>
      <c r="B148" s="4">
        <v>53</v>
      </c>
      <c r="D148" s="14" t="s">
        <v>14</v>
      </c>
      <c r="E148" s="4">
        <v>3015</v>
      </c>
    </row>
    <row r="149" spans="1:5" x14ac:dyDescent="0.2">
      <c r="A149" s="13" t="s">
        <v>20</v>
      </c>
      <c r="B149" s="4">
        <v>214</v>
      </c>
      <c r="D149" s="14" t="s">
        <v>14</v>
      </c>
      <c r="E149" s="4">
        <v>435</v>
      </c>
    </row>
    <row r="150" spans="1:5" x14ac:dyDescent="0.2">
      <c r="A150" s="13" t="s">
        <v>20</v>
      </c>
      <c r="B150" s="4">
        <v>222</v>
      </c>
      <c r="D150" s="14" t="s">
        <v>14</v>
      </c>
      <c r="E150" s="4">
        <v>714</v>
      </c>
    </row>
    <row r="151" spans="1:5" x14ac:dyDescent="0.2">
      <c r="A151" s="13" t="s">
        <v>20</v>
      </c>
      <c r="B151" s="4">
        <v>1884</v>
      </c>
      <c r="D151" s="14" t="s">
        <v>14</v>
      </c>
      <c r="E151" s="4">
        <v>5497</v>
      </c>
    </row>
    <row r="152" spans="1:5" x14ac:dyDescent="0.2">
      <c r="A152" s="13" t="s">
        <v>20</v>
      </c>
      <c r="B152" s="4">
        <v>218</v>
      </c>
      <c r="D152" s="14" t="s">
        <v>14</v>
      </c>
      <c r="E152" s="4">
        <v>418</v>
      </c>
    </row>
    <row r="153" spans="1:5" x14ac:dyDescent="0.2">
      <c r="A153" s="13" t="s">
        <v>20</v>
      </c>
      <c r="B153" s="4">
        <v>6465</v>
      </c>
      <c r="D153" s="14" t="s">
        <v>14</v>
      </c>
      <c r="E153" s="4">
        <v>1439</v>
      </c>
    </row>
    <row r="154" spans="1:5" x14ac:dyDescent="0.2">
      <c r="A154" s="13" t="s">
        <v>20</v>
      </c>
      <c r="B154" s="4">
        <v>59</v>
      </c>
      <c r="D154" s="14" t="s">
        <v>14</v>
      </c>
      <c r="E154" s="4">
        <v>15</v>
      </c>
    </row>
    <row r="155" spans="1:5" x14ac:dyDescent="0.2">
      <c r="A155" s="13" t="s">
        <v>20</v>
      </c>
      <c r="B155" s="4">
        <v>88</v>
      </c>
      <c r="D155" s="14" t="s">
        <v>14</v>
      </c>
      <c r="E155" s="4">
        <v>1999</v>
      </c>
    </row>
    <row r="156" spans="1:5" x14ac:dyDescent="0.2">
      <c r="A156" s="13" t="s">
        <v>20</v>
      </c>
      <c r="B156" s="4">
        <v>1697</v>
      </c>
      <c r="D156" s="14" t="s">
        <v>14</v>
      </c>
      <c r="E156" s="4">
        <v>118</v>
      </c>
    </row>
    <row r="157" spans="1:5" x14ac:dyDescent="0.2">
      <c r="A157" s="13" t="s">
        <v>20</v>
      </c>
      <c r="B157" s="4">
        <v>92</v>
      </c>
      <c r="D157" s="14" t="s">
        <v>14</v>
      </c>
      <c r="E157" s="4">
        <v>162</v>
      </c>
    </row>
    <row r="158" spans="1:5" x14ac:dyDescent="0.2">
      <c r="A158" s="13" t="s">
        <v>20</v>
      </c>
      <c r="B158" s="4">
        <v>186</v>
      </c>
      <c r="D158" s="14" t="s">
        <v>14</v>
      </c>
      <c r="E158" s="4">
        <v>83</v>
      </c>
    </row>
    <row r="159" spans="1:5" x14ac:dyDescent="0.2">
      <c r="A159" s="13" t="s">
        <v>20</v>
      </c>
      <c r="B159" s="4">
        <v>138</v>
      </c>
      <c r="D159" s="14" t="s">
        <v>14</v>
      </c>
      <c r="E159" s="4">
        <v>747</v>
      </c>
    </row>
    <row r="160" spans="1:5" x14ac:dyDescent="0.2">
      <c r="A160" s="13" t="s">
        <v>20</v>
      </c>
      <c r="B160" s="4">
        <v>261</v>
      </c>
      <c r="D160" s="14" t="s">
        <v>14</v>
      </c>
      <c r="E160" s="4">
        <v>84</v>
      </c>
    </row>
    <row r="161" spans="1:5" x14ac:dyDescent="0.2">
      <c r="A161" s="13" t="s">
        <v>20</v>
      </c>
      <c r="B161" s="4">
        <v>107</v>
      </c>
      <c r="D161" s="14" t="s">
        <v>14</v>
      </c>
      <c r="E161" s="4">
        <v>91</v>
      </c>
    </row>
    <row r="162" spans="1:5" x14ac:dyDescent="0.2">
      <c r="A162" s="13" t="s">
        <v>20</v>
      </c>
      <c r="B162" s="4">
        <v>199</v>
      </c>
      <c r="D162" s="14" t="s">
        <v>14</v>
      </c>
      <c r="E162" s="4">
        <v>792</v>
      </c>
    </row>
    <row r="163" spans="1:5" x14ac:dyDescent="0.2">
      <c r="A163" s="13" t="s">
        <v>20</v>
      </c>
      <c r="B163" s="4">
        <v>5512</v>
      </c>
      <c r="D163" s="14" t="s">
        <v>14</v>
      </c>
      <c r="E163" s="4">
        <v>32</v>
      </c>
    </row>
    <row r="164" spans="1:5" x14ac:dyDescent="0.2">
      <c r="A164" s="13" t="s">
        <v>20</v>
      </c>
      <c r="B164" s="4">
        <v>86</v>
      </c>
      <c r="D164" s="14" t="s">
        <v>14</v>
      </c>
      <c r="E164" s="4">
        <v>186</v>
      </c>
    </row>
    <row r="165" spans="1:5" x14ac:dyDescent="0.2">
      <c r="A165" s="13" t="s">
        <v>20</v>
      </c>
      <c r="B165" s="4">
        <v>2768</v>
      </c>
      <c r="D165" s="14" t="s">
        <v>14</v>
      </c>
      <c r="E165" s="4">
        <v>605</v>
      </c>
    </row>
    <row r="166" spans="1:5" x14ac:dyDescent="0.2">
      <c r="A166" s="13" t="s">
        <v>20</v>
      </c>
      <c r="B166" s="4">
        <v>48</v>
      </c>
      <c r="D166" s="14" t="s">
        <v>14</v>
      </c>
      <c r="E166" s="4">
        <v>1</v>
      </c>
    </row>
    <row r="167" spans="1:5" x14ac:dyDescent="0.2">
      <c r="A167" s="13" t="s">
        <v>20</v>
      </c>
      <c r="B167" s="4">
        <v>87</v>
      </c>
      <c r="D167" s="14" t="s">
        <v>14</v>
      </c>
      <c r="E167" s="4">
        <v>31</v>
      </c>
    </row>
    <row r="168" spans="1:5" x14ac:dyDescent="0.2">
      <c r="A168" s="13" t="s">
        <v>20</v>
      </c>
      <c r="B168" s="4">
        <v>1894</v>
      </c>
      <c r="D168" s="14" t="s">
        <v>14</v>
      </c>
      <c r="E168" s="4">
        <v>1181</v>
      </c>
    </row>
    <row r="169" spans="1:5" x14ac:dyDescent="0.2">
      <c r="A169" s="13" t="s">
        <v>20</v>
      </c>
      <c r="B169" s="4">
        <v>282</v>
      </c>
      <c r="D169" s="14" t="s">
        <v>14</v>
      </c>
      <c r="E169" s="4">
        <v>39</v>
      </c>
    </row>
    <row r="170" spans="1:5" x14ac:dyDescent="0.2">
      <c r="A170" s="13" t="s">
        <v>20</v>
      </c>
      <c r="B170" s="4">
        <v>116</v>
      </c>
      <c r="D170" s="14" t="s">
        <v>14</v>
      </c>
      <c r="E170" s="4">
        <v>46</v>
      </c>
    </row>
    <row r="171" spans="1:5" x14ac:dyDescent="0.2">
      <c r="A171" s="13" t="s">
        <v>20</v>
      </c>
      <c r="B171" s="4">
        <v>83</v>
      </c>
      <c r="D171" s="14" t="s">
        <v>14</v>
      </c>
      <c r="E171" s="4">
        <v>105</v>
      </c>
    </row>
    <row r="172" spans="1:5" x14ac:dyDescent="0.2">
      <c r="A172" s="13" t="s">
        <v>20</v>
      </c>
      <c r="B172" s="4">
        <v>91</v>
      </c>
      <c r="D172" s="14" t="s">
        <v>14</v>
      </c>
      <c r="E172" s="4">
        <v>535</v>
      </c>
    </row>
    <row r="173" spans="1:5" x14ac:dyDescent="0.2">
      <c r="A173" s="13" t="s">
        <v>20</v>
      </c>
      <c r="B173" s="4">
        <v>546</v>
      </c>
      <c r="D173" s="14" t="s">
        <v>14</v>
      </c>
      <c r="E173" s="4">
        <v>16</v>
      </c>
    </row>
    <row r="174" spans="1:5" x14ac:dyDescent="0.2">
      <c r="A174" s="13" t="s">
        <v>20</v>
      </c>
      <c r="B174" s="4">
        <v>393</v>
      </c>
      <c r="D174" s="14" t="s">
        <v>14</v>
      </c>
      <c r="E174" s="4">
        <v>575</v>
      </c>
    </row>
    <row r="175" spans="1:5" x14ac:dyDescent="0.2">
      <c r="A175" s="13" t="s">
        <v>20</v>
      </c>
      <c r="B175" s="4">
        <v>133</v>
      </c>
      <c r="D175" s="14" t="s">
        <v>14</v>
      </c>
      <c r="E175" s="4">
        <v>1120</v>
      </c>
    </row>
    <row r="176" spans="1:5" x14ac:dyDescent="0.2">
      <c r="A176" s="13" t="s">
        <v>20</v>
      </c>
      <c r="B176" s="4">
        <v>254</v>
      </c>
      <c r="D176" s="14" t="s">
        <v>14</v>
      </c>
      <c r="E176" s="4">
        <v>113</v>
      </c>
    </row>
    <row r="177" spans="1:5" x14ac:dyDescent="0.2">
      <c r="A177" s="13" t="s">
        <v>20</v>
      </c>
      <c r="B177" s="4">
        <v>176</v>
      </c>
      <c r="D177" s="14" t="s">
        <v>14</v>
      </c>
      <c r="E177" s="4">
        <v>1538</v>
      </c>
    </row>
    <row r="178" spans="1:5" x14ac:dyDescent="0.2">
      <c r="A178" s="13" t="s">
        <v>20</v>
      </c>
      <c r="B178" s="4">
        <v>337</v>
      </c>
      <c r="D178" s="14" t="s">
        <v>14</v>
      </c>
      <c r="E178" s="4">
        <v>9</v>
      </c>
    </row>
    <row r="179" spans="1:5" x14ac:dyDescent="0.2">
      <c r="A179" s="13" t="s">
        <v>20</v>
      </c>
      <c r="B179" s="4">
        <v>107</v>
      </c>
      <c r="D179" s="14" t="s">
        <v>14</v>
      </c>
      <c r="E179" s="4">
        <v>554</v>
      </c>
    </row>
    <row r="180" spans="1:5" x14ac:dyDescent="0.2">
      <c r="A180" s="13" t="s">
        <v>20</v>
      </c>
      <c r="B180" s="4">
        <v>183</v>
      </c>
      <c r="D180" s="14" t="s">
        <v>14</v>
      </c>
      <c r="E180" s="4">
        <v>648</v>
      </c>
    </row>
    <row r="181" spans="1:5" x14ac:dyDescent="0.2">
      <c r="A181" s="13" t="s">
        <v>20</v>
      </c>
      <c r="B181" s="4">
        <v>72</v>
      </c>
      <c r="D181" s="14" t="s">
        <v>14</v>
      </c>
      <c r="E181" s="4">
        <v>21</v>
      </c>
    </row>
    <row r="182" spans="1:5" x14ac:dyDescent="0.2">
      <c r="A182" s="13" t="s">
        <v>20</v>
      </c>
      <c r="B182" s="4">
        <v>295</v>
      </c>
      <c r="D182" s="14" t="s">
        <v>14</v>
      </c>
      <c r="E182" s="4">
        <v>54</v>
      </c>
    </row>
    <row r="183" spans="1:5" x14ac:dyDescent="0.2">
      <c r="A183" s="13" t="s">
        <v>20</v>
      </c>
      <c r="B183" s="4">
        <v>142</v>
      </c>
      <c r="D183" s="14" t="s">
        <v>14</v>
      </c>
      <c r="E183" s="4">
        <v>120</v>
      </c>
    </row>
    <row r="184" spans="1:5" x14ac:dyDescent="0.2">
      <c r="A184" s="13" t="s">
        <v>20</v>
      </c>
      <c r="B184" s="4">
        <v>85</v>
      </c>
      <c r="D184" s="14" t="s">
        <v>14</v>
      </c>
      <c r="E184" s="4">
        <v>579</v>
      </c>
    </row>
    <row r="185" spans="1:5" x14ac:dyDescent="0.2">
      <c r="A185" s="13" t="s">
        <v>20</v>
      </c>
      <c r="B185" s="4">
        <v>659</v>
      </c>
      <c r="D185" s="14" t="s">
        <v>14</v>
      </c>
      <c r="E185" s="4">
        <v>2072</v>
      </c>
    </row>
    <row r="186" spans="1:5" x14ac:dyDescent="0.2">
      <c r="A186" s="13" t="s">
        <v>20</v>
      </c>
      <c r="B186" s="4">
        <v>121</v>
      </c>
      <c r="D186" s="14" t="s">
        <v>14</v>
      </c>
      <c r="E186" s="4">
        <v>0</v>
      </c>
    </row>
    <row r="187" spans="1:5" x14ac:dyDescent="0.2">
      <c r="A187" s="13" t="s">
        <v>20</v>
      </c>
      <c r="B187" s="4">
        <v>3742</v>
      </c>
      <c r="D187" s="14" t="s">
        <v>14</v>
      </c>
      <c r="E187" s="4">
        <v>1796</v>
      </c>
    </row>
    <row r="188" spans="1:5" x14ac:dyDescent="0.2">
      <c r="A188" s="13" t="s">
        <v>20</v>
      </c>
      <c r="B188" s="4">
        <v>223</v>
      </c>
      <c r="D188" s="14" t="s">
        <v>14</v>
      </c>
      <c r="E188" s="4">
        <v>62</v>
      </c>
    </row>
    <row r="189" spans="1:5" x14ac:dyDescent="0.2">
      <c r="A189" s="13" t="s">
        <v>20</v>
      </c>
      <c r="B189" s="4">
        <v>133</v>
      </c>
      <c r="D189" s="14" t="s">
        <v>14</v>
      </c>
      <c r="E189" s="4">
        <v>347</v>
      </c>
    </row>
    <row r="190" spans="1:5" x14ac:dyDescent="0.2">
      <c r="A190" s="13" t="s">
        <v>20</v>
      </c>
      <c r="B190" s="4">
        <v>5168</v>
      </c>
      <c r="D190" s="14" t="s">
        <v>14</v>
      </c>
      <c r="E190" s="4">
        <v>19</v>
      </c>
    </row>
    <row r="191" spans="1:5" x14ac:dyDescent="0.2">
      <c r="A191" s="13" t="s">
        <v>20</v>
      </c>
      <c r="B191" s="4">
        <v>307</v>
      </c>
      <c r="D191" s="14" t="s">
        <v>14</v>
      </c>
      <c r="E191" s="4">
        <v>1258</v>
      </c>
    </row>
    <row r="192" spans="1:5" x14ac:dyDescent="0.2">
      <c r="A192" s="13" t="s">
        <v>20</v>
      </c>
      <c r="B192" s="4">
        <v>2441</v>
      </c>
      <c r="D192" s="14" t="s">
        <v>14</v>
      </c>
      <c r="E192" s="4">
        <v>362</v>
      </c>
    </row>
    <row r="193" spans="1:5" x14ac:dyDescent="0.2">
      <c r="A193" s="13" t="s">
        <v>20</v>
      </c>
      <c r="B193" s="4">
        <v>1385</v>
      </c>
      <c r="D193" s="14" t="s">
        <v>14</v>
      </c>
      <c r="E193" s="4">
        <v>133</v>
      </c>
    </row>
    <row r="194" spans="1:5" x14ac:dyDescent="0.2">
      <c r="A194" s="13" t="s">
        <v>20</v>
      </c>
      <c r="B194" s="4">
        <v>190</v>
      </c>
      <c r="D194" s="14" t="s">
        <v>14</v>
      </c>
      <c r="E194" s="4">
        <v>846</v>
      </c>
    </row>
    <row r="195" spans="1:5" x14ac:dyDescent="0.2">
      <c r="A195" s="13" t="s">
        <v>20</v>
      </c>
      <c r="B195" s="4">
        <v>470</v>
      </c>
      <c r="D195" s="14" t="s">
        <v>14</v>
      </c>
      <c r="E195" s="4">
        <v>10</v>
      </c>
    </row>
    <row r="196" spans="1:5" x14ac:dyDescent="0.2">
      <c r="A196" s="13" t="s">
        <v>20</v>
      </c>
      <c r="B196" s="4">
        <v>253</v>
      </c>
      <c r="D196" s="14" t="s">
        <v>14</v>
      </c>
      <c r="E196" s="4">
        <v>191</v>
      </c>
    </row>
    <row r="197" spans="1:5" x14ac:dyDescent="0.2">
      <c r="A197" s="13" t="s">
        <v>20</v>
      </c>
      <c r="B197" s="4">
        <v>1113</v>
      </c>
      <c r="D197" s="14" t="s">
        <v>14</v>
      </c>
      <c r="E197" s="4">
        <v>1979</v>
      </c>
    </row>
    <row r="198" spans="1:5" x14ac:dyDescent="0.2">
      <c r="A198" s="13" t="s">
        <v>20</v>
      </c>
      <c r="B198" s="4">
        <v>2283</v>
      </c>
      <c r="D198" s="14" t="s">
        <v>14</v>
      </c>
      <c r="E198" s="4">
        <v>63</v>
      </c>
    </row>
    <row r="199" spans="1:5" x14ac:dyDescent="0.2">
      <c r="A199" s="13" t="s">
        <v>20</v>
      </c>
      <c r="B199" s="4">
        <v>1095</v>
      </c>
      <c r="D199" s="14" t="s">
        <v>14</v>
      </c>
      <c r="E199" s="4">
        <v>6080</v>
      </c>
    </row>
    <row r="200" spans="1:5" x14ac:dyDescent="0.2">
      <c r="A200" s="13" t="s">
        <v>20</v>
      </c>
      <c r="B200" s="4">
        <v>1690</v>
      </c>
      <c r="D200" s="14" t="s">
        <v>14</v>
      </c>
      <c r="E200" s="4">
        <v>80</v>
      </c>
    </row>
    <row r="201" spans="1:5" x14ac:dyDescent="0.2">
      <c r="A201" s="13" t="s">
        <v>20</v>
      </c>
      <c r="B201" s="4">
        <v>191</v>
      </c>
      <c r="D201" s="14" t="s">
        <v>14</v>
      </c>
      <c r="E201" s="4">
        <v>9</v>
      </c>
    </row>
    <row r="202" spans="1:5" x14ac:dyDescent="0.2">
      <c r="A202" s="13" t="s">
        <v>20</v>
      </c>
      <c r="B202" s="4">
        <v>2013</v>
      </c>
      <c r="D202" s="14" t="s">
        <v>14</v>
      </c>
      <c r="E202" s="4">
        <v>1784</v>
      </c>
    </row>
    <row r="203" spans="1:5" x14ac:dyDescent="0.2">
      <c r="A203" s="13" t="s">
        <v>20</v>
      </c>
      <c r="B203" s="4">
        <v>1703</v>
      </c>
      <c r="D203" s="14" t="s">
        <v>14</v>
      </c>
      <c r="E203" s="4">
        <v>243</v>
      </c>
    </row>
    <row r="204" spans="1:5" x14ac:dyDescent="0.2">
      <c r="A204" s="13" t="s">
        <v>20</v>
      </c>
      <c r="B204" s="4">
        <v>80</v>
      </c>
      <c r="D204" s="14" t="s">
        <v>14</v>
      </c>
      <c r="E204" s="4">
        <v>1296</v>
      </c>
    </row>
    <row r="205" spans="1:5" x14ac:dyDescent="0.2">
      <c r="A205" s="13" t="s">
        <v>20</v>
      </c>
      <c r="B205" s="4">
        <v>41</v>
      </c>
      <c r="D205" s="14" t="s">
        <v>14</v>
      </c>
      <c r="E205" s="4">
        <v>77</v>
      </c>
    </row>
    <row r="206" spans="1:5" x14ac:dyDescent="0.2">
      <c r="A206" s="13" t="s">
        <v>20</v>
      </c>
      <c r="B206" s="4">
        <v>187</v>
      </c>
      <c r="D206" s="14" t="s">
        <v>14</v>
      </c>
      <c r="E206" s="4">
        <v>395</v>
      </c>
    </row>
    <row r="207" spans="1:5" x14ac:dyDescent="0.2">
      <c r="A207" s="13" t="s">
        <v>20</v>
      </c>
      <c r="B207" s="4">
        <v>2875</v>
      </c>
      <c r="D207" s="14" t="s">
        <v>14</v>
      </c>
      <c r="E207" s="4">
        <v>49</v>
      </c>
    </row>
    <row r="208" spans="1:5" x14ac:dyDescent="0.2">
      <c r="A208" s="13" t="s">
        <v>20</v>
      </c>
      <c r="B208" s="4">
        <v>88</v>
      </c>
      <c r="D208" s="14" t="s">
        <v>14</v>
      </c>
      <c r="E208" s="4">
        <v>180</v>
      </c>
    </row>
    <row r="209" spans="1:5" x14ac:dyDescent="0.2">
      <c r="A209" s="13" t="s">
        <v>20</v>
      </c>
      <c r="B209" s="4">
        <v>191</v>
      </c>
      <c r="D209" s="14" t="s">
        <v>14</v>
      </c>
      <c r="E209" s="4">
        <v>2690</v>
      </c>
    </row>
    <row r="210" spans="1:5" x14ac:dyDescent="0.2">
      <c r="A210" s="13" t="s">
        <v>20</v>
      </c>
      <c r="B210" s="4">
        <v>139</v>
      </c>
      <c r="D210" s="14" t="s">
        <v>14</v>
      </c>
      <c r="E210" s="4">
        <v>2779</v>
      </c>
    </row>
    <row r="211" spans="1:5" x14ac:dyDescent="0.2">
      <c r="A211" s="13" t="s">
        <v>20</v>
      </c>
      <c r="B211" s="4">
        <v>186</v>
      </c>
      <c r="D211" s="14" t="s">
        <v>14</v>
      </c>
      <c r="E211" s="4">
        <v>92</v>
      </c>
    </row>
    <row r="212" spans="1:5" x14ac:dyDescent="0.2">
      <c r="A212" s="13" t="s">
        <v>20</v>
      </c>
      <c r="B212" s="4">
        <v>112</v>
      </c>
      <c r="D212" s="14" t="s">
        <v>14</v>
      </c>
      <c r="E212" s="4">
        <v>1028</v>
      </c>
    </row>
    <row r="213" spans="1:5" x14ac:dyDescent="0.2">
      <c r="A213" s="13" t="s">
        <v>20</v>
      </c>
      <c r="B213" s="4">
        <v>101</v>
      </c>
      <c r="D213" s="14" t="s">
        <v>14</v>
      </c>
      <c r="E213" s="4">
        <v>26</v>
      </c>
    </row>
    <row r="214" spans="1:5" x14ac:dyDescent="0.2">
      <c r="A214" s="13" t="s">
        <v>20</v>
      </c>
      <c r="B214" s="4">
        <v>206</v>
      </c>
      <c r="D214" s="14" t="s">
        <v>14</v>
      </c>
      <c r="E214" s="4">
        <v>1790</v>
      </c>
    </row>
    <row r="215" spans="1:5" x14ac:dyDescent="0.2">
      <c r="A215" s="13" t="s">
        <v>20</v>
      </c>
      <c r="B215" s="4">
        <v>154</v>
      </c>
      <c r="D215" s="14" t="s">
        <v>14</v>
      </c>
      <c r="E215" s="4">
        <v>37</v>
      </c>
    </row>
    <row r="216" spans="1:5" x14ac:dyDescent="0.2">
      <c r="A216" s="13" t="s">
        <v>20</v>
      </c>
      <c r="B216" s="4">
        <v>5966</v>
      </c>
      <c r="D216" s="14" t="s">
        <v>14</v>
      </c>
      <c r="E216" s="4">
        <v>35</v>
      </c>
    </row>
    <row r="217" spans="1:5" x14ac:dyDescent="0.2">
      <c r="A217" s="13" t="s">
        <v>20</v>
      </c>
      <c r="B217" s="4">
        <v>169</v>
      </c>
      <c r="D217" s="14" t="s">
        <v>14</v>
      </c>
      <c r="E217" s="4">
        <v>558</v>
      </c>
    </row>
    <row r="218" spans="1:5" x14ac:dyDescent="0.2">
      <c r="A218" s="13" t="s">
        <v>20</v>
      </c>
      <c r="B218" s="4">
        <v>2106</v>
      </c>
      <c r="D218" s="14" t="s">
        <v>14</v>
      </c>
      <c r="E218" s="4">
        <v>64</v>
      </c>
    </row>
    <row r="219" spans="1:5" x14ac:dyDescent="0.2">
      <c r="A219" s="13" t="s">
        <v>20</v>
      </c>
      <c r="B219" s="4">
        <v>131</v>
      </c>
      <c r="D219" s="14" t="s">
        <v>14</v>
      </c>
      <c r="E219" s="4">
        <v>245</v>
      </c>
    </row>
    <row r="220" spans="1:5" x14ac:dyDescent="0.2">
      <c r="A220" s="13" t="s">
        <v>20</v>
      </c>
      <c r="B220" s="4">
        <v>84</v>
      </c>
      <c r="D220" s="14" t="s">
        <v>14</v>
      </c>
      <c r="E220" s="4">
        <v>71</v>
      </c>
    </row>
    <row r="221" spans="1:5" x14ac:dyDescent="0.2">
      <c r="A221" s="13" t="s">
        <v>20</v>
      </c>
      <c r="B221" s="4">
        <v>155</v>
      </c>
      <c r="D221" s="14" t="s">
        <v>14</v>
      </c>
      <c r="E221" s="4">
        <v>42</v>
      </c>
    </row>
    <row r="222" spans="1:5" x14ac:dyDescent="0.2">
      <c r="A222" s="13" t="s">
        <v>20</v>
      </c>
      <c r="B222" s="4">
        <v>189</v>
      </c>
      <c r="D222" s="14" t="s">
        <v>14</v>
      </c>
      <c r="E222" s="4">
        <v>156</v>
      </c>
    </row>
    <row r="223" spans="1:5" x14ac:dyDescent="0.2">
      <c r="A223" s="13" t="s">
        <v>20</v>
      </c>
      <c r="B223" s="4">
        <v>4799</v>
      </c>
      <c r="D223" s="14" t="s">
        <v>14</v>
      </c>
      <c r="E223" s="4">
        <v>1368</v>
      </c>
    </row>
    <row r="224" spans="1:5" x14ac:dyDescent="0.2">
      <c r="A224" s="13" t="s">
        <v>20</v>
      </c>
      <c r="B224" s="4">
        <v>1137</v>
      </c>
      <c r="D224" s="14" t="s">
        <v>14</v>
      </c>
      <c r="E224" s="4">
        <v>102</v>
      </c>
    </row>
    <row r="225" spans="1:5" x14ac:dyDescent="0.2">
      <c r="A225" s="13" t="s">
        <v>20</v>
      </c>
      <c r="B225" s="4">
        <v>1152</v>
      </c>
      <c r="D225" s="14" t="s">
        <v>14</v>
      </c>
      <c r="E225" s="4">
        <v>86</v>
      </c>
    </row>
    <row r="226" spans="1:5" x14ac:dyDescent="0.2">
      <c r="A226" s="13" t="s">
        <v>20</v>
      </c>
      <c r="B226" s="4">
        <v>50</v>
      </c>
      <c r="D226" s="14" t="s">
        <v>14</v>
      </c>
      <c r="E226" s="4">
        <v>253</v>
      </c>
    </row>
    <row r="227" spans="1:5" x14ac:dyDescent="0.2">
      <c r="A227" s="13" t="s">
        <v>20</v>
      </c>
      <c r="B227" s="4">
        <v>3059</v>
      </c>
      <c r="D227" s="14" t="s">
        <v>14</v>
      </c>
      <c r="E227" s="4">
        <v>157</v>
      </c>
    </row>
    <row r="228" spans="1:5" x14ac:dyDescent="0.2">
      <c r="A228" s="13" t="s">
        <v>20</v>
      </c>
      <c r="B228" s="4">
        <v>34</v>
      </c>
      <c r="D228" s="14" t="s">
        <v>14</v>
      </c>
      <c r="E228" s="4">
        <v>183</v>
      </c>
    </row>
    <row r="229" spans="1:5" x14ac:dyDescent="0.2">
      <c r="A229" s="13" t="s">
        <v>20</v>
      </c>
      <c r="B229" s="4">
        <v>220</v>
      </c>
      <c r="D229" s="14" t="s">
        <v>14</v>
      </c>
      <c r="E229" s="4">
        <v>82</v>
      </c>
    </row>
    <row r="230" spans="1:5" x14ac:dyDescent="0.2">
      <c r="A230" s="13" t="s">
        <v>20</v>
      </c>
      <c r="B230" s="4">
        <v>1604</v>
      </c>
      <c r="D230" s="14" t="s">
        <v>14</v>
      </c>
      <c r="E230" s="4">
        <v>1</v>
      </c>
    </row>
    <row r="231" spans="1:5" x14ac:dyDescent="0.2">
      <c r="A231" s="13" t="s">
        <v>20</v>
      </c>
      <c r="B231" s="4">
        <v>454</v>
      </c>
      <c r="D231" s="14" t="s">
        <v>14</v>
      </c>
      <c r="E231" s="4">
        <v>1198</v>
      </c>
    </row>
    <row r="232" spans="1:5" x14ac:dyDescent="0.2">
      <c r="A232" s="13" t="s">
        <v>20</v>
      </c>
      <c r="B232" s="4">
        <v>123</v>
      </c>
      <c r="D232" s="14" t="s">
        <v>14</v>
      </c>
      <c r="E232" s="4">
        <v>648</v>
      </c>
    </row>
    <row r="233" spans="1:5" x14ac:dyDescent="0.2">
      <c r="A233" s="13" t="s">
        <v>20</v>
      </c>
      <c r="B233" s="4">
        <v>299</v>
      </c>
      <c r="D233" s="14" t="s">
        <v>14</v>
      </c>
      <c r="E233" s="4">
        <v>64</v>
      </c>
    </row>
    <row r="234" spans="1:5" x14ac:dyDescent="0.2">
      <c r="A234" s="13" t="s">
        <v>20</v>
      </c>
      <c r="B234" s="4">
        <v>2237</v>
      </c>
      <c r="D234" s="14" t="s">
        <v>14</v>
      </c>
      <c r="E234" s="4">
        <v>62</v>
      </c>
    </row>
    <row r="235" spans="1:5" x14ac:dyDescent="0.2">
      <c r="A235" s="13" t="s">
        <v>20</v>
      </c>
      <c r="B235" s="4">
        <v>645</v>
      </c>
      <c r="D235" s="14" t="s">
        <v>14</v>
      </c>
      <c r="E235" s="4">
        <v>750</v>
      </c>
    </row>
    <row r="236" spans="1:5" x14ac:dyDescent="0.2">
      <c r="A236" s="13" t="s">
        <v>20</v>
      </c>
      <c r="B236" s="4">
        <v>484</v>
      </c>
      <c r="D236" s="14" t="s">
        <v>14</v>
      </c>
      <c r="E236" s="4">
        <v>105</v>
      </c>
    </row>
    <row r="237" spans="1:5" x14ac:dyDescent="0.2">
      <c r="A237" s="13" t="s">
        <v>20</v>
      </c>
      <c r="B237" s="4">
        <v>154</v>
      </c>
      <c r="D237" s="14" t="s">
        <v>14</v>
      </c>
      <c r="E237" s="4">
        <v>2604</v>
      </c>
    </row>
    <row r="238" spans="1:5" x14ac:dyDescent="0.2">
      <c r="A238" s="13" t="s">
        <v>20</v>
      </c>
      <c r="B238" s="4">
        <v>82</v>
      </c>
      <c r="D238" s="14" t="s">
        <v>14</v>
      </c>
      <c r="E238" s="4">
        <v>65</v>
      </c>
    </row>
    <row r="239" spans="1:5" x14ac:dyDescent="0.2">
      <c r="A239" s="13" t="s">
        <v>20</v>
      </c>
      <c r="B239" s="4">
        <v>134</v>
      </c>
      <c r="D239" s="14" t="s">
        <v>14</v>
      </c>
      <c r="E239" s="4">
        <v>94</v>
      </c>
    </row>
    <row r="240" spans="1:5" x14ac:dyDescent="0.2">
      <c r="A240" s="13" t="s">
        <v>20</v>
      </c>
      <c r="B240" s="4">
        <v>5203</v>
      </c>
      <c r="D240" s="14" t="s">
        <v>14</v>
      </c>
      <c r="E240" s="4">
        <v>257</v>
      </c>
    </row>
    <row r="241" spans="1:5" x14ac:dyDescent="0.2">
      <c r="A241" s="13" t="s">
        <v>20</v>
      </c>
      <c r="B241" s="4">
        <v>94</v>
      </c>
      <c r="D241" s="14" t="s">
        <v>14</v>
      </c>
      <c r="E241" s="4">
        <v>2928</v>
      </c>
    </row>
    <row r="242" spans="1:5" x14ac:dyDescent="0.2">
      <c r="A242" s="13" t="s">
        <v>20</v>
      </c>
      <c r="B242" s="4">
        <v>205</v>
      </c>
      <c r="D242" s="14" t="s">
        <v>14</v>
      </c>
      <c r="E242" s="4">
        <v>4697</v>
      </c>
    </row>
    <row r="243" spans="1:5" x14ac:dyDescent="0.2">
      <c r="A243" s="13" t="s">
        <v>20</v>
      </c>
      <c r="B243" s="4">
        <v>92</v>
      </c>
      <c r="D243" s="14" t="s">
        <v>14</v>
      </c>
      <c r="E243" s="4">
        <v>2915</v>
      </c>
    </row>
    <row r="244" spans="1:5" x14ac:dyDescent="0.2">
      <c r="A244" s="13" t="s">
        <v>20</v>
      </c>
      <c r="B244" s="4">
        <v>219</v>
      </c>
      <c r="D244" s="14" t="s">
        <v>14</v>
      </c>
      <c r="E244" s="4">
        <v>18</v>
      </c>
    </row>
    <row r="245" spans="1:5" x14ac:dyDescent="0.2">
      <c r="A245" s="13" t="s">
        <v>20</v>
      </c>
      <c r="B245" s="4">
        <v>2526</v>
      </c>
      <c r="D245" s="14" t="s">
        <v>14</v>
      </c>
      <c r="E245" s="4">
        <v>602</v>
      </c>
    </row>
    <row r="246" spans="1:5" x14ac:dyDescent="0.2">
      <c r="A246" s="13" t="s">
        <v>20</v>
      </c>
      <c r="B246" s="4">
        <v>94</v>
      </c>
      <c r="D246" s="14" t="s">
        <v>14</v>
      </c>
      <c r="E246" s="4">
        <v>1</v>
      </c>
    </row>
    <row r="247" spans="1:5" x14ac:dyDescent="0.2">
      <c r="A247" s="13" t="s">
        <v>20</v>
      </c>
      <c r="B247" s="4">
        <v>1713</v>
      </c>
      <c r="D247" s="14" t="s">
        <v>14</v>
      </c>
      <c r="E247" s="4">
        <v>3868</v>
      </c>
    </row>
    <row r="248" spans="1:5" x14ac:dyDescent="0.2">
      <c r="A248" s="13" t="s">
        <v>20</v>
      </c>
      <c r="B248" s="4">
        <v>249</v>
      </c>
      <c r="D248" s="14" t="s">
        <v>14</v>
      </c>
      <c r="E248" s="4">
        <v>504</v>
      </c>
    </row>
    <row r="249" spans="1:5" x14ac:dyDescent="0.2">
      <c r="A249" s="13" t="s">
        <v>20</v>
      </c>
      <c r="B249" s="4">
        <v>192</v>
      </c>
      <c r="D249" s="14" t="s">
        <v>14</v>
      </c>
      <c r="E249" s="4">
        <v>14</v>
      </c>
    </row>
    <row r="250" spans="1:5" x14ac:dyDescent="0.2">
      <c r="A250" s="13" t="s">
        <v>20</v>
      </c>
      <c r="B250" s="4">
        <v>247</v>
      </c>
      <c r="D250" s="14" t="s">
        <v>14</v>
      </c>
      <c r="E250" s="4">
        <v>750</v>
      </c>
    </row>
    <row r="251" spans="1:5" x14ac:dyDescent="0.2">
      <c r="A251" s="13" t="s">
        <v>20</v>
      </c>
      <c r="B251" s="4">
        <v>2293</v>
      </c>
      <c r="D251" s="14" t="s">
        <v>14</v>
      </c>
      <c r="E251" s="4">
        <v>77</v>
      </c>
    </row>
    <row r="252" spans="1:5" x14ac:dyDescent="0.2">
      <c r="A252" s="13" t="s">
        <v>20</v>
      </c>
      <c r="B252" s="4">
        <v>3131</v>
      </c>
      <c r="D252" s="14" t="s">
        <v>14</v>
      </c>
      <c r="E252" s="4">
        <v>752</v>
      </c>
    </row>
    <row r="253" spans="1:5" x14ac:dyDescent="0.2">
      <c r="A253" s="13" t="s">
        <v>20</v>
      </c>
      <c r="B253" s="4">
        <v>143</v>
      </c>
      <c r="D253" s="14" t="s">
        <v>14</v>
      </c>
      <c r="E253" s="4">
        <v>131</v>
      </c>
    </row>
    <row r="254" spans="1:5" x14ac:dyDescent="0.2">
      <c r="A254" s="13" t="s">
        <v>20</v>
      </c>
      <c r="B254" s="4">
        <v>296</v>
      </c>
      <c r="D254" s="14" t="s">
        <v>14</v>
      </c>
      <c r="E254" s="4">
        <v>87</v>
      </c>
    </row>
    <row r="255" spans="1:5" x14ac:dyDescent="0.2">
      <c r="A255" s="13" t="s">
        <v>20</v>
      </c>
      <c r="B255" s="4">
        <v>170</v>
      </c>
      <c r="D255" s="14" t="s">
        <v>14</v>
      </c>
      <c r="E255" s="4">
        <v>1063</v>
      </c>
    </row>
    <row r="256" spans="1:5" x14ac:dyDescent="0.2">
      <c r="A256" s="13" t="s">
        <v>20</v>
      </c>
      <c r="B256" s="4">
        <v>86</v>
      </c>
      <c r="D256" s="14" t="s">
        <v>14</v>
      </c>
      <c r="E256" s="4">
        <v>76</v>
      </c>
    </row>
    <row r="257" spans="1:5" x14ac:dyDescent="0.2">
      <c r="A257" s="13" t="s">
        <v>20</v>
      </c>
      <c r="B257" s="4">
        <v>6286</v>
      </c>
      <c r="D257" s="14" t="s">
        <v>14</v>
      </c>
      <c r="E257" s="4">
        <v>4428</v>
      </c>
    </row>
    <row r="258" spans="1:5" x14ac:dyDescent="0.2">
      <c r="A258" s="13" t="s">
        <v>20</v>
      </c>
      <c r="B258" s="4">
        <v>3727</v>
      </c>
      <c r="D258" s="14" t="s">
        <v>14</v>
      </c>
      <c r="E258" s="4">
        <v>58</v>
      </c>
    </row>
    <row r="259" spans="1:5" x14ac:dyDescent="0.2">
      <c r="A259" s="13" t="s">
        <v>20</v>
      </c>
      <c r="B259" s="4">
        <v>1605</v>
      </c>
      <c r="D259" s="14" t="s">
        <v>14</v>
      </c>
      <c r="E259" s="4">
        <v>111</v>
      </c>
    </row>
    <row r="260" spans="1:5" x14ac:dyDescent="0.2">
      <c r="A260" s="13" t="s">
        <v>20</v>
      </c>
      <c r="B260" s="4">
        <v>2120</v>
      </c>
      <c r="D260" s="14" t="s">
        <v>14</v>
      </c>
      <c r="E260" s="4">
        <v>2955</v>
      </c>
    </row>
    <row r="261" spans="1:5" x14ac:dyDescent="0.2">
      <c r="A261" s="13" t="s">
        <v>20</v>
      </c>
      <c r="B261" s="4">
        <v>50</v>
      </c>
      <c r="D261" s="14" t="s">
        <v>14</v>
      </c>
      <c r="E261" s="4">
        <v>1657</v>
      </c>
    </row>
    <row r="262" spans="1:5" x14ac:dyDescent="0.2">
      <c r="A262" s="13" t="s">
        <v>20</v>
      </c>
      <c r="B262" s="4">
        <v>2080</v>
      </c>
      <c r="D262" s="14" t="s">
        <v>14</v>
      </c>
      <c r="E262" s="4">
        <v>926</v>
      </c>
    </row>
    <row r="263" spans="1:5" x14ac:dyDescent="0.2">
      <c r="A263" s="13" t="s">
        <v>20</v>
      </c>
      <c r="B263" s="4">
        <v>2105</v>
      </c>
      <c r="D263" s="14" t="s">
        <v>14</v>
      </c>
      <c r="E263" s="4">
        <v>77</v>
      </c>
    </row>
    <row r="264" spans="1:5" x14ac:dyDescent="0.2">
      <c r="A264" s="13" t="s">
        <v>20</v>
      </c>
      <c r="B264" s="4">
        <v>2436</v>
      </c>
      <c r="D264" s="14" t="s">
        <v>14</v>
      </c>
      <c r="E264" s="4">
        <v>1748</v>
      </c>
    </row>
    <row r="265" spans="1:5" x14ac:dyDescent="0.2">
      <c r="A265" s="13" t="s">
        <v>20</v>
      </c>
      <c r="B265" s="4">
        <v>80</v>
      </c>
      <c r="D265" s="14" t="s">
        <v>14</v>
      </c>
      <c r="E265" s="4">
        <v>79</v>
      </c>
    </row>
    <row r="266" spans="1:5" x14ac:dyDescent="0.2">
      <c r="A266" s="13" t="s">
        <v>20</v>
      </c>
      <c r="B266" s="4">
        <v>42</v>
      </c>
      <c r="D266" s="14" t="s">
        <v>14</v>
      </c>
      <c r="E266" s="4">
        <v>889</v>
      </c>
    </row>
    <row r="267" spans="1:5" x14ac:dyDescent="0.2">
      <c r="A267" s="13" t="s">
        <v>20</v>
      </c>
      <c r="B267" s="4">
        <v>139</v>
      </c>
      <c r="D267" s="14" t="s">
        <v>14</v>
      </c>
      <c r="E267" s="4">
        <v>56</v>
      </c>
    </row>
    <row r="268" spans="1:5" x14ac:dyDescent="0.2">
      <c r="A268" s="13" t="s">
        <v>20</v>
      </c>
      <c r="B268" s="4">
        <v>159</v>
      </c>
      <c r="D268" s="14" t="s">
        <v>14</v>
      </c>
      <c r="E268" s="4">
        <v>1</v>
      </c>
    </row>
    <row r="269" spans="1:5" x14ac:dyDescent="0.2">
      <c r="A269" s="13" t="s">
        <v>20</v>
      </c>
      <c r="B269" s="4">
        <v>381</v>
      </c>
      <c r="D269" s="14" t="s">
        <v>14</v>
      </c>
      <c r="E269" s="4">
        <v>83</v>
      </c>
    </row>
    <row r="270" spans="1:5" x14ac:dyDescent="0.2">
      <c r="A270" s="13" t="s">
        <v>20</v>
      </c>
      <c r="B270" s="4">
        <v>194</v>
      </c>
      <c r="D270" s="14" t="s">
        <v>14</v>
      </c>
      <c r="E270" s="4">
        <v>2025</v>
      </c>
    </row>
    <row r="271" spans="1:5" x14ac:dyDescent="0.2">
      <c r="A271" s="13" t="s">
        <v>20</v>
      </c>
      <c r="B271" s="4">
        <v>106</v>
      </c>
      <c r="D271" s="14" t="s">
        <v>14</v>
      </c>
      <c r="E271" s="4">
        <v>14</v>
      </c>
    </row>
    <row r="272" spans="1:5" x14ac:dyDescent="0.2">
      <c r="A272" s="13" t="s">
        <v>20</v>
      </c>
      <c r="B272" s="4">
        <v>142</v>
      </c>
      <c r="D272" s="14" t="s">
        <v>14</v>
      </c>
      <c r="E272" s="4">
        <v>656</v>
      </c>
    </row>
    <row r="273" spans="1:5" x14ac:dyDescent="0.2">
      <c r="A273" s="13" t="s">
        <v>20</v>
      </c>
      <c r="B273" s="4">
        <v>211</v>
      </c>
      <c r="D273" s="14" t="s">
        <v>14</v>
      </c>
      <c r="E273" s="4">
        <v>1596</v>
      </c>
    </row>
    <row r="274" spans="1:5" x14ac:dyDescent="0.2">
      <c r="A274" s="13" t="s">
        <v>20</v>
      </c>
      <c r="B274" s="4">
        <v>2756</v>
      </c>
      <c r="D274" s="14" t="s">
        <v>14</v>
      </c>
      <c r="E274" s="4">
        <v>10</v>
      </c>
    </row>
    <row r="275" spans="1:5" x14ac:dyDescent="0.2">
      <c r="A275" s="13" t="s">
        <v>20</v>
      </c>
      <c r="B275" s="4">
        <v>173</v>
      </c>
      <c r="D275" s="14" t="s">
        <v>14</v>
      </c>
      <c r="E275" s="4">
        <v>1121</v>
      </c>
    </row>
    <row r="276" spans="1:5" x14ac:dyDescent="0.2">
      <c r="A276" s="13" t="s">
        <v>20</v>
      </c>
      <c r="B276" s="4">
        <v>87</v>
      </c>
      <c r="D276" s="14" t="s">
        <v>14</v>
      </c>
      <c r="E276" s="4">
        <v>15</v>
      </c>
    </row>
    <row r="277" spans="1:5" x14ac:dyDescent="0.2">
      <c r="A277" s="13" t="s">
        <v>20</v>
      </c>
      <c r="B277" s="4">
        <v>1572</v>
      </c>
      <c r="D277" s="14" t="s">
        <v>14</v>
      </c>
      <c r="E277" s="4">
        <v>191</v>
      </c>
    </row>
    <row r="278" spans="1:5" x14ac:dyDescent="0.2">
      <c r="A278" s="13" t="s">
        <v>20</v>
      </c>
      <c r="B278" s="4">
        <v>2346</v>
      </c>
      <c r="D278" s="14" t="s">
        <v>14</v>
      </c>
      <c r="E278" s="4">
        <v>16</v>
      </c>
    </row>
    <row r="279" spans="1:5" x14ac:dyDescent="0.2">
      <c r="A279" s="13" t="s">
        <v>20</v>
      </c>
      <c r="B279" s="4">
        <v>115</v>
      </c>
      <c r="D279" s="14" t="s">
        <v>14</v>
      </c>
      <c r="E279" s="4">
        <v>17</v>
      </c>
    </row>
    <row r="280" spans="1:5" x14ac:dyDescent="0.2">
      <c r="A280" s="13" t="s">
        <v>20</v>
      </c>
      <c r="B280" s="4">
        <v>85</v>
      </c>
      <c r="D280" s="14" t="s">
        <v>14</v>
      </c>
      <c r="E280" s="4">
        <v>34</v>
      </c>
    </row>
    <row r="281" spans="1:5" x14ac:dyDescent="0.2">
      <c r="A281" s="13" t="s">
        <v>20</v>
      </c>
      <c r="B281" s="4">
        <v>144</v>
      </c>
      <c r="D281" s="14" t="s">
        <v>14</v>
      </c>
      <c r="E281" s="4">
        <v>1</v>
      </c>
    </row>
    <row r="282" spans="1:5" x14ac:dyDescent="0.2">
      <c r="A282" s="13" t="s">
        <v>20</v>
      </c>
      <c r="B282" s="4">
        <v>2443</v>
      </c>
      <c r="D282" s="14" t="s">
        <v>14</v>
      </c>
      <c r="E282" s="4">
        <v>1274</v>
      </c>
    </row>
    <row r="283" spans="1:5" x14ac:dyDescent="0.2">
      <c r="A283" s="13" t="s">
        <v>20</v>
      </c>
      <c r="B283" s="4">
        <v>64</v>
      </c>
      <c r="D283" s="14" t="s">
        <v>14</v>
      </c>
      <c r="E283" s="4">
        <v>210</v>
      </c>
    </row>
    <row r="284" spans="1:5" x14ac:dyDescent="0.2">
      <c r="A284" s="13" t="s">
        <v>20</v>
      </c>
      <c r="B284" s="4">
        <v>268</v>
      </c>
      <c r="D284" s="14" t="s">
        <v>14</v>
      </c>
      <c r="E284" s="4">
        <v>248</v>
      </c>
    </row>
    <row r="285" spans="1:5" x14ac:dyDescent="0.2">
      <c r="A285" s="13" t="s">
        <v>20</v>
      </c>
      <c r="B285" s="4">
        <v>195</v>
      </c>
      <c r="D285" s="14" t="s">
        <v>14</v>
      </c>
      <c r="E285" s="4">
        <v>513</v>
      </c>
    </row>
    <row r="286" spans="1:5" x14ac:dyDescent="0.2">
      <c r="A286" s="13" t="s">
        <v>20</v>
      </c>
      <c r="B286" s="4">
        <v>186</v>
      </c>
      <c r="D286" s="14" t="s">
        <v>14</v>
      </c>
      <c r="E286" s="4">
        <v>3410</v>
      </c>
    </row>
    <row r="287" spans="1:5" x14ac:dyDescent="0.2">
      <c r="A287" s="13" t="s">
        <v>20</v>
      </c>
      <c r="B287" s="4">
        <v>460</v>
      </c>
      <c r="D287" s="14" t="s">
        <v>14</v>
      </c>
      <c r="E287" s="4">
        <v>10</v>
      </c>
    </row>
    <row r="288" spans="1:5" x14ac:dyDescent="0.2">
      <c r="A288" s="13" t="s">
        <v>20</v>
      </c>
      <c r="B288" s="4">
        <v>2528</v>
      </c>
      <c r="D288" s="14" t="s">
        <v>14</v>
      </c>
      <c r="E288" s="4">
        <v>2201</v>
      </c>
    </row>
    <row r="289" spans="1:5" x14ac:dyDescent="0.2">
      <c r="A289" s="13" t="s">
        <v>20</v>
      </c>
      <c r="B289" s="4">
        <v>3657</v>
      </c>
      <c r="D289" s="14" t="s">
        <v>14</v>
      </c>
      <c r="E289" s="4">
        <v>676</v>
      </c>
    </row>
    <row r="290" spans="1:5" x14ac:dyDescent="0.2">
      <c r="A290" s="13" t="s">
        <v>20</v>
      </c>
      <c r="B290" s="4">
        <v>131</v>
      </c>
      <c r="D290" s="14" t="s">
        <v>14</v>
      </c>
      <c r="E290" s="4">
        <v>831</v>
      </c>
    </row>
    <row r="291" spans="1:5" x14ac:dyDescent="0.2">
      <c r="A291" s="13" t="s">
        <v>20</v>
      </c>
      <c r="B291" s="4">
        <v>239</v>
      </c>
      <c r="D291" s="14" t="s">
        <v>14</v>
      </c>
      <c r="E291" s="4">
        <v>859</v>
      </c>
    </row>
    <row r="292" spans="1:5" x14ac:dyDescent="0.2">
      <c r="A292" s="13" t="s">
        <v>20</v>
      </c>
      <c r="B292" s="4">
        <v>78</v>
      </c>
      <c r="D292" s="14" t="s">
        <v>14</v>
      </c>
      <c r="E292" s="4">
        <v>45</v>
      </c>
    </row>
    <row r="293" spans="1:5" x14ac:dyDescent="0.2">
      <c r="A293" s="13" t="s">
        <v>20</v>
      </c>
      <c r="B293" s="4">
        <v>1773</v>
      </c>
      <c r="D293" s="14" t="s">
        <v>14</v>
      </c>
      <c r="E293" s="4">
        <v>6</v>
      </c>
    </row>
    <row r="294" spans="1:5" x14ac:dyDescent="0.2">
      <c r="A294" s="13" t="s">
        <v>20</v>
      </c>
      <c r="B294" s="4">
        <v>32</v>
      </c>
      <c r="D294" s="14" t="s">
        <v>14</v>
      </c>
      <c r="E294" s="4">
        <v>7</v>
      </c>
    </row>
    <row r="295" spans="1:5" x14ac:dyDescent="0.2">
      <c r="A295" s="13" t="s">
        <v>20</v>
      </c>
      <c r="B295" s="4">
        <v>369</v>
      </c>
      <c r="D295" s="14" t="s">
        <v>14</v>
      </c>
      <c r="E295" s="4">
        <v>31</v>
      </c>
    </row>
    <row r="296" spans="1:5" x14ac:dyDescent="0.2">
      <c r="A296" s="13" t="s">
        <v>20</v>
      </c>
      <c r="B296" s="4">
        <v>89</v>
      </c>
      <c r="D296" s="14" t="s">
        <v>14</v>
      </c>
      <c r="E296" s="4">
        <v>78</v>
      </c>
    </row>
    <row r="297" spans="1:5" x14ac:dyDescent="0.2">
      <c r="A297" s="13" t="s">
        <v>20</v>
      </c>
      <c r="B297" s="4">
        <v>147</v>
      </c>
      <c r="D297" s="14" t="s">
        <v>14</v>
      </c>
      <c r="E297" s="4">
        <v>1225</v>
      </c>
    </row>
    <row r="298" spans="1:5" x14ac:dyDescent="0.2">
      <c r="A298" s="13" t="s">
        <v>20</v>
      </c>
      <c r="B298" s="4">
        <v>126</v>
      </c>
      <c r="D298" s="14" t="s">
        <v>14</v>
      </c>
      <c r="E298" s="4">
        <v>1</v>
      </c>
    </row>
    <row r="299" spans="1:5" x14ac:dyDescent="0.2">
      <c r="A299" s="13" t="s">
        <v>20</v>
      </c>
      <c r="B299" s="4">
        <v>2218</v>
      </c>
      <c r="D299" s="14" t="s">
        <v>14</v>
      </c>
      <c r="E299" s="4">
        <v>67</v>
      </c>
    </row>
    <row r="300" spans="1:5" x14ac:dyDescent="0.2">
      <c r="A300" s="13" t="s">
        <v>20</v>
      </c>
      <c r="B300" s="4">
        <v>202</v>
      </c>
      <c r="D300" s="14" t="s">
        <v>14</v>
      </c>
      <c r="E300" s="4">
        <v>19</v>
      </c>
    </row>
    <row r="301" spans="1:5" x14ac:dyDescent="0.2">
      <c r="A301" s="13" t="s">
        <v>20</v>
      </c>
      <c r="B301" s="4">
        <v>140</v>
      </c>
      <c r="D301" s="14" t="s">
        <v>14</v>
      </c>
      <c r="E301" s="4">
        <v>2108</v>
      </c>
    </row>
    <row r="302" spans="1:5" x14ac:dyDescent="0.2">
      <c r="A302" s="13" t="s">
        <v>20</v>
      </c>
      <c r="B302" s="4">
        <v>1052</v>
      </c>
      <c r="D302" s="14" t="s">
        <v>14</v>
      </c>
      <c r="E302" s="4">
        <v>679</v>
      </c>
    </row>
    <row r="303" spans="1:5" x14ac:dyDescent="0.2">
      <c r="A303" s="13" t="s">
        <v>20</v>
      </c>
      <c r="B303" s="4">
        <v>247</v>
      </c>
      <c r="D303" s="14" t="s">
        <v>14</v>
      </c>
      <c r="E303" s="4">
        <v>36</v>
      </c>
    </row>
    <row r="304" spans="1:5" x14ac:dyDescent="0.2">
      <c r="A304" s="13" t="s">
        <v>20</v>
      </c>
      <c r="B304" s="4">
        <v>84</v>
      </c>
      <c r="D304" s="14" t="s">
        <v>14</v>
      </c>
      <c r="E304" s="4">
        <v>47</v>
      </c>
    </row>
    <row r="305" spans="1:5" x14ac:dyDescent="0.2">
      <c r="A305" s="13" t="s">
        <v>20</v>
      </c>
      <c r="B305" s="4">
        <v>88</v>
      </c>
      <c r="D305" s="14" t="s">
        <v>14</v>
      </c>
      <c r="E305" s="4">
        <v>70</v>
      </c>
    </row>
    <row r="306" spans="1:5" x14ac:dyDescent="0.2">
      <c r="A306" s="13" t="s">
        <v>20</v>
      </c>
      <c r="B306" s="4">
        <v>156</v>
      </c>
      <c r="D306" s="14" t="s">
        <v>14</v>
      </c>
      <c r="E306" s="4">
        <v>154</v>
      </c>
    </row>
    <row r="307" spans="1:5" x14ac:dyDescent="0.2">
      <c r="A307" s="13" t="s">
        <v>20</v>
      </c>
      <c r="B307" s="4">
        <v>2985</v>
      </c>
      <c r="D307" s="14" t="s">
        <v>14</v>
      </c>
      <c r="E307" s="4">
        <v>22</v>
      </c>
    </row>
    <row r="308" spans="1:5" x14ac:dyDescent="0.2">
      <c r="A308" s="13" t="s">
        <v>20</v>
      </c>
      <c r="B308" s="4">
        <v>762</v>
      </c>
      <c r="D308" s="14" t="s">
        <v>14</v>
      </c>
      <c r="E308" s="4">
        <v>1758</v>
      </c>
    </row>
    <row r="309" spans="1:5" x14ac:dyDescent="0.2">
      <c r="A309" s="13" t="s">
        <v>20</v>
      </c>
      <c r="B309" s="4">
        <v>554</v>
      </c>
      <c r="D309" s="14" t="s">
        <v>14</v>
      </c>
      <c r="E309" s="4">
        <v>94</v>
      </c>
    </row>
    <row r="310" spans="1:5" x14ac:dyDescent="0.2">
      <c r="A310" s="13" t="s">
        <v>20</v>
      </c>
      <c r="B310" s="4">
        <v>135</v>
      </c>
      <c r="D310" s="14" t="s">
        <v>14</v>
      </c>
      <c r="E310" s="4">
        <v>33</v>
      </c>
    </row>
    <row r="311" spans="1:5" x14ac:dyDescent="0.2">
      <c r="A311" s="13" t="s">
        <v>20</v>
      </c>
      <c r="B311" s="4">
        <v>122</v>
      </c>
      <c r="D311" s="14" t="s">
        <v>14</v>
      </c>
      <c r="E311" s="4">
        <v>1</v>
      </c>
    </row>
    <row r="312" spans="1:5" x14ac:dyDescent="0.2">
      <c r="A312" s="13" t="s">
        <v>20</v>
      </c>
      <c r="B312" s="4">
        <v>221</v>
      </c>
      <c r="D312" s="14" t="s">
        <v>14</v>
      </c>
      <c r="E312" s="4">
        <v>31</v>
      </c>
    </row>
    <row r="313" spans="1:5" x14ac:dyDescent="0.2">
      <c r="A313" s="13" t="s">
        <v>20</v>
      </c>
      <c r="B313" s="4">
        <v>126</v>
      </c>
      <c r="D313" s="14" t="s">
        <v>14</v>
      </c>
      <c r="E313" s="4">
        <v>35</v>
      </c>
    </row>
    <row r="314" spans="1:5" x14ac:dyDescent="0.2">
      <c r="A314" s="13" t="s">
        <v>20</v>
      </c>
      <c r="B314" s="4">
        <v>1022</v>
      </c>
      <c r="D314" s="14" t="s">
        <v>14</v>
      </c>
      <c r="E314" s="4">
        <v>63</v>
      </c>
    </row>
    <row r="315" spans="1:5" x14ac:dyDescent="0.2">
      <c r="A315" s="13" t="s">
        <v>20</v>
      </c>
      <c r="B315" s="4">
        <v>3177</v>
      </c>
      <c r="D315" s="14" t="s">
        <v>14</v>
      </c>
      <c r="E315" s="4">
        <v>526</v>
      </c>
    </row>
    <row r="316" spans="1:5" x14ac:dyDescent="0.2">
      <c r="A316" s="13" t="s">
        <v>20</v>
      </c>
      <c r="B316" s="4">
        <v>198</v>
      </c>
      <c r="D316" s="14" t="s">
        <v>14</v>
      </c>
      <c r="E316" s="4">
        <v>121</v>
      </c>
    </row>
    <row r="317" spans="1:5" x14ac:dyDescent="0.2">
      <c r="A317" s="13" t="s">
        <v>20</v>
      </c>
      <c r="B317" s="4">
        <v>85</v>
      </c>
      <c r="D317" s="14" t="s">
        <v>14</v>
      </c>
      <c r="E317" s="4">
        <v>67</v>
      </c>
    </row>
    <row r="318" spans="1:5" x14ac:dyDescent="0.2">
      <c r="A318" s="13" t="s">
        <v>20</v>
      </c>
      <c r="B318" s="4">
        <v>3596</v>
      </c>
      <c r="D318" s="14" t="s">
        <v>14</v>
      </c>
      <c r="E318" s="4">
        <v>57</v>
      </c>
    </row>
    <row r="319" spans="1:5" x14ac:dyDescent="0.2">
      <c r="A319" s="13" t="s">
        <v>20</v>
      </c>
      <c r="B319" s="4">
        <v>244</v>
      </c>
      <c r="D319" s="14" t="s">
        <v>14</v>
      </c>
      <c r="E319" s="4">
        <v>1229</v>
      </c>
    </row>
    <row r="320" spans="1:5" x14ac:dyDescent="0.2">
      <c r="A320" s="13" t="s">
        <v>20</v>
      </c>
      <c r="B320" s="4">
        <v>5180</v>
      </c>
      <c r="D320" s="14" t="s">
        <v>14</v>
      </c>
      <c r="E320" s="4">
        <v>12</v>
      </c>
    </row>
    <row r="321" spans="1:5" x14ac:dyDescent="0.2">
      <c r="A321" s="13" t="s">
        <v>20</v>
      </c>
      <c r="B321" s="4">
        <v>589</v>
      </c>
      <c r="D321" s="14" t="s">
        <v>14</v>
      </c>
      <c r="E321" s="4">
        <v>452</v>
      </c>
    </row>
    <row r="322" spans="1:5" x14ac:dyDescent="0.2">
      <c r="A322" s="13" t="s">
        <v>20</v>
      </c>
      <c r="B322" s="4">
        <v>2725</v>
      </c>
      <c r="D322" s="14" t="s">
        <v>14</v>
      </c>
      <c r="E322" s="4">
        <v>1886</v>
      </c>
    </row>
    <row r="323" spans="1:5" x14ac:dyDescent="0.2">
      <c r="A323" s="13" t="s">
        <v>20</v>
      </c>
      <c r="B323" s="4">
        <v>300</v>
      </c>
      <c r="D323" s="14" t="s">
        <v>14</v>
      </c>
      <c r="E323" s="4">
        <v>1825</v>
      </c>
    </row>
    <row r="324" spans="1:5" x14ac:dyDescent="0.2">
      <c r="A324" s="13" t="s">
        <v>20</v>
      </c>
      <c r="B324" s="4">
        <v>144</v>
      </c>
      <c r="D324" s="14" t="s">
        <v>14</v>
      </c>
      <c r="E324" s="4">
        <v>31</v>
      </c>
    </row>
    <row r="325" spans="1:5" x14ac:dyDescent="0.2">
      <c r="A325" s="13" t="s">
        <v>20</v>
      </c>
      <c r="B325" s="4">
        <v>87</v>
      </c>
      <c r="D325" s="14" t="s">
        <v>14</v>
      </c>
      <c r="E325" s="4">
        <v>107</v>
      </c>
    </row>
    <row r="326" spans="1:5" x14ac:dyDescent="0.2">
      <c r="A326" s="13" t="s">
        <v>20</v>
      </c>
      <c r="B326" s="4">
        <v>3116</v>
      </c>
      <c r="D326" s="14" t="s">
        <v>14</v>
      </c>
      <c r="E326" s="4">
        <v>27</v>
      </c>
    </row>
    <row r="327" spans="1:5" x14ac:dyDescent="0.2">
      <c r="A327" s="13" t="s">
        <v>20</v>
      </c>
      <c r="B327" s="4">
        <v>909</v>
      </c>
      <c r="D327" s="14" t="s">
        <v>14</v>
      </c>
      <c r="E327" s="4">
        <v>1221</v>
      </c>
    </row>
    <row r="328" spans="1:5" x14ac:dyDescent="0.2">
      <c r="A328" s="13" t="s">
        <v>20</v>
      </c>
      <c r="B328" s="4">
        <v>1613</v>
      </c>
      <c r="D328" s="14" t="s">
        <v>14</v>
      </c>
      <c r="E328" s="4">
        <v>1</v>
      </c>
    </row>
    <row r="329" spans="1:5" x14ac:dyDescent="0.2">
      <c r="A329" s="13" t="s">
        <v>20</v>
      </c>
      <c r="B329" s="4">
        <v>136</v>
      </c>
      <c r="D329" s="14" t="s">
        <v>14</v>
      </c>
      <c r="E329" s="4">
        <v>16</v>
      </c>
    </row>
    <row r="330" spans="1:5" x14ac:dyDescent="0.2">
      <c r="A330" s="13" t="s">
        <v>20</v>
      </c>
      <c r="B330" s="4">
        <v>130</v>
      </c>
      <c r="D330" s="14" t="s">
        <v>14</v>
      </c>
      <c r="E330" s="4">
        <v>41</v>
      </c>
    </row>
    <row r="331" spans="1:5" x14ac:dyDescent="0.2">
      <c r="A331" s="13" t="s">
        <v>20</v>
      </c>
      <c r="B331" s="4">
        <v>102</v>
      </c>
      <c r="D331" s="14" t="s">
        <v>14</v>
      </c>
      <c r="E331" s="4">
        <v>523</v>
      </c>
    </row>
    <row r="332" spans="1:5" x14ac:dyDescent="0.2">
      <c r="A332" s="13" t="s">
        <v>20</v>
      </c>
      <c r="B332" s="4">
        <v>4006</v>
      </c>
      <c r="D332" s="14" t="s">
        <v>14</v>
      </c>
      <c r="E332" s="4">
        <v>141</v>
      </c>
    </row>
    <row r="333" spans="1:5" x14ac:dyDescent="0.2">
      <c r="A333" s="13" t="s">
        <v>20</v>
      </c>
      <c r="B333" s="4">
        <v>1629</v>
      </c>
      <c r="D333" s="14" t="s">
        <v>14</v>
      </c>
      <c r="E333" s="4">
        <v>52</v>
      </c>
    </row>
    <row r="334" spans="1:5" x14ac:dyDescent="0.2">
      <c r="A334" s="13" t="s">
        <v>20</v>
      </c>
      <c r="B334" s="4">
        <v>2188</v>
      </c>
      <c r="D334" s="14" t="s">
        <v>14</v>
      </c>
      <c r="E334" s="4">
        <v>225</v>
      </c>
    </row>
    <row r="335" spans="1:5" x14ac:dyDescent="0.2">
      <c r="A335" s="13" t="s">
        <v>20</v>
      </c>
      <c r="B335" s="4">
        <v>2409</v>
      </c>
      <c r="D335" s="14" t="s">
        <v>14</v>
      </c>
      <c r="E335" s="4">
        <v>38</v>
      </c>
    </row>
    <row r="336" spans="1:5" x14ac:dyDescent="0.2">
      <c r="A336" s="13" t="s">
        <v>20</v>
      </c>
      <c r="B336" s="4">
        <v>194</v>
      </c>
      <c r="D336" s="14" t="s">
        <v>14</v>
      </c>
      <c r="E336" s="4">
        <v>15</v>
      </c>
    </row>
    <row r="337" spans="1:5" x14ac:dyDescent="0.2">
      <c r="A337" s="13" t="s">
        <v>20</v>
      </c>
      <c r="B337" s="4">
        <v>1140</v>
      </c>
      <c r="D337" s="14" t="s">
        <v>14</v>
      </c>
      <c r="E337" s="4">
        <v>37</v>
      </c>
    </row>
    <row r="338" spans="1:5" x14ac:dyDescent="0.2">
      <c r="A338" s="13" t="s">
        <v>20</v>
      </c>
      <c r="B338" s="4">
        <v>102</v>
      </c>
      <c r="D338" s="14" t="s">
        <v>14</v>
      </c>
      <c r="E338" s="4">
        <v>112</v>
      </c>
    </row>
    <row r="339" spans="1:5" x14ac:dyDescent="0.2">
      <c r="A339" s="13" t="s">
        <v>20</v>
      </c>
      <c r="B339" s="4">
        <v>2857</v>
      </c>
      <c r="D339" s="14" t="s">
        <v>14</v>
      </c>
      <c r="E339" s="4">
        <v>21</v>
      </c>
    </row>
    <row r="340" spans="1:5" x14ac:dyDescent="0.2">
      <c r="A340" s="13" t="s">
        <v>20</v>
      </c>
      <c r="B340" s="4">
        <v>107</v>
      </c>
      <c r="D340" s="14" t="s">
        <v>14</v>
      </c>
      <c r="E340" s="4">
        <v>67</v>
      </c>
    </row>
    <row r="341" spans="1:5" x14ac:dyDescent="0.2">
      <c r="A341" s="13" t="s">
        <v>20</v>
      </c>
      <c r="B341" s="4">
        <v>160</v>
      </c>
      <c r="D341" s="14" t="s">
        <v>14</v>
      </c>
      <c r="E341" s="4">
        <v>78</v>
      </c>
    </row>
    <row r="342" spans="1:5" x14ac:dyDescent="0.2">
      <c r="A342" s="13" t="s">
        <v>20</v>
      </c>
      <c r="B342" s="4">
        <v>2230</v>
      </c>
      <c r="D342" s="14" t="s">
        <v>14</v>
      </c>
      <c r="E342" s="4">
        <v>67</v>
      </c>
    </row>
    <row r="343" spans="1:5" x14ac:dyDescent="0.2">
      <c r="A343" s="13" t="s">
        <v>20</v>
      </c>
      <c r="B343" s="4">
        <v>316</v>
      </c>
      <c r="D343" s="14" t="s">
        <v>14</v>
      </c>
      <c r="E343" s="4">
        <v>263</v>
      </c>
    </row>
    <row r="344" spans="1:5" x14ac:dyDescent="0.2">
      <c r="A344" s="13" t="s">
        <v>20</v>
      </c>
      <c r="B344" s="4">
        <v>117</v>
      </c>
      <c r="D344" s="14" t="s">
        <v>14</v>
      </c>
      <c r="E344" s="4">
        <v>1691</v>
      </c>
    </row>
    <row r="345" spans="1:5" x14ac:dyDescent="0.2">
      <c r="A345" s="13" t="s">
        <v>20</v>
      </c>
      <c r="B345" s="4">
        <v>6406</v>
      </c>
      <c r="D345" s="14" t="s">
        <v>14</v>
      </c>
      <c r="E345" s="4">
        <v>181</v>
      </c>
    </row>
    <row r="346" spans="1:5" x14ac:dyDescent="0.2">
      <c r="A346" s="13" t="s">
        <v>20</v>
      </c>
      <c r="B346" s="4">
        <v>192</v>
      </c>
      <c r="D346" s="14" t="s">
        <v>14</v>
      </c>
      <c r="E346" s="4">
        <v>13</v>
      </c>
    </row>
    <row r="347" spans="1:5" x14ac:dyDescent="0.2">
      <c r="A347" s="13" t="s">
        <v>20</v>
      </c>
      <c r="B347" s="4">
        <v>26</v>
      </c>
      <c r="D347" s="14" t="s">
        <v>14</v>
      </c>
      <c r="E347" s="4">
        <v>1</v>
      </c>
    </row>
    <row r="348" spans="1:5" x14ac:dyDescent="0.2">
      <c r="A348" s="13" t="s">
        <v>20</v>
      </c>
      <c r="B348" s="4">
        <v>723</v>
      </c>
      <c r="D348" s="14" t="s">
        <v>14</v>
      </c>
      <c r="E348" s="4">
        <v>21</v>
      </c>
    </row>
    <row r="349" spans="1:5" x14ac:dyDescent="0.2">
      <c r="A349" s="13" t="s">
        <v>20</v>
      </c>
      <c r="B349" s="4">
        <v>170</v>
      </c>
      <c r="D349" s="14" t="s">
        <v>14</v>
      </c>
      <c r="E349" s="4">
        <v>830</v>
      </c>
    </row>
    <row r="350" spans="1:5" x14ac:dyDescent="0.2">
      <c r="A350" s="13" t="s">
        <v>20</v>
      </c>
      <c r="B350" s="4">
        <v>238</v>
      </c>
      <c r="D350" s="14" t="s">
        <v>14</v>
      </c>
      <c r="E350" s="4">
        <v>130</v>
      </c>
    </row>
    <row r="351" spans="1:5" x14ac:dyDescent="0.2">
      <c r="A351" s="13" t="s">
        <v>20</v>
      </c>
      <c r="B351" s="4">
        <v>55</v>
      </c>
      <c r="D351" s="14" t="s">
        <v>14</v>
      </c>
      <c r="E351" s="4">
        <v>55</v>
      </c>
    </row>
    <row r="352" spans="1:5" x14ac:dyDescent="0.2">
      <c r="A352" s="13" t="s">
        <v>20</v>
      </c>
      <c r="B352" s="4">
        <v>128</v>
      </c>
      <c r="D352" s="14" t="s">
        <v>14</v>
      </c>
      <c r="E352" s="4">
        <v>114</v>
      </c>
    </row>
    <row r="353" spans="1:5" x14ac:dyDescent="0.2">
      <c r="A353" s="13" t="s">
        <v>20</v>
      </c>
      <c r="B353" s="4">
        <v>2144</v>
      </c>
      <c r="D353" s="14" t="s">
        <v>14</v>
      </c>
      <c r="E353" s="4">
        <v>594</v>
      </c>
    </row>
    <row r="354" spans="1:5" x14ac:dyDescent="0.2">
      <c r="A354" s="13" t="s">
        <v>20</v>
      </c>
      <c r="B354" s="4">
        <v>2693</v>
      </c>
      <c r="D354" s="14" t="s">
        <v>14</v>
      </c>
      <c r="E354" s="4">
        <v>24</v>
      </c>
    </row>
    <row r="355" spans="1:5" x14ac:dyDescent="0.2">
      <c r="A355" s="13" t="s">
        <v>20</v>
      </c>
      <c r="B355" s="4">
        <v>432</v>
      </c>
      <c r="D355" s="14" t="s">
        <v>14</v>
      </c>
      <c r="E355" s="4">
        <v>252</v>
      </c>
    </row>
    <row r="356" spans="1:5" x14ac:dyDescent="0.2">
      <c r="A356" s="13" t="s">
        <v>20</v>
      </c>
      <c r="B356" s="4">
        <v>189</v>
      </c>
      <c r="D356" s="14" t="s">
        <v>14</v>
      </c>
      <c r="E356" s="4">
        <v>67</v>
      </c>
    </row>
    <row r="357" spans="1:5" x14ac:dyDescent="0.2">
      <c r="A357" s="13" t="s">
        <v>20</v>
      </c>
      <c r="B357" s="4">
        <v>154</v>
      </c>
      <c r="D357" s="14" t="s">
        <v>14</v>
      </c>
      <c r="E357" s="4">
        <v>742</v>
      </c>
    </row>
    <row r="358" spans="1:5" x14ac:dyDescent="0.2">
      <c r="A358" s="13" t="s">
        <v>20</v>
      </c>
      <c r="B358" s="4">
        <v>96</v>
      </c>
      <c r="D358" s="14" t="s">
        <v>14</v>
      </c>
      <c r="E358" s="4">
        <v>75</v>
      </c>
    </row>
    <row r="359" spans="1:5" x14ac:dyDescent="0.2">
      <c r="A359" s="13" t="s">
        <v>20</v>
      </c>
      <c r="B359" s="4">
        <v>3063</v>
      </c>
      <c r="D359" s="14" t="s">
        <v>14</v>
      </c>
      <c r="E359" s="4">
        <v>4405</v>
      </c>
    </row>
    <row r="360" spans="1:5" x14ac:dyDescent="0.2">
      <c r="A360" s="13" t="s">
        <v>20</v>
      </c>
      <c r="B360" s="4">
        <v>2266</v>
      </c>
      <c r="D360" s="14" t="s">
        <v>14</v>
      </c>
      <c r="E360" s="4">
        <v>92</v>
      </c>
    </row>
    <row r="361" spans="1:5" x14ac:dyDescent="0.2">
      <c r="A361" s="13" t="s">
        <v>20</v>
      </c>
      <c r="B361" s="4">
        <v>194</v>
      </c>
      <c r="D361" s="14" t="s">
        <v>14</v>
      </c>
      <c r="E361" s="4">
        <v>64</v>
      </c>
    </row>
    <row r="362" spans="1:5" x14ac:dyDescent="0.2">
      <c r="A362" s="13" t="s">
        <v>20</v>
      </c>
      <c r="B362" s="4">
        <v>129</v>
      </c>
      <c r="D362" s="14" t="s">
        <v>14</v>
      </c>
      <c r="E362" s="4">
        <v>64</v>
      </c>
    </row>
    <row r="363" spans="1:5" x14ac:dyDescent="0.2">
      <c r="A363" s="13" t="s">
        <v>20</v>
      </c>
      <c r="B363" s="4">
        <v>375</v>
      </c>
      <c r="D363" s="14" t="s">
        <v>14</v>
      </c>
      <c r="E363" s="4">
        <v>842</v>
      </c>
    </row>
    <row r="364" spans="1:5" x14ac:dyDescent="0.2">
      <c r="A364" s="13" t="s">
        <v>20</v>
      </c>
      <c r="B364" s="4">
        <v>409</v>
      </c>
      <c r="D364" s="14" t="s">
        <v>14</v>
      </c>
      <c r="E364" s="4">
        <v>112</v>
      </c>
    </row>
    <row r="365" spans="1:5" x14ac:dyDescent="0.2">
      <c r="A365" s="13" t="s">
        <v>20</v>
      </c>
      <c r="B365" s="4">
        <v>234</v>
      </c>
      <c r="D365" s="14" t="s">
        <v>14</v>
      </c>
      <c r="E365" s="4">
        <v>374</v>
      </c>
    </row>
    <row r="366" spans="1:5" x14ac:dyDescent="0.2">
      <c r="A366" s="13" t="s">
        <v>20</v>
      </c>
      <c r="B366" s="4">
        <v>3016</v>
      </c>
    </row>
    <row r="367" spans="1:5" x14ac:dyDescent="0.2">
      <c r="A367" s="13" t="s">
        <v>20</v>
      </c>
      <c r="B367" s="4">
        <v>264</v>
      </c>
    </row>
    <row r="368" spans="1:5" x14ac:dyDescent="0.2">
      <c r="A368" s="13" t="s">
        <v>20</v>
      </c>
      <c r="B368" s="4">
        <v>272</v>
      </c>
    </row>
    <row r="369" spans="1:2" x14ac:dyDescent="0.2">
      <c r="A369" s="13" t="s">
        <v>20</v>
      </c>
      <c r="B369" s="4">
        <v>419</v>
      </c>
    </row>
    <row r="370" spans="1:2" x14ac:dyDescent="0.2">
      <c r="A370" s="13" t="s">
        <v>20</v>
      </c>
      <c r="B370" s="4">
        <v>1621</v>
      </c>
    </row>
    <row r="371" spans="1:2" x14ac:dyDescent="0.2">
      <c r="A371" s="13" t="s">
        <v>20</v>
      </c>
      <c r="B371" s="4">
        <v>1101</v>
      </c>
    </row>
    <row r="372" spans="1:2" x14ac:dyDescent="0.2">
      <c r="A372" s="13" t="s">
        <v>20</v>
      </c>
      <c r="B372" s="4">
        <v>1073</v>
      </c>
    </row>
    <row r="373" spans="1:2" x14ac:dyDescent="0.2">
      <c r="A373" s="13" t="s">
        <v>20</v>
      </c>
      <c r="B373" s="4">
        <v>331</v>
      </c>
    </row>
    <row r="374" spans="1:2" x14ac:dyDescent="0.2">
      <c r="A374" s="13" t="s">
        <v>20</v>
      </c>
      <c r="B374" s="4">
        <v>1170</v>
      </c>
    </row>
    <row r="375" spans="1:2" x14ac:dyDescent="0.2">
      <c r="A375" s="13" t="s">
        <v>20</v>
      </c>
      <c r="B375" s="4">
        <v>363</v>
      </c>
    </row>
    <row r="376" spans="1:2" x14ac:dyDescent="0.2">
      <c r="A376" s="13" t="s">
        <v>20</v>
      </c>
      <c r="B376" s="4">
        <v>103</v>
      </c>
    </row>
    <row r="377" spans="1:2" x14ac:dyDescent="0.2">
      <c r="A377" s="13" t="s">
        <v>20</v>
      </c>
      <c r="B377" s="4">
        <v>147</v>
      </c>
    </row>
    <row r="378" spans="1:2" x14ac:dyDescent="0.2">
      <c r="A378" s="13" t="s">
        <v>20</v>
      </c>
      <c r="B378" s="4">
        <v>110</v>
      </c>
    </row>
    <row r="379" spans="1:2" x14ac:dyDescent="0.2">
      <c r="A379" s="13" t="s">
        <v>20</v>
      </c>
      <c r="B379" s="4">
        <v>134</v>
      </c>
    </row>
    <row r="380" spans="1:2" x14ac:dyDescent="0.2">
      <c r="A380" s="13" t="s">
        <v>20</v>
      </c>
      <c r="B380" s="4">
        <v>269</v>
      </c>
    </row>
    <row r="381" spans="1:2" x14ac:dyDescent="0.2">
      <c r="A381" s="13" t="s">
        <v>20</v>
      </c>
      <c r="B381" s="4">
        <v>175</v>
      </c>
    </row>
    <row r="382" spans="1:2" x14ac:dyDescent="0.2">
      <c r="A382" s="13" t="s">
        <v>20</v>
      </c>
      <c r="B382" s="4">
        <v>69</v>
      </c>
    </row>
    <row r="383" spans="1:2" x14ac:dyDescent="0.2">
      <c r="A383" s="13" t="s">
        <v>20</v>
      </c>
      <c r="B383" s="4">
        <v>190</v>
      </c>
    </row>
    <row r="384" spans="1:2" x14ac:dyDescent="0.2">
      <c r="A384" s="13" t="s">
        <v>20</v>
      </c>
      <c r="B384" s="4">
        <v>237</v>
      </c>
    </row>
    <row r="385" spans="1:2" x14ac:dyDescent="0.2">
      <c r="A385" s="13" t="s">
        <v>20</v>
      </c>
      <c r="B385" s="4">
        <v>196</v>
      </c>
    </row>
    <row r="386" spans="1:2" x14ac:dyDescent="0.2">
      <c r="A386" s="13" t="s">
        <v>20</v>
      </c>
      <c r="B386" s="4">
        <v>7295</v>
      </c>
    </row>
    <row r="387" spans="1:2" x14ac:dyDescent="0.2">
      <c r="A387" s="13" t="s">
        <v>20</v>
      </c>
      <c r="B387" s="4">
        <v>2893</v>
      </c>
    </row>
    <row r="388" spans="1:2" x14ac:dyDescent="0.2">
      <c r="A388" s="13" t="s">
        <v>20</v>
      </c>
      <c r="B388" s="4">
        <v>820</v>
      </c>
    </row>
    <row r="389" spans="1:2" x14ac:dyDescent="0.2">
      <c r="A389" s="13" t="s">
        <v>20</v>
      </c>
      <c r="B389" s="4">
        <v>2038</v>
      </c>
    </row>
    <row r="390" spans="1:2" x14ac:dyDescent="0.2">
      <c r="A390" s="13" t="s">
        <v>20</v>
      </c>
      <c r="B390" s="4">
        <v>116</v>
      </c>
    </row>
    <row r="391" spans="1:2" x14ac:dyDescent="0.2">
      <c r="A391" s="13" t="s">
        <v>20</v>
      </c>
      <c r="B391" s="4">
        <v>1345</v>
      </c>
    </row>
    <row r="392" spans="1:2" x14ac:dyDescent="0.2">
      <c r="A392" s="13" t="s">
        <v>20</v>
      </c>
      <c r="B392" s="4">
        <v>168</v>
      </c>
    </row>
    <row r="393" spans="1:2" x14ac:dyDescent="0.2">
      <c r="A393" s="13" t="s">
        <v>20</v>
      </c>
      <c r="B393" s="4">
        <v>137</v>
      </c>
    </row>
    <row r="394" spans="1:2" x14ac:dyDescent="0.2">
      <c r="A394" s="13" t="s">
        <v>20</v>
      </c>
      <c r="B394" s="4">
        <v>186</v>
      </c>
    </row>
    <row r="395" spans="1:2" x14ac:dyDescent="0.2">
      <c r="A395" s="13" t="s">
        <v>20</v>
      </c>
      <c r="B395" s="4">
        <v>125</v>
      </c>
    </row>
    <row r="396" spans="1:2" x14ac:dyDescent="0.2">
      <c r="A396" s="13" t="s">
        <v>20</v>
      </c>
      <c r="B396" s="4">
        <v>202</v>
      </c>
    </row>
    <row r="397" spans="1:2" x14ac:dyDescent="0.2">
      <c r="A397" s="13" t="s">
        <v>20</v>
      </c>
      <c r="B397" s="4">
        <v>103</v>
      </c>
    </row>
    <row r="398" spans="1:2" x14ac:dyDescent="0.2">
      <c r="A398" s="13" t="s">
        <v>20</v>
      </c>
      <c r="B398" s="4">
        <v>1785</v>
      </c>
    </row>
    <row r="399" spans="1:2" x14ac:dyDescent="0.2">
      <c r="A399" s="13" t="s">
        <v>20</v>
      </c>
      <c r="B399" s="4">
        <v>157</v>
      </c>
    </row>
    <row r="400" spans="1:2" x14ac:dyDescent="0.2">
      <c r="A400" s="13" t="s">
        <v>20</v>
      </c>
      <c r="B400" s="4">
        <v>555</v>
      </c>
    </row>
    <row r="401" spans="1:2" x14ac:dyDescent="0.2">
      <c r="A401" s="13" t="s">
        <v>20</v>
      </c>
      <c r="B401" s="4">
        <v>297</v>
      </c>
    </row>
    <row r="402" spans="1:2" x14ac:dyDescent="0.2">
      <c r="A402" s="13" t="s">
        <v>20</v>
      </c>
      <c r="B402" s="4">
        <v>123</v>
      </c>
    </row>
    <row r="403" spans="1:2" x14ac:dyDescent="0.2">
      <c r="A403" s="13" t="s">
        <v>20</v>
      </c>
      <c r="B403" s="4">
        <v>3036</v>
      </c>
    </row>
    <row r="404" spans="1:2" x14ac:dyDescent="0.2">
      <c r="A404" s="13" t="s">
        <v>20</v>
      </c>
      <c r="B404" s="4">
        <v>144</v>
      </c>
    </row>
    <row r="405" spans="1:2" x14ac:dyDescent="0.2">
      <c r="A405" s="13" t="s">
        <v>20</v>
      </c>
      <c r="B405" s="4">
        <v>121</v>
      </c>
    </row>
    <row r="406" spans="1:2" x14ac:dyDescent="0.2">
      <c r="A406" s="13" t="s">
        <v>20</v>
      </c>
      <c r="B406" s="4">
        <v>181</v>
      </c>
    </row>
    <row r="407" spans="1:2" x14ac:dyDescent="0.2">
      <c r="A407" s="13" t="s">
        <v>20</v>
      </c>
      <c r="B407" s="4">
        <v>122</v>
      </c>
    </row>
    <row r="408" spans="1:2" x14ac:dyDescent="0.2">
      <c r="A408" s="13" t="s">
        <v>20</v>
      </c>
      <c r="B408" s="4">
        <v>1071</v>
      </c>
    </row>
    <row r="409" spans="1:2" x14ac:dyDescent="0.2">
      <c r="A409" s="13" t="s">
        <v>20</v>
      </c>
      <c r="B409" s="4">
        <v>980</v>
      </c>
    </row>
    <row r="410" spans="1:2" x14ac:dyDescent="0.2">
      <c r="A410" s="13" t="s">
        <v>20</v>
      </c>
      <c r="B410" s="4">
        <v>536</v>
      </c>
    </row>
    <row r="411" spans="1:2" x14ac:dyDescent="0.2">
      <c r="A411" s="13" t="s">
        <v>20</v>
      </c>
      <c r="B411" s="4">
        <v>1991</v>
      </c>
    </row>
    <row r="412" spans="1:2" x14ac:dyDescent="0.2">
      <c r="A412" s="13" t="s">
        <v>20</v>
      </c>
      <c r="B412" s="4">
        <v>180</v>
      </c>
    </row>
    <row r="413" spans="1:2" x14ac:dyDescent="0.2">
      <c r="A413" s="13" t="s">
        <v>20</v>
      </c>
      <c r="B413" s="4">
        <v>130</v>
      </c>
    </row>
    <row r="414" spans="1:2" x14ac:dyDescent="0.2">
      <c r="A414" s="13" t="s">
        <v>20</v>
      </c>
      <c r="B414" s="4">
        <v>122</v>
      </c>
    </row>
    <row r="415" spans="1:2" x14ac:dyDescent="0.2">
      <c r="A415" s="13" t="s">
        <v>20</v>
      </c>
      <c r="B415" s="4">
        <v>140</v>
      </c>
    </row>
    <row r="416" spans="1:2" x14ac:dyDescent="0.2">
      <c r="A416" s="13" t="s">
        <v>20</v>
      </c>
      <c r="B416" s="4">
        <v>3388</v>
      </c>
    </row>
    <row r="417" spans="1:2" x14ac:dyDescent="0.2">
      <c r="A417" s="13" t="s">
        <v>20</v>
      </c>
      <c r="B417" s="4">
        <v>280</v>
      </c>
    </row>
    <row r="418" spans="1:2" x14ac:dyDescent="0.2">
      <c r="A418" s="13" t="s">
        <v>20</v>
      </c>
      <c r="B418" s="4">
        <v>366</v>
      </c>
    </row>
    <row r="419" spans="1:2" x14ac:dyDescent="0.2">
      <c r="A419" s="13" t="s">
        <v>20</v>
      </c>
      <c r="B419" s="4">
        <v>270</v>
      </c>
    </row>
    <row r="420" spans="1:2" x14ac:dyDescent="0.2">
      <c r="A420" s="13" t="s">
        <v>20</v>
      </c>
      <c r="B420" s="4">
        <v>137</v>
      </c>
    </row>
    <row r="421" spans="1:2" x14ac:dyDescent="0.2">
      <c r="A421" s="13" t="s">
        <v>20</v>
      </c>
      <c r="B421" s="4">
        <v>3205</v>
      </c>
    </row>
    <row r="422" spans="1:2" x14ac:dyDescent="0.2">
      <c r="A422" s="13" t="s">
        <v>20</v>
      </c>
      <c r="B422" s="4">
        <v>288</v>
      </c>
    </row>
    <row r="423" spans="1:2" x14ac:dyDescent="0.2">
      <c r="A423" s="13" t="s">
        <v>20</v>
      </c>
      <c r="B423" s="4">
        <v>148</v>
      </c>
    </row>
    <row r="424" spans="1:2" x14ac:dyDescent="0.2">
      <c r="A424" s="13" t="s">
        <v>20</v>
      </c>
      <c r="B424" s="4">
        <v>114</v>
      </c>
    </row>
    <row r="425" spans="1:2" x14ac:dyDescent="0.2">
      <c r="A425" s="13" t="s">
        <v>20</v>
      </c>
      <c r="B425" s="4">
        <v>1518</v>
      </c>
    </row>
    <row r="426" spans="1:2" x14ac:dyDescent="0.2">
      <c r="A426" s="13" t="s">
        <v>20</v>
      </c>
      <c r="B426" s="4">
        <v>166</v>
      </c>
    </row>
    <row r="427" spans="1:2" x14ac:dyDescent="0.2">
      <c r="A427" s="13" t="s">
        <v>20</v>
      </c>
      <c r="B427" s="4">
        <v>100</v>
      </c>
    </row>
    <row r="428" spans="1:2" x14ac:dyDescent="0.2">
      <c r="A428" s="13" t="s">
        <v>20</v>
      </c>
      <c r="B428" s="4">
        <v>235</v>
      </c>
    </row>
    <row r="429" spans="1:2" x14ac:dyDescent="0.2">
      <c r="A429" s="13" t="s">
        <v>20</v>
      </c>
      <c r="B429" s="4">
        <v>148</v>
      </c>
    </row>
    <row r="430" spans="1:2" x14ac:dyDescent="0.2">
      <c r="A430" s="13" t="s">
        <v>20</v>
      </c>
      <c r="B430" s="4">
        <v>198</v>
      </c>
    </row>
    <row r="431" spans="1:2" x14ac:dyDescent="0.2">
      <c r="A431" s="13" t="s">
        <v>20</v>
      </c>
      <c r="B431" s="4">
        <v>150</v>
      </c>
    </row>
    <row r="432" spans="1:2" x14ac:dyDescent="0.2">
      <c r="A432" s="13" t="s">
        <v>20</v>
      </c>
      <c r="B432" s="4">
        <v>216</v>
      </c>
    </row>
    <row r="433" spans="1:2" x14ac:dyDescent="0.2">
      <c r="A433" s="13" t="s">
        <v>20</v>
      </c>
      <c r="B433" s="4">
        <v>5139</v>
      </c>
    </row>
    <row r="434" spans="1:2" x14ac:dyDescent="0.2">
      <c r="A434" s="13" t="s">
        <v>20</v>
      </c>
      <c r="B434" s="4">
        <v>2353</v>
      </c>
    </row>
    <row r="435" spans="1:2" x14ac:dyDescent="0.2">
      <c r="A435" s="13" t="s">
        <v>20</v>
      </c>
      <c r="B435" s="4">
        <v>78</v>
      </c>
    </row>
    <row r="436" spans="1:2" x14ac:dyDescent="0.2">
      <c r="A436" s="13" t="s">
        <v>20</v>
      </c>
      <c r="B436" s="4">
        <v>174</v>
      </c>
    </row>
    <row r="437" spans="1:2" x14ac:dyDescent="0.2">
      <c r="A437" s="13" t="s">
        <v>20</v>
      </c>
      <c r="B437" s="4">
        <v>164</v>
      </c>
    </row>
    <row r="438" spans="1:2" x14ac:dyDescent="0.2">
      <c r="A438" s="13" t="s">
        <v>20</v>
      </c>
      <c r="B438" s="4">
        <v>161</v>
      </c>
    </row>
    <row r="439" spans="1:2" x14ac:dyDescent="0.2">
      <c r="A439" s="13" t="s">
        <v>20</v>
      </c>
      <c r="B439" s="4">
        <v>138</v>
      </c>
    </row>
    <row r="440" spans="1:2" x14ac:dyDescent="0.2">
      <c r="A440" s="13" t="s">
        <v>20</v>
      </c>
      <c r="B440" s="4">
        <v>3308</v>
      </c>
    </row>
    <row r="441" spans="1:2" x14ac:dyDescent="0.2">
      <c r="A441" s="13" t="s">
        <v>20</v>
      </c>
      <c r="B441" s="4">
        <v>127</v>
      </c>
    </row>
    <row r="442" spans="1:2" x14ac:dyDescent="0.2">
      <c r="A442" s="13" t="s">
        <v>20</v>
      </c>
      <c r="B442" s="4">
        <v>207</v>
      </c>
    </row>
    <row r="443" spans="1:2" x14ac:dyDescent="0.2">
      <c r="A443" s="13" t="s">
        <v>20</v>
      </c>
      <c r="B443" s="4">
        <v>181</v>
      </c>
    </row>
    <row r="444" spans="1:2" x14ac:dyDescent="0.2">
      <c r="A444" s="13" t="s">
        <v>20</v>
      </c>
      <c r="B444" s="4">
        <v>110</v>
      </c>
    </row>
    <row r="445" spans="1:2" x14ac:dyDescent="0.2">
      <c r="A445" s="13" t="s">
        <v>20</v>
      </c>
      <c r="B445" s="4">
        <v>185</v>
      </c>
    </row>
    <row r="446" spans="1:2" x14ac:dyDescent="0.2">
      <c r="A446" s="13" t="s">
        <v>20</v>
      </c>
      <c r="B446" s="4">
        <v>121</v>
      </c>
    </row>
    <row r="447" spans="1:2" x14ac:dyDescent="0.2">
      <c r="A447" s="13" t="s">
        <v>20</v>
      </c>
      <c r="B447" s="4">
        <v>106</v>
      </c>
    </row>
    <row r="448" spans="1:2" x14ac:dyDescent="0.2">
      <c r="A448" s="13" t="s">
        <v>20</v>
      </c>
      <c r="B448" s="4">
        <v>142</v>
      </c>
    </row>
    <row r="449" spans="1:2" x14ac:dyDescent="0.2">
      <c r="A449" s="13" t="s">
        <v>20</v>
      </c>
      <c r="B449" s="4">
        <v>233</v>
      </c>
    </row>
    <row r="450" spans="1:2" x14ac:dyDescent="0.2">
      <c r="A450" s="13" t="s">
        <v>20</v>
      </c>
      <c r="B450" s="4">
        <v>218</v>
      </c>
    </row>
    <row r="451" spans="1:2" x14ac:dyDescent="0.2">
      <c r="A451" s="13" t="s">
        <v>20</v>
      </c>
      <c r="B451" s="4">
        <v>76</v>
      </c>
    </row>
    <row r="452" spans="1:2" x14ac:dyDescent="0.2">
      <c r="A452" s="13" t="s">
        <v>20</v>
      </c>
      <c r="B452" s="4">
        <v>43</v>
      </c>
    </row>
    <row r="453" spans="1:2" x14ac:dyDescent="0.2">
      <c r="A453" s="13" t="s">
        <v>20</v>
      </c>
      <c r="B453" s="4">
        <v>221</v>
      </c>
    </row>
    <row r="454" spans="1:2" x14ac:dyDescent="0.2">
      <c r="A454" s="13" t="s">
        <v>20</v>
      </c>
      <c r="B454" s="4">
        <v>2805</v>
      </c>
    </row>
    <row r="455" spans="1:2" x14ac:dyDescent="0.2">
      <c r="A455" s="13" t="s">
        <v>20</v>
      </c>
      <c r="B455" s="4">
        <v>68</v>
      </c>
    </row>
    <row r="456" spans="1:2" x14ac:dyDescent="0.2">
      <c r="A456" s="13" t="s">
        <v>20</v>
      </c>
      <c r="B456" s="4">
        <v>183</v>
      </c>
    </row>
    <row r="457" spans="1:2" x14ac:dyDescent="0.2">
      <c r="A457" s="13" t="s">
        <v>20</v>
      </c>
      <c r="B457" s="4">
        <v>133</v>
      </c>
    </row>
    <row r="458" spans="1:2" x14ac:dyDescent="0.2">
      <c r="A458" s="13" t="s">
        <v>20</v>
      </c>
      <c r="B458" s="4">
        <v>2489</v>
      </c>
    </row>
    <row r="459" spans="1:2" x14ac:dyDescent="0.2">
      <c r="A459" s="13" t="s">
        <v>20</v>
      </c>
      <c r="B459" s="4">
        <v>69</v>
      </c>
    </row>
    <row r="460" spans="1:2" x14ac:dyDescent="0.2">
      <c r="A460" s="13" t="s">
        <v>20</v>
      </c>
      <c r="B460" s="4">
        <v>279</v>
      </c>
    </row>
    <row r="461" spans="1:2" x14ac:dyDescent="0.2">
      <c r="A461" s="13" t="s">
        <v>20</v>
      </c>
      <c r="B461" s="4">
        <v>210</v>
      </c>
    </row>
    <row r="462" spans="1:2" x14ac:dyDescent="0.2">
      <c r="A462" s="13" t="s">
        <v>20</v>
      </c>
      <c r="B462" s="4">
        <v>2100</v>
      </c>
    </row>
    <row r="463" spans="1:2" x14ac:dyDescent="0.2">
      <c r="A463" s="13" t="s">
        <v>20</v>
      </c>
      <c r="B463" s="4">
        <v>252</v>
      </c>
    </row>
    <row r="464" spans="1:2" x14ac:dyDescent="0.2">
      <c r="A464" s="13" t="s">
        <v>20</v>
      </c>
      <c r="B464" s="4">
        <v>1280</v>
      </c>
    </row>
    <row r="465" spans="1:2" x14ac:dyDescent="0.2">
      <c r="A465" s="13" t="s">
        <v>20</v>
      </c>
      <c r="B465" s="4">
        <v>157</v>
      </c>
    </row>
    <row r="466" spans="1:2" x14ac:dyDescent="0.2">
      <c r="A466" s="13" t="s">
        <v>20</v>
      </c>
      <c r="B466" s="4">
        <v>194</v>
      </c>
    </row>
    <row r="467" spans="1:2" x14ac:dyDescent="0.2">
      <c r="A467" s="13" t="s">
        <v>20</v>
      </c>
      <c r="B467" s="4">
        <v>82</v>
      </c>
    </row>
    <row r="468" spans="1:2" x14ac:dyDescent="0.2">
      <c r="A468" s="13" t="s">
        <v>20</v>
      </c>
      <c r="B468" s="4">
        <v>4233</v>
      </c>
    </row>
    <row r="469" spans="1:2" x14ac:dyDescent="0.2">
      <c r="A469" s="13" t="s">
        <v>20</v>
      </c>
      <c r="B469" s="4">
        <v>1297</v>
      </c>
    </row>
    <row r="470" spans="1:2" x14ac:dyDescent="0.2">
      <c r="A470" s="13" t="s">
        <v>20</v>
      </c>
      <c r="B470" s="4">
        <v>165</v>
      </c>
    </row>
    <row r="471" spans="1:2" x14ac:dyDescent="0.2">
      <c r="A471" s="13" t="s">
        <v>20</v>
      </c>
      <c r="B471" s="4">
        <v>119</v>
      </c>
    </row>
    <row r="472" spans="1:2" x14ac:dyDescent="0.2">
      <c r="A472" s="13" t="s">
        <v>20</v>
      </c>
      <c r="B472" s="4">
        <v>1797</v>
      </c>
    </row>
    <row r="473" spans="1:2" x14ac:dyDescent="0.2">
      <c r="A473" s="13" t="s">
        <v>20</v>
      </c>
      <c r="B473" s="4">
        <v>261</v>
      </c>
    </row>
    <row r="474" spans="1:2" x14ac:dyDescent="0.2">
      <c r="A474" s="13" t="s">
        <v>20</v>
      </c>
      <c r="B474" s="4">
        <v>157</v>
      </c>
    </row>
    <row r="475" spans="1:2" x14ac:dyDescent="0.2">
      <c r="A475" s="13" t="s">
        <v>20</v>
      </c>
      <c r="B475" s="4">
        <v>3533</v>
      </c>
    </row>
    <row r="476" spans="1:2" x14ac:dyDescent="0.2">
      <c r="A476" s="13" t="s">
        <v>20</v>
      </c>
      <c r="B476" s="4">
        <v>155</v>
      </c>
    </row>
    <row r="477" spans="1:2" x14ac:dyDescent="0.2">
      <c r="A477" s="13" t="s">
        <v>20</v>
      </c>
      <c r="B477" s="4">
        <v>132</v>
      </c>
    </row>
    <row r="478" spans="1:2" x14ac:dyDescent="0.2">
      <c r="A478" s="13" t="s">
        <v>20</v>
      </c>
      <c r="B478" s="4">
        <v>1354</v>
      </c>
    </row>
    <row r="479" spans="1:2" x14ac:dyDescent="0.2">
      <c r="A479" s="13" t="s">
        <v>20</v>
      </c>
      <c r="B479" s="4">
        <v>48</v>
      </c>
    </row>
    <row r="480" spans="1:2" x14ac:dyDescent="0.2">
      <c r="A480" s="13" t="s">
        <v>20</v>
      </c>
      <c r="B480" s="4">
        <v>110</v>
      </c>
    </row>
    <row r="481" spans="1:2" x14ac:dyDescent="0.2">
      <c r="A481" s="13" t="s">
        <v>20</v>
      </c>
      <c r="B481" s="4">
        <v>172</v>
      </c>
    </row>
    <row r="482" spans="1:2" x14ac:dyDescent="0.2">
      <c r="A482" s="13" t="s">
        <v>20</v>
      </c>
      <c r="B482" s="4">
        <v>307</v>
      </c>
    </row>
    <row r="483" spans="1:2" x14ac:dyDescent="0.2">
      <c r="A483" s="13" t="s">
        <v>20</v>
      </c>
      <c r="B483" s="4">
        <v>160</v>
      </c>
    </row>
    <row r="484" spans="1:2" x14ac:dyDescent="0.2">
      <c r="A484" s="13" t="s">
        <v>20</v>
      </c>
      <c r="B484" s="4">
        <v>1467</v>
      </c>
    </row>
    <row r="485" spans="1:2" x14ac:dyDescent="0.2">
      <c r="A485" s="13" t="s">
        <v>20</v>
      </c>
      <c r="B485" s="4">
        <v>2662</v>
      </c>
    </row>
    <row r="486" spans="1:2" x14ac:dyDescent="0.2">
      <c r="A486" s="13" t="s">
        <v>20</v>
      </c>
      <c r="B486" s="4">
        <v>452</v>
      </c>
    </row>
    <row r="487" spans="1:2" x14ac:dyDescent="0.2">
      <c r="A487" s="13" t="s">
        <v>20</v>
      </c>
      <c r="B487" s="4">
        <v>158</v>
      </c>
    </row>
    <row r="488" spans="1:2" x14ac:dyDescent="0.2">
      <c r="A488" s="13" t="s">
        <v>20</v>
      </c>
      <c r="B488" s="4">
        <v>225</v>
      </c>
    </row>
    <row r="489" spans="1:2" x14ac:dyDescent="0.2">
      <c r="A489" s="13" t="s">
        <v>20</v>
      </c>
      <c r="B489" s="4">
        <v>65</v>
      </c>
    </row>
    <row r="490" spans="1:2" x14ac:dyDescent="0.2">
      <c r="A490" s="13" t="s">
        <v>20</v>
      </c>
      <c r="B490" s="4">
        <v>163</v>
      </c>
    </row>
    <row r="491" spans="1:2" x14ac:dyDescent="0.2">
      <c r="A491" s="13" t="s">
        <v>20</v>
      </c>
      <c r="B491" s="4">
        <v>85</v>
      </c>
    </row>
    <row r="492" spans="1:2" x14ac:dyDescent="0.2">
      <c r="A492" s="13" t="s">
        <v>20</v>
      </c>
      <c r="B492" s="4">
        <v>217</v>
      </c>
    </row>
    <row r="493" spans="1:2" x14ac:dyDescent="0.2">
      <c r="A493" s="13" t="s">
        <v>20</v>
      </c>
      <c r="B493" s="4">
        <v>150</v>
      </c>
    </row>
    <row r="494" spans="1:2" x14ac:dyDescent="0.2">
      <c r="A494" s="13" t="s">
        <v>20</v>
      </c>
      <c r="B494" s="4">
        <v>3272</v>
      </c>
    </row>
    <row r="495" spans="1:2" x14ac:dyDescent="0.2">
      <c r="A495" s="13" t="s">
        <v>20</v>
      </c>
      <c r="B495" s="4">
        <v>300</v>
      </c>
    </row>
    <row r="496" spans="1:2" x14ac:dyDescent="0.2">
      <c r="A496" s="13" t="s">
        <v>20</v>
      </c>
      <c r="B496" s="4">
        <v>126</v>
      </c>
    </row>
    <row r="497" spans="1:2" x14ac:dyDescent="0.2">
      <c r="A497" s="13" t="s">
        <v>20</v>
      </c>
      <c r="B497" s="4">
        <v>2320</v>
      </c>
    </row>
    <row r="498" spans="1:2" x14ac:dyDescent="0.2">
      <c r="A498" s="13" t="s">
        <v>20</v>
      </c>
      <c r="B498" s="4">
        <v>81</v>
      </c>
    </row>
    <row r="499" spans="1:2" x14ac:dyDescent="0.2">
      <c r="A499" s="13" t="s">
        <v>20</v>
      </c>
      <c r="B499" s="4">
        <v>1887</v>
      </c>
    </row>
    <row r="500" spans="1:2" x14ac:dyDescent="0.2">
      <c r="A500" s="13" t="s">
        <v>20</v>
      </c>
      <c r="B500" s="4">
        <v>4358</v>
      </c>
    </row>
    <row r="501" spans="1:2" x14ac:dyDescent="0.2">
      <c r="A501" s="13" t="s">
        <v>20</v>
      </c>
      <c r="B501" s="4">
        <v>53</v>
      </c>
    </row>
    <row r="502" spans="1:2" x14ac:dyDescent="0.2">
      <c r="A502" s="13" t="s">
        <v>20</v>
      </c>
      <c r="B502" s="4">
        <v>2414</v>
      </c>
    </row>
    <row r="503" spans="1:2" x14ac:dyDescent="0.2">
      <c r="A503" s="13" t="s">
        <v>20</v>
      </c>
      <c r="B503" s="4">
        <v>80</v>
      </c>
    </row>
    <row r="504" spans="1:2" x14ac:dyDescent="0.2">
      <c r="A504" s="13" t="s">
        <v>20</v>
      </c>
      <c r="B504" s="4">
        <v>193</v>
      </c>
    </row>
    <row r="505" spans="1:2" x14ac:dyDescent="0.2">
      <c r="A505" s="13" t="s">
        <v>20</v>
      </c>
      <c r="B505" s="4">
        <v>52</v>
      </c>
    </row>
    <row r="506" spans="1:2" x14ac:dyDescent="0.2">
      <c r="A506" s="13" t="s">
        <v>20</v>
      </c>
      <c r="B506" s="4">
        <v>290</v>
      </c>
    </row>
    <row r="507" spans="1:2" x14ac:dyDescent="0.2">
      <c r="A507" s="13" t="s">
        <v>20</v>
      </c>
      <c r="B507" s="4">
        <v>122</v>
      </c>
    </row>
    <row r="508" spans="1:2" x14ac:dyDescent="0.2">
      <c r="A508" s="13" t="s">
        <v>20</v>
      </c>
      <c r="B508" s="4">
        <v>1470</v>
      </c>
    </row>
    <row r="509" spans="1:2" x14ac:dyDescent="0.2">
      <c r="A509" s="13" t="s">
        <v>20</v>
      </c>
      <c r="B509" s="4">
        <v>165</v>
      </c>
    </row>
    <row r="510" spans="1:2" x14ac:dyDescent="0.2">
      <c r="A510" s="13" t="s">
        <v>20</v>
      </c>
      <c r="B510" s="4">
        <v>182</v>
      </c>
    </row>
    <row r="511" spans="1:2" x14ac:dyDescent="0.2">
      <c r="A511" s="13" t="s">
        <v>20</v>
      </c>
      <c r="B511" s="4">
        <v>199</v>
      </c>
    </row>
    <row r="512" spans="1:2" x14ac:dyDescent="0.2">
      <c r="A512" s="13" t="s">
        <v>20</v>
      </c>
      <c r="B512" s="4">
        <v>56</v>
      </c>
    </row>
    <row r="513" spans="1:2" x14ac:dyDescent="0.2">
      <c r="A513" s="13" t="s">
        <v>20</v>
      </c>
      <c r="B513" s="4">
        <v>1460</v>
      </c>
    </row>
    <row r="514" spans="1:2" x14ac:dyDescent="0.2">
      <c r="A514" s="13" t="s">
        <v>20</v>
      </c>
      <c r="B514" s="4">
        <v>123</v>
      </c>
    </row>
    <row r="515" spans="1:2" x14ac:dyDescent="0.2">
      <c r="A515" s="13" t="s">
        <v>20</v>
      </c>
      <c r="B515" s="4">
        <v>159</v>
      </c>
    </row>
    <row r="516" spans="1:2" x14ac:dyDescent="0.2">
      <c r="A516" s="13" t="s">
        <v>20</v>
      </c>
      <c r="B516" s="4">
        <v>110</v>
      </c>
    </row>
    <row r="517" spans="1:2" x14ac:dyDescent="0.2">
      <c r="A517" s="13" t="s">
        <v>20</v>
      </c>
      <c r="B517" s="4">
        <v>236</v>
      </c>
    </row>
    <row r="518" spans="1:2" x14ac:dyDescent="0.2">
      <c r="A518" s="13" t="s">
        <v>20</v>
      </c>
      <c r="B518" s="4">
        <v>191</v>
      </c>
    </row>
    <row r="519" spans="1:2" x14ac:dyDescent="0.2">
      <c r="A519" s="13" t="s">
        <v>20</v>
      </c>
      <c r="B519" s="4">
        <v>3934</v>
      </c>
    </row>
    <row r="520" spans="1:2" x14ac:dyDescent="0.2">
      <c r="A520" s="13" t="s">
        <v>20</v>
      </c>
      <c r="B520" s="4">
        <v>80</v>
      </c>
    </row>
    <row r="521" spans="1:2" x14ac:dyDescent="0.2">
      <c r="A521" s="13" t="s">
        <v>20</v>
      </c>
      <c r="B521" s="4">
        <v>462</v>
      </c>
    </row>
    <row r="522" spans="1:2" x14ac:dyDescent="0.2">
      <c r="A522" s="13" t="s">
        <v>20</v>
      </c>
      <c r="B522" s="4">
        <v>179</v>
      </c>
    </row>
    <row r="523" spans="1:2" x14ac:dyDescent="0.2">
      <c r="A523" s="13" t="s">
        <v>20</v>
      </c>
      <c r="B523" s="4">
        <v>1866</v>
      </c>
    </row>
    <row r="524" spans="1:2" x14ac:dyDescent="0.2">
      <c r="A524" s="13" t="s">
        <v>20</v>
      </c>
      <c r="B524" s="4">
        <v>156</v>
      </c>
    </row>
    <row r="525" spans="1:2" x14ac:dyDescent="0.2">
      <c r="A525" s="13" t="s">
        <v>20</v>
      </c>
      <c r="B525" s="4">
        <v>255</v>
      </c>
    </row>
    <row r="526" spans="1:2" x14ac:dyDescent="0.2">
      <c r="A526" s="13" t="s">
        <v>20</v>
      </c>
      <c r="B526" s="4">
        <v>2261</v>
      </c>
    </row>
    <row r="527" spans="1:2" x14ac:dyDescent="0.2">
      <c r="A527" s="13" t="s">
        <v>20</v>
      </c>
      <c r="B527" s="4">
        <v>40</v>
      </c>
    </row>
    <row r="528" spans="1:2" x14ac:dyDescent="0.2">
      <c r="A528" s="13" t="s">
        <v>20</v>
      </c>
      <c r="B528" s="4">
        <v>2289</v>
      </c>
    </row>
    <row r="529" spans="1:2" x14ac:dyDescent="0.2">
      <c r="A529" s="13" t="s">
        <v>20</v>
      </c>
      <c r="B529" s="4">
        <v>65</v>
      </c>
    </row>
    <row r="530" spans="1:2" x14ac:dyDescent="0.2">
      <c r="A530" s="13" t="s">
        <v>20</v>
      </c>
      <c r="B530" s="4">
        <v>3777</v>
      </c>
    </row>
    <row r="531" spans="1:2" x14ac:dyDescent="0.2">
      <c r="A531" s="13" t="s">
        <v>20</v>
      </c>
      <c r="B531" s="4">
        <v>184</v>
      </c>
    </row>
    <row r="532" spans="1:2" x14ac:dyDescent="0.2">
      <c r="A532" s="13" t="s">
        <v>20</v>
      </c>
      <c r="B532" s="4">
        <v>85</v>
      </c>
    </row>
    <row r="533" spans="1:2" x14ac:dyDescent="0.2">
      <c r="A533" s="13" t="s">
        <v>20</v>
      </c>
      <c r="B533" s="4">
        <v>144</v>
      </c>
    </row>
    <row r="534" spans="1:2" x14ac:dyDescent="0.2">
      <c r="A534" s="13" t="s">
        <v>20</v>
      </c>
      <c r="B534" s="4">
        <v>1902</v>
      </c>
    </row>
    <row r="535" spans="1:2" x14ac:dyDescent="0.2">
      <c r="A535" s="13" t="s">
        <v>20</v>
      </c>
      <c r="B535" s="4">
        <v>105</v>
      </c>
    </row>
    <row r="536" spans="1:2" x14ac:dyDescent="0.2">
      <c r="A536" s="13" t="s">
        <v>20</v>
      </c>
      <c r="B536" s="4">
        <v>132</v>
      </c>
    </row>
    <row r="537" spans="1:2" x14ac:dyDescent="0.2">
      <c r="A537" s="13" t="s">
        <v>20</v>
      </c>
      <c r="B537" s="4">
        <v>96</v>
      </c>
    </row>
    <row r="538" spans="1:2" x14ac:dyDescent="0.2">
      <c r="A538" s="13" t="s">
        <v>20</v>
      </c>
      <c r="B538" s="4">
        <v>114</v>
      </c>
    </row>
    <row r="539" spans="1:2" x14ac:dyDescent="0.2">
      <c r="A539" s="13" t="s">
        <v>20</v>
      </c>
      <c r="B539" s="4">
        <v>203</v>
      </c>
    </row>
    <row r="540" spans="1:2" x14ac:dyDescent="0.2">
      <c r="A540" s="13" t="s">
        <v>20</v>
      </c>
      <c r="B540" s="4">
        <v>1559</v>
      </c>
    </row>
    <row r="541" spans="1:2" x14ac:dyDescent="0.2">
      <c r="A541" s="13" t="s">
        <v>20</v>
      </c>
      <c r="B541" s="4">
        <v>1548</v>
      </c>
    </row>
    <row r="542" spans="1:2" x14ac:dyDescent="0.2">
      <c r="A542" s="13" t="s">
        <v>20</v>
      </c>
      <c r="B542" s="4">
        <v>80</v>
      </c>
    </row>
    <row r="543" spans="1:2" x14ac:dyDescent="0.2">
      <c r="A543" s="13" t="s">
        <v>20</v>
      </c>
      <c r="B543" s="4">
        <v>131</v>
      </c>
    </row>
    <row r="544" spans="1:2" x14ac:dyDescent="0.2">
      <c r="A544" s="13" t="s">
        <v>20</v>
      </c>
      <c r="B544" s="4">
        <v>112</v>
      </c>
    </row>
    <row r="545" spans="1:2" x14ac:dyDescent="0.2">
      <c r="A545" s="13" t="s">
        <v>20</v>
      </c>
      <c r="B545" s="4">
        <v>155</v>
      </c>
    </row>
    <row r="546" spans="1:2" x14ac:dyDescent="0.2">
      <c r="A546" s="13" t="s">
        <v>20</v>
      </c>
      <c r="B546" s="4">
        <v>266</v>
      </c>
    </row>
    <row r="547" spans="1:2" x14ac:dyDescent="0.2">
      <c r="A547" s="13" t="s">
        <v>20</v>
      </c>
      <c r="B547" s="4">
        <v>155</v>
      </c>
    </row>
    <row r="548" spans="1:2" x14ac:dyDescent="0.2">
      <c r="A548" s="13" t="s">
        <v>20</v>
      </c>
      <c r="B548" s="4">
        <v>207</v>
      </c>
    </row>
    <row r="549" spans="1:2" x14ac:dyDescent="0.2">
      <c r="A549" s="13" t="s">
        <v>20</v>
      </c>
      <c r="B549" s="4">
        <v>245</v>
      </c>
    </row>
    <row r="550" spans="1:2" x14ac:dyDescent="0.2">
      <c r="A550" s="13" t="s">
        <v>20</v>
      </c>
      <c r="B550" s="4">
        <v>1573</v>
      </c>
    </row>
    <row r="551" spans="1:2" x14ac:dyDescent="0.2">
      <c r="A551" s="13" t="s">
        <v>20</v>
      </c>
      <c r="B551" s="4">
        <v>114</v>
      </c>
    </row>
    <row r="552" spans="1:2" x14ac:dyDescent="0.2">
      <c r="A552" s="13" t="s">
        <v>20</v>
      </c>
      <c r="B552" s="4">
        <v>93</v>
      </c>
    </row>
    <row r="553" spans="1:2" x14ac:dyDescent="0.2">
      <c r="A553" s="13" t="s">
        <v>20</v>
      </c>
      <c r="B553" s="4">
        <v>1681</v>
      </c>
    </row>
    <row r="554" spans="1:2" x14ac:dyDescent="0.2">
      <c r="A554" s="13" t="s">
        <v>20</v>
      </c>
      <c r="B554" s="4">
        <v>32</v>
      </c>
    </row>
    <row r="555" spans="1:2" x14ac:dyDescent="0.2">
      <c r="A555" s="13" t="s">
        <v>20</v>
      </c>
      <c r="B555" s="4">
        <v>135</v>
      </c>
    </row>
    <row r="556" spans="1:2" x14ac:dyDescent="0.2">
      <c r="A556" s="13" t="s">
        <v>20</v>
      </c>
      <c r="B556" s="4">
        <v>140</v>
      </c>
    </row>
    <row r="557" spans="1:2" x14ac:dyDescent="0.2">
      <c r="A557" s="13" t="s">
        <v>20</v>
      </c>
      <c r="B557" s="4">
        <v>92</v>
      </c>
    </row>
    <row r="558" spans="1:2" x14ac:dyDescent="0.2">
      <c r="A558" s="13" t="s">
        <v>20</v>
      </c>
      <c r="B558" s="4">
        <v>1015</v>
      </c>
    </row>
    <row r="559" spans="1:2" x14ac:dyDescent="0.2">
      <c r="A559" s="13" t="s">
        <v>20</v>
      </c>
      <c r="B559" s="4">
        <v>323</v>
      </c>
    </row>
    <row r="560" spans="1:2" x14ac:dyDescent="0.2">
      <c r="A560" s="13" t="s">
        <v>20</v>
      </c>
      <c r="B560" s="4">
        <v>2326</v>
      </c>
    </row>
    <row r="561" spans="1:2" x14ac:dyDescent="0.2">
      <c r="A561" s="13" t="s">
        <v>20</v>
      </c>
      <c r="B561" s="4">
        <v>381</v>
      </c>
    </row>
    <row r="562" spans="1:2" x14ac:dyDescent="0.2">
      <c r="A562" s="13" t="s">
        <v>20</v>
      </c>
      <c r="B562" s="4">
        <v>480</v>
      </c>
    </row>
    <row r="563" spans="1:2" x14ac:dyDescent="0.2">
      <c r="A563" s="13" t="s">
        <v>20</v>
      </c>
      <c r="B563" s="4">
        <v>226</v>
      </c>
    </row>
    <row r="564" spans="1:2" x14ac:dyDescent="0.2">
      <c r="A564" s="13" t="s">
        <v>20</v>
      </c>
      <c r="B564" s="4">
        <v>241</v>
      </c>
    </row>
    <row r="565" spans="1:2" x14ac:dyDescent="0.2">
      <c r="A565" s="13" t="s">
        <v>20</v>
      </c>
      <c r="B565" s="4">
        <v>132</v>
      </c>
    </row>
    <row r="566" spans="1:2" x14ac:dyDescent="0.2">
      <c r="A566" s="13" t="s">
        <v>20</v>
      </c>
      <c r="B566" s="4">
        <v>2043</v>
      </c>
    </row>
  </sheetData>
  <conditionalFormatting sqref="A1:A1048141">
    <cfRule type="containsText" dxfId="9" priority="10" operator="containsText" text="Succesful">
      <formula>NOT(ISERROR(SEARCH("Succesful",A1)))</formula>
    </cfRule>
  </conditionalFormatting>
  <conditionalFormatting sqref="A2:A566">
    <cfRule type="cellIs" dxfId="8" priority="6" operator="equal">
      <formula>$F$1001</formula>
    </cfRule>
    <cfRule type="cellIs" dxfId="7" priority="7" operator="equal">
      <formula>$F$10</formula>
    </cfRule>
    <cfRule type="cellIs" dxfId="6" priority="8" operator="equal">
      <formula>$F$3</formula>
    </cfRule>
    <cfRule type="cellIs" dxfId="5" priority="9" operator="equal">
      <formula>$F$2</formula>
    </cfRule>
  </conditionalFormatting>
  <conditionalFormatting sqref="D1:D1047940">
    <cfRule type="containsText" dxfId="4" priority="5" operator="containsText" text="Succesful">
      <formula>NOT(ISERROR(SEARCH("Succesful",D1)))</formula>
    </cfRule>
  </conditionalFormatting>
  <conditionalFormatting sqref="D2:D365">
    <cfRule type="cellIs" dxfId="3" priority="1" operator="equal">
      <formula>$F$1001</formula>
    </cfRule>
    <cfRule type="cellIs" dxfId="2" priority="2" operator="equal">
      <formula>$F$10</formula>
    </cfRule>
    <cfRule type="cellIs" dxfId="1" priority="3" operator="equal">
      <formula>$F$3</formula>
    </cfRule>
    <cfRule type="cellIs" dxfId="0" priority="4" operator="equal">
      <formula>$F$2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 Category Pivot Table</vt:lpstr>
      <vt:lpstr>Date Created Pivot Table</vt:lpstr>
      <vt:lpstr>Goal Outcomes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2023-06-16T04:16:50Z</dcterms:modified>
</cp:coreProperties>
</file>