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Elève\Desktop\D4\"/>
    </mc:Choice>
  </mc:AlternateContent>
  <xr:revisionPtr revIDLastSave="0" documentId="8_{BDE56BE6-43C3-4F8E-9EC3-95BF440C2149}" xr6:coauthVersionLast="47" xr6:coauthVersionMax="47" xr10:uidLastSave="{00000000-0000-0000-0000-000000000000}"/>
  <bookViews>
    <workbookView xWindow="-120" yWindow="-120" windowWidth="20730" windowHeight="11160" tabRatio="500" activeTab="1"/>
  </bookViews>
  <sheets>
    <sheet name="Calculs ddCT" sheetId="1" r:id="rId1"/>
    <sheet name="Tab" sheetId="2" r:id="rId2"/>
    <sheet name="Feuil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7" i="2" l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36" i="1"/>
  <c r="C33" i="2"/>
  <c r="C34" i="2"/>
  <c r="C35" i="2"/>
  <c r="C36" i="2"/>
  <c r="C8" i="2"/>
  <c r="C9" i="2"/>
  <c r="C10" i="2"/>
  <c r="C11" i="2"/>
  <c r="C12" i="2"/>
  <c r="C13" i="2"/>
  <c r="C14" i="2"/>
  <c r="C15" i="2"/>
  <c r="C16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7" i="2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228" i="1"/>
  <c r="F229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26" i="1"/>
  <c r="F227" i="1"/>
  <c r="F269" i="1"/>
  <c r="P249" i="1"/>
  <c r="P250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36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197" i="1"/>
  <c r="P198" i="1"/>
  <c r="P200" i="1"/>
  <c r="P201" i="1"/>
  <c r="P202" i="1"/>
  <c r="P203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04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M226" i="1" s="1"/>
  <c r="K227" i="1"/>
  <c r="M227" i="1" s="1"/>
  <c r="K228" i="1"/>
  <c r="K229" i="1"/>
  <c r="K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03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5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5" i="1"/>
  <c r="J6" i="1"/>
  <c r="J7" i="1"/>
  <c r="J8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70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37" i="1"/>
  <c r="M71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04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72" i="1"/>
  <c r="K73" i="1"/>
  <c r="K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71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38" i="1"/>
  <c r="L50" i="1"/>
  <c r="L47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38" i="1"/>
  <c r="F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5" i="1"/>
  <c r="M10" i="1"/>
  <c r="M12" i="1"/>
  <c r="M13" i="1"/>
  <c r="M16" i="1"/>
  <c r="M18" i="1"/>
  <c r="M19" i="1"/>
  <c r="M21" i="1"/>
  <c r="M28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G5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M8" i="1" l="1"/>
  <c r="L8" i="1"/>
  <c r="M9" i="1" l="1"/>
  <c r="M11" i="1"/>
  <c r="M14" i="1"/>
  <c r="M15" i="1"/>
  <c r="M17" i="1"/>
  <c r="N17" i="1" s="1"/>
  <c r="M20" i="1"/>
  <c r="M22" i="1"/>
  <c r="M23" i="1"/>
  <c r="M24" i="1"/>
  <c r="M25" i="1"/>
  <c r="M26" i="1"/>
  <c r="M27" i="1"/>
  <c r="M29" i="1"/>
  <c r="M30" i="1"/>
  <c r="M31" i="1"/>
  <c r="O8" i="1"/>
  <c r="N8" i="1"/>
  <c r="R4" i="1"/>
  <c r="R5" i="1"/>
  <c r="R6" i="1"/>
  <c r="R7" i="1"/>
  <c r="R8" i="1"/>
  <c r="R9" i="1"/>
  <c r="R10" i="1"/>
  <c r="R11" i="1"/>
  <c r="R12" i="1"/>
  <c r="R13" i="1"/>
  <c r="R37" i="1"/>
  <c r="R38" i="1"/>
  <c r="L38" i="1"/>
  <c r="R39" i="1"/>
  <c r="N44" i="1"/>
  <c r="S40" i="1" s="1"/>
  <c r="O44" i="1"/>
  <c r="T40" i="1" s="1"/>
  <c r="R40" i="1"/>
  <c r="N47" i="1"/>
  <c r="S41" i="1" s="1"/>
  <c r="O47" i="1"/>
  <c r="T41" i="1" s="1"/>
  <c r="R41" i="1"/>
  <c r="R42" i="1"/>
  <c r="R43" i="1"/>
  <c r="N56" i="1"/>
  <c r="S44" i="1" s="1"/>
  <c r="O56" i="1"/>
  <c r="T44" i="1" s="1"/>
  <c r="R44" i="1"/>
  <c r="N59" i="1"/>
  <c r="S45" i="1" s="1"/>
  <c r="O59" i="1"/>
  <c r="T45" i="1" s="1"/>
  <c r="R45" i="1"/>
  <c r="N62" i="1"/>
  <c r="S46" i="1" s="1"/>
  <c r="O62" i="1"/>
  <c r="T46" i="1" s="1"/>
  <c r="R46" i="1"/>
  <c r="R70" i="1"/>
  <c r="R71" i="1"/>
  <c r="R72" i="1"/>
  <c r="R73" i="1"/>
  <c r="R74" i="1"/>
  <c r="R75" i="1"/>
  <c r="R76" i="1"/>
  <c r="R77" i="1"/>
  <c r="R78" i="1"/>
  <c r="R79" i="1"/>
  <c r="R103" i="1"/>
  <c r="R104" i="1"/>
  <c r="R105" i="1"/>
  <c r="R106" i="1"/>
  <c r="R107" i="1"/>
  <c r="R108" i="1"/>
  <c r="F119" i="1"/>
  <c r="G119" i="1"/>
  <c r="K119" i="1"/>
  <c r="R109" i="1"/>
  <c r="F120" i="1"/>
  <c r="G120" i="1"/>
  <c r="K120" i="1"/>
  <c r="F121" i="1"/>
  <c r="G121" i="1"/>
  <c r="K121" i="1"/>
  <c r="F122" i="1"/>
  <c r="G122" i="1"/>
  <c r="K122" i="1"/>
  <c r="R110" i="1"/>
  <c r="F123" i="1"/>
  <c r="G123" i="1"/>
  <c r="K123" i="1"/>
  <c r="F124" i="1"/>
  <c r="G124" i="1"/>
  <c r="K124" i="1"/>
  <c r="F125" i="1"/>
  <c r="G125" i="1"/>
  <c r="K125" i="1"/>
  <c r="R111" i="1"/>
  <c r="F126" i="1"/>
  <c r="G126" i="1"/>
  <c r="K126" i="1"/>
  <c r="F127" i="1"/>
  <c r="G127" i="1"/>
  <c r="K127" i="1"/>
  <c r="F128" i="1"/>
  <c r="G128" i="1"/>
  <c r="K128" i="1"/>
  <c r="R112" i="1"/>
  <c r="F129" i="1"/>
  <c r="G129" i="1"/>
  <c r="K129" i="1"/>
  <c r="F130" i="1"/>
  <c r="G130" i="1"/>
  <c r="K130" i="1"/>
  <c r="R136" i="1"/>
  <c r="R137" i="1"/>
  <c r="R138" i="1"/>
  <c r="R139" i="1"/>
  <c r="R140" i="1"/>
  <c r="R141" i="1"/>
  <c r="R142" i="1"/>
  <c r="R143" i="1"/>
  <c r="R144" i="1"/>
  <c r="R145" i="1"/>
  <c r="R169" i="1"/>
  <c r="R170" i="1"/>
  <c r="R171" i="1"/>
  <c r="R172" i="1"/>
  <c r="R173" i="1"/>
  <c r="R174" i="1"/>
  <c r="R175" i="1"/>
  <c r="R176" i="1"/>
  <c r="R177" i="1"/>
  <c r="R178" i="1"/>
  <c r="R202" i="1"/>
  <c r="R203" i="1"/>
  <c r="R204" i="1"/>
  <c r="R205" i="1"/>
  <c r="R206" i="1"/>
  <c r="R207" i="1"/>
  <c r="R208" i="1"/>
  <c r="R209" i="1"/>
  <c r="R210" i="1"/>
  <c r="R211" i="1"/>
  <c r="R235" i="1"/>
  <c r="G236" i="1"/>
  <c r="R236" i="1"/>
  <c r="G237" i="1"/>
  <c r="G238" i="1"/>
  <c r="G239" i="1"/>
  <c r="R237" i="1"/>
  <c r="G240" i="1"/>
  <c r="G241" i="1"/>
  <c r="G242" i="1"/>
  <c r="R238" i="1"/>
  <c r="G243" i="1"/>
  <c r="G244" i="1"/>
  <c r="G245" i="1"/>
  <c r="R239" i="1"/>
  <c r="G246" i="1"/>
  <c r="G247" i="1"/>
  <c r="G248" i="1"/>
  <c r="R240" i="1"/>
  <c r="G249" i="1"/>
  <c r="G250" i="1"/>
  <c r="F251" i="1"/>
  <c r="G251" i="1"/>
  <c r="K251" i="1"/>
  <c r="P251" i="1"/>
  <c r="R241" i="1" s="1"/>
  <c r="F252" i="1"/>
  <c r="G252" i="1"/>
  <c r="K252" i="1"/>
  <c r="P252" i="1"/>
  <c r="F253" i="1"/>
  <c r="G253" i="1"/>
  <c r="K253" i="1"/>
  <c r="P253" i="1"/>
  <c r="F254" i="1"/>
  <c r="G254" i="1"/>
  <c r="K254" i="1"/>
  <c r="P254" i="1"/>
  <c r="R242" i="1" s="1"/>
  <c r="F255" i="1"/>
  <c r="G255" i="1"/>
  <c r="K255" i="1"/>
  <c r="P255" i="1"/>
  <c r="F256" i="1"/>
  <c r="G256" i="1"/>
  <c r="K256" i="1"/>
  <c r="P256" i="1"/>
  <c r="F257" i="1"/>
  <c r="G257" i="1"/>
  <c r="K257" i="1"/>
  <c r="P257" i="1"/>
  <c r="R243" i="1" s="1"/>
  <c r="F258" i="1"/>
  <c r="G258" i="1"/>
  <c r="K258" i="1"/>
  <c r="P258" i="1"/>
  <c r="F259" i="1"/>
  <c r="G259" i="1"/>
  <c r="K259" i="1"/>
  <c r="P259" i="1"/>
  <c r="F260" i="1"/>
  <c r="G260" i="1"/>
  <c r="K260" i="1"/>
  <c r="P260" i="1"/>
  <c r="R244" i="1" s="1"/>
  <c r="F261" i="1"/>
  <c r="G261" i="1"/>
  <c r="K261" i="1"/>
  <c r="P261" i="1"/>
  <c r="F262" i="1"/>
  <c r="G262" i="1"/>
  <c r="K262" i="1"/>
  <c r="P262" i="1"/>
  <c r="R268" i="1"/>
  <c r="P269" i="1"/>
  <c r="R269" i="1"/>
  <c r="P270" i="1"/>
  <c r="P271" i="1"/>
  <c r="P272" i="1"/>
  <c r="R270" i="1" s="1"/>
  <c r="P273" i="1"/>
  <c r="P274" i="1"/>
  <c r="P275" i="1"/>
  <c r="R271" i="1" s="1"/>
  <c r="P276" i="1"/>
  <c r="P277" i="1"/>
  <c r="P278" i="1"/>
  <c r="R272" i="1" s="1"/>
  <c r="P279" i="1"/>
  <c r="P280" i="1"/>
  <c r="P281" i="1"/>
  <c r="R273" i="1" s="1"/>
  <c r="P282" i="1"/>
  <c r="P283" i="1"/>
  <c r="P284" i="1"/>
  <c r="R274" i="1" s="1"/>
  <c r="P285" i="1"/>
  <c r="P286" i="1"/>
  <c r="P287" i="1"/>
  <c r="R275" i="1" s="1"/>
  <c r="P288" i="1"/>
  <c r="P289" i="1"/>
  <c r="P290" i="1"/>
  <c r="R276" i="1" s="1"/>
  <c r="P291" i="1"/>
  <c r="P292" i="1"/>
  <c r="P293" i="1"/>
  <c r="R277" i="1" s="1"/>
  <c r="P294" i="1"/>
  <c r="P295" i="1"/>
  <c r="R301" i="1"/>
  <c r="P302" i="1"/>
  <c r="R302" i="1"/>
  <c r="P303" i="1"/>
  <c r="P304" i="1"/>
  <c r="P305" i="1"/>
  <c r="R303" i="1" s="1"/>
  <c r="P306" i="1"/>
  <c r="P307" i="1"/>
  <c r="P308" i="1"/>
  <c r="R304" i="1" s="1"/>
  <c r="P309" i="1"/>
  <c r="P310" i="1"/>
  <c r="P311" i="1"/>
  <c r="R305" i="1" s="1"/>
  <c r="P312" i="1"/>
  <c r="P313" i="1"/>
  <c r="P314" i="1"/>
  <c r="R306" i="1" s="1"/>
  <c r="P315" i="1"/>
  <c r="P316" i="1"/>
  <c r="P317" i="1"/>
  <c r="R307" i="1" s="1"/>
  <c r="P318" i="1"/>
  <c r="P319" i="1"/>
  <c r="P320" i="1"/>
  <c r="R308" i="1" s="1"/>
  <c r="P321" i="1"/>
  <c r="P322" i="1"/>
  <c r="P323" i="1"/>
  <c r="R309" i="1" s="1"/>
  <c r="P324" i="1"/>
  <c r="P325" i="1"/>
  <c r="P326" i="1"/>
  <c r="R310" i="1" s="1"/>
  <c r="P327" i="1"/>
  <c r="P328" i="1"/>
  <c r="R334" i="1"/>
  <c r="P335" i="1"/>
  <c r="R335" i="1"/>
  <c r="P336" i="1"/>
  <c r="P337" i="1"/>
  <c r="P338" i="1"/>
  <c r="R336" i="1" s="1"/>
  <c r="P339" i="1"/>
  <c r="P340" i="1"/>
  <c r="P341" i="1"/>
  <c r="R337" i="1" s="1"/>
  <c r="P342" i="1"/>
  <c r="P343" i="1"/>
  <c r="P344" i="1"/>
  <c r="R338" i="1" s="1"/>
  <c r="P345" i="1"/>
  <c r="P346" i="1"/>
  <c r="P347" i="1"/>
  <c r="R339" i="1" s="1"/>
  <c r="P348" i="1"/>
  <c r="P349" i="1"/>
  <c r="P350" i="1"/>
  <c r="R340" i="1" s="1"/>
  <c r="P351" i="1"/>
  <c r="P352" i="1"/>
  <c r="P353" i="1"/>
  <c r="R341" i="1" s="1"/>
  <c r="P354" i="1"/>
  <c r="P355" i="1"/>
  <c r="P356" i="1"/>
  <c r="R342" i="1" s="1"/>
  <c r="P357" i="1"/>
  <c r="P358" i="1"/>
  <c r="P359" i="1"/>
  <c r="R343" i="1" s="1"/>
  <c r="P360" i="1"/>
  <c r="P361" i="1"/>
  <c r="R367" i="1"/>
  <c r="P368" i="1"/>
  <c r="R368" i="1"/>
  <c r="P369" i="1"/>
  <c r="P370" i="1"/>
  <c r="P371" i="1"/>
  <c r="R369" i="1" s="1"/>
  <c r="P372" i="1"/>
  <c r="P373" i="1"/>
  <c r="P374" i="1"/>
  <c r="R370" i="1" s="1"/>
  <c r="P375" i="1"/>
  <c r="P376" i="1"/>
  <c r="P377" i="1"/>
  <c r="R371" i="1" s="1"/>
  <c r="P378" i="1"/>
  <c r="P379" i="1"/>
  <c r="P380" i="1"/>
  <c r="R372" i="1" s="1"/>
  <c r="P381" i="1"/>
  <c r="P382" i="1"/>
  <c r="F383" i="1"/>
  <c r="G383" i="1"/>
  <c r="K383" i="1"/>
  <c r="P383" i="1"/>
  <c r="R373" i="1" s="1"/>
  <c r="F384" i="1"/>
  <c r="G384" i="1"/>
  <c r="K384" i="1"/>
  <c r="P384" i="1"/>
  <c r="F385" i="1"/>
  <c r="G385" i="1"/>
  <c r="K385" i="1"/>
  <c r="P385" i="1"/>
  <c r="F386" i="1"/>
  <c r="G386" i="1"/>
  <c r="K386" i="1"/>
  <c r="P386" i="1"/>
  <c r="R374" i="1" s="1"/>
  <c r="F387" i="1"/>
  <c r="G387" i="1"/>
  <c r="K387" i="1"/>
  <c r="P387" i="1"/>
  <c r="F388" i="1"/>
  <c r="G388" i="1"/>
  <c r="K388" i="1"/>
  <c r="P388" i="1"/>
  <c r="F389" i="1"/>
  <c r="G389" i="1"/>
  <c r="K389" i="1"/>
  <c r="P389" i="1"/>
  <c r="R375" i="1" s="1"/>
  <c r="F390" i="1"/>
  <c r="G390" i="1"/>
  <c r="K390" i="1"/>
  <c r="P390" i="1"/>
  <c r="F391" i="1"/>
  <c r="G391" i="1"/>
  <c r="K391" i="1"/>
  <c r="P391" i="1"/>
  <c r="F392" i="1"/>
  <c r="G392" i="1"/>
  <c r="K392" i="1"/>
  <c r="P392" i="1"/>
  <c r="R376" i="1" s="1"/>
  <c r="F393" i="1"/>
  <c r="G393" i="1"/>
  <c r="K393" i="1"/>
  <c r="P393" i="1"/>
  <c r="F394" i="1"/>
  <c r="G394" i="1"/>
  <c r="K394" i="1"/>
  <c r="P394" i="1"/>
  <c r="R400" i="1"/>
  <c r="F401" i="1"/>
  <c r="G401" i="1"/>
  <c r="K401" i="1"/>
  <c r="P401" i="1"/>
  <c r="R401" i="1"/>
  <c r="F402" i="1"/>
  <c r="G402" i="1"/>
  <c r="K402" i="1"/>
  <c r="P402" i="1"/>
  <c r="F403" i="1"/>
  <c r="G403" i="1"/>
  <c r="K403" i="1"/>
  <c r="P403" i="1"/>
  <c r="F404" i="1"/>
  <c r="G404" i="1"/>
  <c r="K404" i="1"/>
  <c r="P404" i="1"/>
  <c r="R402" i="1" s="1"/>
  <c r="F405" i="1"/>
  <c r="G405" i="1"/>
  <c r="K405" i="1"/>
  <c r="P405" i="1"/>
  <c r="F406" i="1"/>
  <c r="G406" i="1"/>
  <c r="K406" i="1"/>
  <c r="P406" i="1"/>
  <c r="F407" i="1"/>
  <c r="G407" i="1"/>
  <c r="K407" i="1"/>
  <c r="P407" i="1"/>
  <c r="R403" i="1" s="1"/>
  <c r="F408" i="1"/>
  <c r="G408" i="1"/>
  <c r="K408" i="1"/>
  <c r="P408" i="1"/>
  <c r="F409" i="1"/>
  <c r="G409" i="1"/>
  <c r="K409" i="1"/>
  <c r="P409" i="1"/>
  <c r="F410" i="1"/>
  <c r="G410" i="1"/>
  <c r="K410" i="1"/>
  <c r="P410" i="1"/>
  <c r="R404" i="1" s="1"/>
  <c r="F411" i="1"/>
  <c r="G411" i="1"/>
  <c r="K411" i="1"/>
  <c r="P411" i="1"/>
  <c r="F412" i="1"/>
  <c r="G412" i="1"/>
  <c r="K412" i="1"/>
  <c r="P412" i="1"/>
  <c r="F413" i="1"/>
  <c r="G413" i="1"/>
  <c r="K413" i="1"/>
  <c r="P413" i="1"/>
  <c r="R405" i="1" s="1"/>
  <c r="F414" i="1"/>
  <c r="G414" i="1"/>
  <c r="K414" i="1"/>
  <c r="P414" i="1"/>
  <c r="F415" i="1"/>
  <c r="G415" i="1"/>
  <c r="K415" i="1"/>
  <c r="P415" i="1"/>
  <c r="F416" i="1"/>
  <c r="G416" i="1"/>
  <c r="K416" i="1"/>
  <c r="P416" i="1"/>
  <c r="R406" i="1" s="1"/>
  <c r="F417" i="1"/>
  <c r="G417" i="1"/>
  <c r="K417" i="1"/>
  <c r="P417" i="1"/>
  <c r="F418" i="1"/>
  <c r="G418" i="1"/>
  <c r="K418" i="1"/>
  <c r="P418" i="1"/>
  <c r="F419" i="1"/>
  <c r="G419" i="1"/>
  <c r="K419" i="1"/>
  <c r="P419" i="1"/>
  <c r="R407" i="1" s="1"/>
  <c r="F420" i="1"/>
  <c r="G420" i="1"/>
  <c r="K420" i="1"/>
  <c r="P420" i="1"/>
  <c r="F421" i="1"/>
  <c r="G421" i="1"/>
  <c r="K421" i="1"/>
  <c r="P421" i="1"/>
  <c r="F422" i="1"/>
  <c r="G422" i="1"/>
  <c r="K422" i="1"/>
  <c r="P422" i="1"/>
  <c r="R408" i="1" s="1"/>
  <c r="F423" i="1"/>
  <c r="G423" i="1"/>
  <c r="K423" i="1"/>
  <c r="P423" i="1"/>
  <c r="F424" i="1"/>
  <c r="G424" i="1"/>
  <c r="K424" i="1"/>
  <c r="P424" i="1"/>
  <c r="F425" i="1"/>
  <c r="G425" i="1"/>
  <c r="K425" i="1"/>
  <c r="P425" i="1"/>
  <c r="R409" i="1" s="1"/>
  <c r="F426" i="1"/>
  <c r="G426" i="1"/>
  <c r="K426" i="1"/>
  <c r="P426" i="1"/>
  <c r="F427" i="1"/>
  <c r="G427" i="1"/>
  <c r="K427" i="1"/>
  <c r="P427" i="1"/>
  <c r="R433" i="1"/>
  <c r="F434" i="1"/>
  <c r="G434" i="1"/>
  <c r="K434" i="1"/>
  <c r="P434" i="1"/>
  <c r="R434" i="1"/>
  <c r="F435" i="1"/>
  <c r="G435" i="1"/>
  <c r="K435" i="1"/>
  <c r="P435" i="1"/>
  <c r="F436" i="1"/>
  <c r="G436" i="1"/>
  <c r="K436" i="1"/>
  <c r="P436" i="1"/>
  <c r="F437" i="1"/>
  <c r="G437" i="1"/>
  <c r="K437" i="1"/>
  <c r="P437" i="1"/>
  <c r="R435" i="1" s="1"/>
  <c r="F438" i="1"/>
  <c r="G438" i="1"/>
  <c r="K438" i="1"/>
  <c r="P438" i="1"/>
  <c r="F439" i="1"/>
  <c r="G439" i="1"/>
  <c r="K439" i="1"/>
  <c r="P439" i="1"/>
  <c r="F440" i="1"/>
  <c r="G440" i="1"/>
  <c r="K440" i="1"/>
  <c r="P440" i="1"/>
  <c r="R436" i="1" s="1"/>
  <c r="F441" i="1"/>
  <c r="G441" i="1"/>
  <c r="K441" i="1"/>
  <c r="P441" i="1"/>
  <c r="F442" i="1"/>
  <c r="G442" i="1"/>
  <c r="K442" i="1"/>
  <c r="P442" i="1"/>
  <c r="F443" i="1"/>
  <c r="G443" i="1"/>
  <c r="K443" i="1"/>
  <c r="P443" i="1"/>
  <c r="R437" i="1" s="1"/>
  <c r="F444" i="1"/>
  <c r="G444" i="1"/>
  <c r="K444" i="1"/>
  <c r="P444" i="1"/>
  <c r="F445" i="1"/>
  <c r="G445" i="1"/>
  <c r="K445" i="1"/>
  <c r="P445" i="1"/>
  <c r="F446" i="1"/>
  <c r="G446" i="1"/>
  <c r="K446" i="1"/>
  <c r="P446" i="1"/>
  <c r="R438" i="1" s="1"/>
  <c r="F447" i="1"/>
  <c r="G447" i="1"/>
  <c r="K447" i="1"/>
  <c r="P447" i="1"/>
  <c r="F448" i="1"/>
  <c r="G448" i="1"/>
  <c r="K448" i="1"/>
  <c r="P448" i="1"/>
  <c r="F449" i="1"/>
  <c r="G449" i="1"/>
  <c r="K449" i="1"/>
  <c r="P449" i="1"/>
  <c r="R439" i="1" s="1"/>
  <c r="F450" i="1"/>
  <c r="G450" i="1"/>
  <c r="K450" i="1"/>
  <c r="P450" i="1"/>
  <c r="F451" i="1"/>
  <c r="G451" i="1"/>
  <c r="K451" i="1"/>
  <c r="P451" i="1"/>
  <c r="F452" i="1"/>
  <c r="G452" i="1"/>
  <c r="K452" i="1"/>
  <c r="P452" i="1"/>
  <c r="R440" i="1" s="1"/>
  <c r="F453" i="1"/>
  <c r="G453" i="1"/>
  <c r="K453" i="1"/>
  <c r="P453" i="1"/>
  <c r="F454" i="1"/>
  <c r="G454" i="1"/>
  <c r="K454" i="1"/>
  <c r="P454" i="1"/>
  <c r="F455" i="1"/>
  <c r="G455" i="1"/>
  <c r="K455" i="1"/>
  <c r="P455" i="1"/>
  <c r="R441" i="1" s="1"/>
  <c r="F456" i="1"/>
  <c r="G456" i="1"/>
  <c r="K456" i="1"/>
  <c r="P456" i="1"/>
  <c r="F457" i="1"/>
  <c r="G457" i="1"/>
  <c r="K457" i="1"/>
  <c r="P457" i="1"/>
  <c r="F458" i="1"/>
  <c r="G458" i="1"/>
  <c r="K458" i="1"/>
  <c r="P458" i="1"/>
  <c r="R442" i="1" s="1"/>
  <c r="F459" i="1"/>
  <c r="G459" i="1"/>
  <c r="K459" i="1"/>
  <c r="P459" i="1"/>
  <c r="F460" i="1"/>
  <c r="G460" i="1"/>
  <c r="K460" i="1"/>
  <c r="P460" i="1"/>
  <c r="R466" i="1"/>
  <c r="F467" i="1"/>
  <c r="G467" i="1"/>
  <c r="K467" i="1"/>
  <c r="P467" i="1"/>
  <c r="R467" i="1"/>
  <c r="F468" i="1"/>
  <c r="G468" i="1"/>
  <c r="K468" i="1"/>
  <c r="P468" i="1"/>
  <c r="F469" i="1"/>
  <c r="G469" i="1"/>
  <c r="K469" i="1"/>
  <c r="P469" i="1"/>
  <c r="F470" i="1"/>
  <c r="G470" i="1"/>
  <c r="K470" i="1"/>
  <c r="P470" i="1"/>
  <c r="R468" i="1" s="1"/>
  <c r="F471" i="1"/>
  <c r="G471" i="1"/>
  <c r="K471" i="1"/>
  <c r="P471" i="1"/>
  <c r="F472" i="1"/>
  <c r="G472" i="1"/>
  <c r="K472" i="1"/>
  <c r="P472" i="1"/>
  <c r="F473" i="1"/>
  <c r="G473" i="1"/>
  <c r="K473" i="1"/>
  <c r="P473" i="1"/>
  <c r="R469" i="1" s="1"/>
  <c r="F474" i="1"/>
  <c r="G474" i="1"/>
  <c r="K474" i="1"/>
  <c r="P474" i="1"/>
  <c r="F475" i="1"/>
  <c r="G475" i="1"/>
  <c r="K475" i="1"/>
  <c r="P475" i="1"/>
  <c r="F476" i="1"/>
  <c r="G476" i="1"/>
  <c r="K476" i="1"/>
  <c r="P476" i="1"/>
  <c r="R470" i="1" s="1"/>
  <c r="F477" i="1"/>
  <c r="G477" i="1"/>
  <c r="K477" i="1"/>
  <c r="P477" i="1"/>
  <c r="F478" i="1"/>
  <c r="G478" i="1"/>
  <c r="K478" i="1"/>
  <c r="P478" i="1"/>
  <c r="F479" i="1"/>
  <c r="G479" i="1"/>
  <c r="K479" i="1"/>
  <c r="P479" i="1"/>
  <c r="R471" i="1" s="1"/>
  <c r="F480" i="1"/>
  <c r="G480" i="1"/>
  <c r="K480" i="1"/>
  <c r="P480" i="1"/>
  <c r="F481" i="1"/>
  <c r="G481" i="1"/>
  <c r="K481" i="1"/>
  <c r="P481" i="1"/>
  <c r="F482" i="1"/>
  <c r="G482" i="1"/>
  <c r="K482" i="1"/>
  <c r="P482" i="1"/>
  <c r="R472" i="1" s="1"/>
  <c r="F483" i="1"/>
  <c r="G483" i="1"/>
  <c r="K483" i="1"/>
  <c r="P483" i="1"/>
  <c r="F484" i="1"/>
  <c r="G484" i="1"/>
  <c r="K484" i="1"/>
  <c r="P484" i="1"/>
  <c r="F485" i="1"/>
  <c r="G485" i="1"/>
  <c r="K485" i="1"/>
  <c r="P485" i="1"/>
  <c r="R473" i="1" s="1"/>
  <c r="F486" i="1"/>
  <c r="G486" i="1"/>
  <c r="K486" i="1"/>
  <c r="P486" i="1"/>
  <c r="F487" i="1"/>
  <c r="G487" i="1"/>
  <c r="K487" i="1"/>
  <c r="P487" i="1"/>
  <c r="F488" i="1"/>
  <c r="G488" i="1"/>
  <c r="K488" i="1"/>
  <c r="P488" i="1"/>
  <c r="R474" i="1" s="1"/>
  <c r="F489" i="1"/>
  <c r="G489" i="1"/>
  <c r="K489" i="1"/>
  <c r="P489" i="1"/>
  <c r="F490" i="1"/>
  <c r="G490" i="1"/>
  <c r="K490" i="1"/>
  <c r="P490" i="1"/>
  <c r="F491" i="1"/>
  <c r="G491" i="1"/>
  <c r="K491" i="1"/>
  <c r="P491" i="1"/>
  <c r="R475" i="1" s="1"/>
  <c r="F492" i="1"/>
  <c r="G492" i="1"/>
  <c r="K492" i="1"/>
  <c r="P492" i="1"/>
  <c r="F493" i="1"/>
  <c r="G493" i="1"/>
  <c r="K493" i="1"/>
  <c r="P493" i="1"/>
  <c r="R499" i="1"/>
  <c r="F500" i="1"/>
  <c r="G500" i="1"/>
  <c r="K500" i="1"/>
  <c r="P500" i="1"/>
  <c r="R500" i="1"/>
  <c r="F501" i="1"/>
  <c r="G501" i="1"/>
  <c r="K501" i="1"/>
  <c r="P501" i="1"/>
  <c r="F502" i="1"/>
  <c r="G502" i="1"/>
  <c r="K502" i="1"/>
  <c r="P502" i="1"/>
  <c r="F503" i="1"/>
  <c r="G503" i="1"/>
  <c r="K503" i="1"/>
  <c r="P503" i="1"/>
  <c r="R501" i="1" s="1"/>
  <c r="F504" i="1"/>
  <c r="G504" i="1"/>
  <c r="K504" i="1"/>
  <c r="P504" i="1"/>
  <c r="F505" i="1"/>
  <c r="G505" i="1"/>
  <c r="K505" i="1"/>
  <c r="P505" i="1"/>
  <c r="F506" i="1"/>
  <c r="G506" i="1"/>
  <c r="K506" i="1"/>
  <c r="P506" i="1"/>
  <c r="R502" i="1" s="1"/>
  <c r="F507" i="1"/>
  <c r="G507" i="1"/>
  <c r="K507" i="1"/>
  <c r="P507" i="1"/>
  <c r="F508" i="1"/>
  <c r="G508" i="1"/>
  <c r="K508" i="1"/>
  <c r="P508" i="1"/>
  <c r="F509" i="1"/>
  <c r="G509" i="1"/>
  <c r="K509" i="1"/>
  <c r="P509" i="1"/>
  <c r="R503" i="1" s="1"/>
  <c r="F510" i="1"/>
  <c r="G510" i="1"/>
  <c r="K510" i="1"/>
  <c r="P510" i="1"/>
  <c r="F511" i="1"/>
  <c r="G511" i="1"/>
  <c r="K511" i="1"/>
  <c r="P511" i="1"/>
  <c r="F512" i="1"/>
  <c r="G512" i="1"/>
  <c r="K512" i="1"/>
  <c r="P512" i="1"/>
  <c r="R504" i="1" s="1"/>
  <c r="F513" i="1"/>
  <c r="G513" i="1"/>
  <c r="K513" i="1"/>
  <c r="P513" i="1"/>
  <c r="F514" i="1"/>
  <c r="G514" i="1"/>
  <c r="K514" i="1"/>
  <c r="P514" i="1"/>
  <c r="F515" i="1"/>
  <c r="G515" i="1"/>
  <c r="K515" i="1"/>
  <c r="P515" i="1"/>
  <c r="R505" i="1" s="1"/>
  <c r="F516" i="1"/>
  <c r="G516" i="1"/>
  <c r="K516" i="1"/>
  <c r="P516" i="1"/>
  <c r="F517" i="1"/>
  <c r="G517" i="1"/>
  <c r="K517" i="1"/>
  <c r="P517" i="1"/>
  <c r="F518" i="1"/>
  <c r="G518" i="1"/>
  <c r="K518" i="1"/>
  <c r="P518" i="1"/>
  <c r="R506" i="1" s="1"/>
  <c r="F519" i="1"/>
  <c r="G519" i="1"/>
  <c r="K519" i="1"/>
  <c r="P519" i="1"/>
  <c r="F520" i="1"/>
  <c r="G520" i="1"/>
  <c r="K520" i="1"/>
  <c r="P520" i="1"/>
  <c r="F521" i="1"/>
  <c r="G521" i="1"/>
  <c r="K521" i="1"/>
  <c r="P521" i="1"/>
  <c r="R507" i="1" s="1"/>
  <c r="F522" i="1"/>
  <c r="G522" i="1"/>
  <c r="K522" i="1"/>
  <c r="P522" i="1"/>
  <c r="F523" i="1"/>
  <c r="G523" i="1"/>
  <c r="K523" i="1"/>
  <c r="P523" i="1"/>
  <c r="F524" i="1"/>
  <c r="G524" i="1"/>
  <c r="K524" i="1"/>
  <c r="P524" i="1"/>
  <c r="R508" i="1" s="1"/>
  <c r="F525" i="1"/>
  <c r="G525" i="1"/>
  <c r="K525" i="1"/>
  <c r="P525" i="1"/>
  <c r="F526" i="1"/>
  <c r="G526" i="1"/>
  <c r="K526" i="1"/>
  <c r="P526" i="1"/>
  <c r="R532" i="1"/>
  <c r="F533" i="1"/>
  <c r="G533" i="1"/>
  <c r="K533" i="1"/>
  <c r="P533" i="1"/>
  <c r="R533" i="1"/>
  <c r="F534" i="1"/>
  <c r="G534" i="1"/>
  <c r="K534" i="1"/>
  <c r="P534" i="1"/>
  <c r="F535" i="1"/>
  <c r="G535" i="1"/>
  <c r="K535" i="1"/>
  <c r="P535" i="1"/>
  <c r="F536" i="1"/>
  <c r="G536" i="1"/>
  <c r="K536" i="1"/>
  <c r="P536" i="1"/>
  <c r="R534" i="1" s="1"/>
  <c r="F537" i="1"/>
  <c r="G537" i="1"/>
  <c r="K537" i="1"/>
  <c r="P537" i="1"/>
  <c r="F538" i="1"/>
  <c r="G538" i="1"/>
  <c r="K538" i="1"/>
  <c r="P538" i="1"/>
  <c r="F539" i="1"/>
  <c r="G539" i="1"/>
  <c r="K539" i="1"/>
  <c r="P539" i="1"/>
  <c r="R535" i="1" s="1"/>
  <c r="F540" i="1"/>
  <c r="G540" i="1"/>
  <c r="K540" i="1"/>
  <c r="P540" i="1"/>
  <c r="F541" i="1"/>
  <c r="G541" i="1"/>
  <c r="K541" i="1"/>
  <c r="P541" i="1"/>
  <c r="F542" i="1"/>
  <c r="G542" i="1"/>
  <c r="K542" i="1"/>
  <c r="P542" i="1"/>
  <c r="R536" i="1" s="1"/>
  <c r="F543" i="1"/>
  <c r="G543" i="1"/>
  <c r="K543" i="1"/>
  <c r="P543" i="1"/>
  <c r="F544" i="1"/>
  <c r="G544" i="1"/>
  <c r="K544" i="1"/>
  <c r="P544" i="1"/>
  <c r="F545" i="1"/>
  <c r="G545" i="1"/>
  <c r="K545" i="1"/>
  <c r="P545" i="1"/>
  <c r="R537" i="1" s="1"/>
  <c r="F546" i="1"/>
  <c r="G546" i="1"/>
  <c r="K546" i="1"/>
  <c r="P546" i="1"/>
  <c r="F547" i="1"/>
  <c r="G547" i="1"/>
  <c r="K547" i="1"/>
  <c r="P547" i="1"/>
  <c r="F548" i="1"/>
  <c r="G548" i="1"/>
  <c r="K548" i="1"/>
  <c r="P548" i="1"/>
  <c r="R538" i="1" s="1"/>
  <c r="F549" i="1"/>
  <c r="G549" i="1"/>
  <c r="K549" i="1"/>
  <c r="P549" i="1"/>
  <c r="F550" i="1"/>
  <c r="G550" i="1"/>
  <c r="K550" i="1"/>
  <c r="P550" i="1"/>
  <c r="F551" i="1"/>
  <c r="G551" i="1"/>
  <c r="K551" i="1"/>
  <c r="P551" i="1"/>
  <c r="R539" i="1" s="1"/>
  <c r="F552" i="1"/>
  <c r="G552" i="1"/>
  <c r="K552" i="1"/>
  <c r="P552" i="1"/>
  <c r="F553" i="1"/>
  <c r="G553" i="1"/>
  <c r="K553" i="1"/>
  <c r="P553" i="1"/>
  <c r="F554" i="1"/>
  <c r="G554" i="1"/>
  <c r="K554" i="1"/>
  <c r="P554" i="1"/>
  <c r="R540" i="1" s="1"/>
  <c r="F555" i="1"/>
  <c r="G555" i="1"/>
  <c r="K555" i="1"/>
  <c r="P555" i="1"/>
  <c r="F556" i="1"/>
  <c r="G556" i="1"/>
  <c r="K556" i="1"/>
  <c r="P556" i="1"/>
  <c r="F557" i="1"/>
  <c r="G557" i="1"/>
  <c r="K557" i="1"/>
  <c r="P557" i="1"/>
  <c r="R541" i="1" s="1"/>
  <c r="F558" i="1"/>
  <c r="G558" i="1"/>
  <c r="K558" i="1"/>
  <c r="P558" i="1"/>
  <c r="F559" i="1"/>
  <c r="G559" i="1"/>
  <c r="K559" i="1"/>
  <c r="P559" i="1"/>
  <c r="R565" i="1"/>
  <c r="F566" i="1"/>
  <c r="G566" i="1"/>
  <c r="J566" i="1"/>
  <c r="K566" i="1"/>
  <c r="P566" i="1"/>
  <c r="R566" i="1"/>
  <c r="F567" i="1"/>
  <c r="G567" i="1"/>
  <c r="J567" i="1"/>
  <c r="K567" i="1"/>
  <c r="P567" i="1"/>
  <c r="F568" i="1"/>
  <c r="G568" i="1"/>
  <c r="J568" i="1"/>
  <c r="K568" i="1"/>
  <c r="P568" i="1"/>
  <c r="F569" i="1"/>
  <c r="G569" i="1"/>
  <c r="J569" i="1"/>
  <c r="K569" i="1"/>
  <c r="P569" i="1"/>
  <c r="R567" i="1" s="1"/>
  <c r="F570" i="1"/>
  <c r="G570" i="1"/>
  <c r="J570" i="1"/>
  <c r="K570" i="1"/>
  <c r="P570" i="1"/>
  <c r="F571" i="1"/>
  <c r="G571" i="1"/>
  <c r="J571" i="1"/>
  <c r="K571" i="1"/>
  <c r="P571" i="1"/>
  <c r="F572" i="1"/>
  <c r="G572" i="1"/>
  <c r="J572" i="1"/>
  <c r="K572" i="1"/>
  <c r="P572" i="1"/>
  <c r="R568" i="1" s="1"/>
  <c r="F573" i="1"/>
  <c r="G573" i="1"/>
  <c r="J573" i="1"/>
  <c r="K573" i="1"/>
  <c r="P573" i="1"/>
  <c r="F574" i="1"/>
  <c r="G574" i="1"/>
  <c r="J574" i="1"/>
  <c r="K574" i="1"/>
  <c r="P574" i="1"/>
  <c r="F575" i="1"/>
  <c r="G575" i="1"/>
  <c r="J575" i="1"/>
  <c r="K575" i="1"/>
  <c r="P575" i="1"/>
  <c r="R569" i="1" s="1"/>
  <c r="F576" i="1"/>
  <c r="G576" i="1"/>
  <c r="J576" i="1"/>
  <c r="K576" i="1"/>
  <c r="P576" i="1"/>
  <c r="F577" i="1"/>
  <c r="G577" i="1"/>
  <c r="J577" i="1"/>
  <c r="K577" i="1"/>
  <c r="P577" i="1"/>
  <c r="F578" i="1"/>
  <c r="G578" i="1"/>
  <c r="J578" i="1"/>
  <c r="K578" i="1"/>
  <c r="P578" i="1"/>
  <c r="R570" i="1" s="1"/>
  <c r="F579" i="1"/>
  <c r="G579" i="1"/>
  <c r="J579" i="1"/>
  <c r="K579" i="1"/>
  <c r="P579" i="1"/>
  <c r="F580" i="1"/>
  <c r="G580" i="1"/>
  <c r="J580" i="1"/>
  <c r="K580" i="1"/>
  <c r="P580" i="1"/>
  <c r="F581" i="1"/>
  <c r="G581" i="1"/>
  <c r="J581" i="1"/>
  <c r="K581" i="1"/>
  <c r="P581" i="1"/>
  <c r="R571" i="1" s="1"/>
  <c r="F582" i="1"/>
  <c r="G582" i="1"/>
  <c r="J582" i="1"/>
  <c r="K582" i="1"/>
  <c r="P582" i="1"/>
  <c r="F583" i="1"/>
  <c r="G583" i="1"/>
  <c r="J583" i="1"/>
  <c r="K583" i="1"/>
  <c r="P583" i="1"/>
  <c r="F584" i="1"/>
  <c r="G584" i="1"/>
  <c r="J584" i="1"/>
  <c r="K584" i="1"/>
  <c r="P584" i="1"/>
  <c r="R572" i="1" s="1"/>
  <c r="F585" i="1"/>
  <c r="G585" i="1"/>
  <c r="J585" i="1"/>
  <c r="K585" i="1"/>
  <c r="P585" i="1"/>
  <c r="F586" i="1"/>
  <c r="G586" i="1"/>
  <c r="J586" i="1"/>
  <c r="K586" i="1"/>
  <c r="P586" i="1"/>
  <c r="F587" i="1"/>
  <c r="G587" i="1"/>
  <c r="J587" i="1"/>
  <c r="K587" i="1"/>
  <c r="P587" i="1"/>
  <c r="R573" i="1" s="1"/>
  <c r="F588" i="1"/>
  <c r="G588" i="1"/>
  <c r="J588" i="1"/>
  <c r="K588" i="1"/>
  <c r="P588" i="1"/>
  <c r="F589" i="1"/>
  <c r="G589" i="1"/>
  <c r="J589" i="1"/>
  <c r="K589" i="1"/>
  <c r="P589" i="1"/>
  <c r="F590" i="1"/>
  <c r="G590" i="1"/>
  <c r="J590" i="1"/>
  <c r="K590" i="1"/>
  <c r="P590" i="1"/>
  <c r="R574" i="1" s="1"/>
  <c r="F591" i="1"/>
  <c r="G591" i="1"/>
  <c r="J591" i="1"/>
  <c r="K591" i="1"/>
  <c r="P591" i="1"/>
  <c r="F592" i="1"/>
  <c r="G592" i="1"/>
  <c r="J592" i="1"/>
  <c r="K592" i="1"/>
  <c r="P592" i="1"/>
  <c r="R598" i="1"/>
  <c r="F599" i="1"/>
  <c r="G599" i="1"/>
  <c r="J599" i="1"/>
  <c r="K599" i="1"/>
  <c r="P599" i="1"/>
  <c r="R599" i="1"/>
  <c r="F600" i="1"/>
  <c r="G600" i="1"/>
  <c r="J600" i="1"/>
  <c r="K600" i="1"/>
  <c r="P600" i="1"/>
  <c r="F601" i="1"/>
  <c r="G601" i="1"/>
  <c r="J601" i="1"/>
  <c r="K601" i="1"/>
  <c r="P601" i="1"/>
  <c r="F602" i="1"/>
  <c r="G602" i="1"/>
  <c r="J602" i="1"/>
  <c r="K602" i="1"/>
  <c r="P602" i="1"/>
  <c r="R600" i="1" s="1"/>
  <c r="F603" i="1"/>
  <c r="G603" i="1"/>
  <c r="J603" i="1"/>
  <c r="K603" i="1"/>
  <c r="P603" i="1"/>
  <c r="F604" i="1"/>
  <c r="G604" i="1"/>
  <c r="J604" i="1"/>
  <c r="K604" i="1"/>
  <c r="P604" i="1"/>
  <c r="F605" i="1"/>
  <c r="G605" i="1"/>
  <c r="J605" i="1"/>
  <c r="K605" i="1"/>
  <c r="P605" i="1"/>
  <c r="R601" i="1" s="1"/>
  <c r="F606" i="1"/>
  <c r="G606" i="1"/>
  <c r="J606" i="1"/>
  <c r="K606" i="1"/>
  <c r="P606" i="1"/>
  <c r="F607" i="1"/>
  <c r="G607" i="1"/>
  <c r="J607" i="1"/>
  <c r="K607" i="1"/>
  <c r="P607" i="1"/>
  <c r="F608" i="1"/>
  <c r="G608" i="1"/>
  <c r="J608" i="1"/>
  <c r="K608" i="1"/>
  <c r="P608" i="1"/>
  <c r="R602" i="1" s="1"/>
  <c r="F609" i="1"/>
  <c r="G609" i="1"/>
  <c r="J609" i="1"/>
  <c r="K609" i="1"/>
  <c r="P609" i="1"/>
  <c r="F610" i="1"/>
  <c r="G610" i="1"/>
  <c r="J610" i="1"/>
  <c r="K610" i="1"/>
  <c r="P610" i="1"/>
  <c r="F611" i="1"/>
  <c r="G611" i="1"/>
  <c r="J611" i="1"/>
  <c r="K611" i="1"/>
  <c r="P611" i="1"/>
  <c r="R603" i="1" s="1"/>
  <c r="F612" i="1"/>
  <c r="G612" i="1"/>
  <c r="J612" i="1"/>
  <c r="K612" i="1"/>
  <c r="P612" i="1"/>
  <c r="F613" i="1"/>
  <c r="G613" i="1"/>
  <c r="J613" i="1"/>
  <c r="K613" i="1"/>
  <c r="P613" i="1"/>
  <c r="F614" i="1"/>
  <c r="G614" i="1"/>
  <c r="J614" i="1"/>
  <c r="K614" i="1"/>
  <c r="P614" i="1"/>
  <c r="R604" i="1" s="1"/>
  <c r="F615" i="1"/>
  <c r="G615" i="1"/>
  <c r="J615" i="1"/>
  <c r="K615" i="1"/>
  <c r="P615" i="1"/>
  <c r="F616" i="1"/>
  <c r="G616" i="1"/>
  <c r="J616" i="1"/>
  <c r="K616" i="1"/>
  <c r="P616" i="1"/>
  <c r="F617" i="1"/>
  <c r="G617" i="1"/>
  <c r="J617" i="1"/>
  <c r="K617" i="1"/>
  <c r="P617" i="1"/>
  <c r="R605" i="1" s="1"/>
  <c r="F618" i="1"/>
  <c r="G618" i="1"/>
  <c r="J618" i="1"/>
  <c r="K618" i="1"/>
  <c r="P618" i="1"/>
  <c r="F619" i="1"/>
  <c r="G619" i="1"/>
  <c r="J619" i="1"/>
  <c r="K619" i="1"/>
  <c r="P619" i="1"/>
  <c r="F620" i="1"/>
  <c r="G620" i="1"/>
  <c r="J620" i="1"/>
  <c r="K620" i="1"/>
  <c r="P620" i="1"/>
  <c r="R606" i="1" s="1"/>
  <c r="F621" i="1"/>
  <c r="G621" i="1"/>
  <c r="J621" i="1"/>
  <c r="K621" i="1"/>
  <c r="P621" i="1"/>
  <c r="F622" i="1"/>
  <c r="G622" i="1"/>
  <c r="J622" i="1"/>
  <c r="K622" i="1"/>
  <c r="P622" i="1"/>
  <c r="F623" i="1"/>
  <c r="G623" i="1"/>
  <c r="J623" i="1"/>
  <c r="K623" i="1"/>
  <c r="P623" i="1"/>
  <c r="R607" i="1" s="1"/>
  <c r="F624" i="1"/>
  <c r="G624" i="1"/>
  <c r="J624" i="1"/>
  <c r="K624" i="1"/>
  <c r="P624" i="1"/>
  <c r="F625" i="1"/>
  <c r="G625" i="1"/>
  <c r="J625" i="1"/>
  <c r="K625" i="1"/>
  <c r="P625" i="1"/>
  <c r="R631" i="1"/>
  <c r="F632" i="1"/>
  <c r="G632" i="1"/>
  <c r="J632" i="1"/>
  <c r="K632" i="1"/>
  <c r="P632" i="1"/>
  <c r="R632" i="1"/>
  <c r="F633" i="1"/>
  <c r="G633" i="1"/>
  <c r="J633" i="1"/>
  <c r="K633" i="1"/>
  <c r="P633" i="1"/>
  <c r="F634" i="1"/>
  <c r="G634" i="1"/>
  <c r="J634" i="1"/>
  <c r="K634" i="1"/>
  <c r="P634" i="1"/>
  <c r="F635" i="1"/>
  <c r="G635" i="1"/>
  <c r="J635" i="1"/>
  <c r="K635" i="1"/>
  <c r="P635" i="1"/>
  <c r="R633" i="1" s="1"/>
  <c r="F636" i="1"/>
  <c r="G636" i="1"/>
  <c r="J636" i="1"/>
  <c r="K636" i="1"/>
  <c r="P636" i="1"/>
  <c r="F637" i="1"/>
  <c r="G637" i="1"/>
  <c r="J637" i="1"/>
  <c r="K637" i="1"/>
  <c r="P637" i="1"/>
  <c r="F638" i="1"/>
  <c r="G638" i="1"/>
  <c r="J638" i="1"/>
  <c r="K638" i="1"/>
  <c r="P638" i="1"/>
  <c r="R634" i="1" s="1"/>
  <c r="F639" i="1"/>
  <c r="G639" i="1"/>
  <c r="J639" i="1"/>
  <c r="K639" i="1"/>
  <c r="P639" i="1"/>
  <c r="F640" i="1"/>
  <c r="G640" i="1"/>
  <c r="J640" i="1"/>
  <c r="K640" i="1"/>
  <c r="P640" i="1"/>
  <c r="F641" i="1"/>
  <c r="G641" i="1"/>
  <c r="J641" i="1"/>
  <c r="K641" i="1"/>
  <c r="P641" i="1"/>
  <c r="R635" i="1" s="1"/>
  <c r="F642" i="1"/>
  <c r="G642" i="1"/>
  <c r="J642" i="1"/>
  <c r="K642" i="1"/>
  <c r="P642" i="1"/>
  <c r="F643" i="1"/>
  <c r="G643" i="1"/>
  <c r="J643" i="1"/>
  <c r="K643" i="1"/>
  <c r="P643" i="1"/>
  <c r="F644" i="1"/>
  <c r="G644" i="1"/>
  <c r="J644" i="1"/>
  <c r="K644" i="1"/>
  <c r="P644" i="1"/>
  <c r="R636" i="1" s="1"/>
  <c r="F645" i="1"/>
  <c r="G645" i="1"/>
  <c r="J645" i="1"/>
  <c r="K645" i="1"/>
  <c r="P645" i="1"/>
  <c r="F646" i="1"/>
  <c r="G646" i="1"/>
  <c r="J646" i="1"/>
  <c r="K646" i="1"/>
  <c r="P646" i="1"/>
  <c r="F647" i="1"/>
  <c r="G647" i="1"/>
  <c r="J647" i="1"/>
  <c r="K647" i="1"/>
  <c r="P647" i="1"/>
  <c r="R637" i="1" s="1"/>
  <c r="F648" i="1"/>
  <c r="G648" i="1"/>
  <c r="J648" i="1"/>
  <c r="K648" i="1"/>
  <c r="P648" i="1"/>
  <c r="F649" i="1"/>
  <c r="G649" i="1"/>
  <c r="J649" i="1"/>
  <c r="K649" i="1"/>
  <c r="P649" i="1"/>
  <c r="F650" i="1"/>
  <c r="G650" i="1"/>
  <c r="J650" i="1"/>
  <c r="K650" i="1"/>
  <c r="P650" i="1"/>
  <c r="R638" i="1" s="1"/>
  <c r="F651" i="1"/>
  <c r="G651" i="1"/>
  <c r="J651" i="1"/>
  <c r="K651" i="1"/>
  <c r="P651" i="1"/>
  <c r="F652" i="1"/>
  <c r="G652" i="1"/>
  <c r="J652" i="1"/>
  <c r="K652" i="1"/>
  <c r="P652" i="1"/>
  <c r="F653" i="1"/>
  <c r="G653" i="1"/>
  <c r="J653" i="1"/>
  <c r="K653" i="1"/>
  <c r="P653" i="1"/>
  <c r="R639" i="1" s="1"/>
  <c r="F654" i="1"/>
  <c r="G654" i="1"/>
  <c r="J654" i="1"/>
  <c r="K654" i="1"/>
  <c r="P654" i="1"/>
  <c r="F655" i="1"/>
  <c r="G655" i="1"/>
  <c r="J655" i="1"/>
  <c r="K655" i="1"/>
  <c r="P655" i="1"/>
  <c r="F656" i="1"/>
  <c r="G656" i="1"/>
  <c r="J656" i="1"/>
  <c r="K656" i="1"/>
  <c r="P656" i="1"/>
  <c r="R640" i="1" s="1"/>
  <c r="F657" i="1"/>
  <c r="G657" i="1"/>
  <c r="J657" i="1"/>
  <c r="K657" i="1"/>
  <c r="P657" i="1"/>
  <c r="F658" i="1"/>
  <c r="G658" i="1"/>
  <c r="J658" i="1"/>
  <c r="K658" i="1"/>
  <c r="P658" i="1"/>
  <c r="R664" i="1"/>
  <c r="F665" i="1"/>
  <c r="G665" i="1"/>
  <c r="J665" i="1"/>
  <c r="K665" i="1"/>
  <c r="P665" i="1"/>
  <c r="R665" i="1"/>
  <c r="F666" i="1"/>
  <c r="G666" i="1"/>
  <c r="J666" i="1"/>
  <c r="K666" i="1"/>
  <c r="P666" i="1"/>
  <c r="F667" i="1"/>
  <c r="G667" i="1"/>
  <c r="J667" i="1"/>
  <c r="K667" i="1"/>
  <c r="P667" i="1"/>
  <c r="F668" i="1"/>
  <c r="G668" i="1"/>
  <c r="J668" i="1"/>
  <c r="K668" i="1"/>
  <c r="P668" i="1"/>
  <c r="R666" i="1" s="1"/>
  <c r="F669" i="1"/>
  <c r="G669" i="1"/>
  <c r="J669" i="1"/>
  <c r="K669" i="1"/>
  <c r="P669" i="1"/>
  <c r="F670" i="1"/>
  <c r="G670" i="1"/>
  <c r="J670" i="1"/>
  <c r="K670" i="1"/>
  <c r="P670" i="1"/>
  <c r="F671" i="1"/>
  <c r="G671" i="1"/>
  <c r="J671" i="1"/>
  <c r="K671" i="1"/>
  <c r="P671" i="1"/>
  <c r="R667" i="1" s="1"/>
  <c r="F672" i="1"/>
  <c r="G672" i="1"/>
  <c r="J672" i="1"/>
  <c r="K672" i="1"/>
  <c r="P672" i="1"/>
  <c r="F673" i="1"/>
  <c r="G673" i="1"/>
  <c r="J673" i="1"/>
  <c r="K673" i="1"/>
  <c r="P673" i="1"/>
  <c r="F674" i="1"/>
  <c r="G674" i="1"/>
  <c r="J674" i="1"/>
  <c r="K674" i="1"/>
  <c r="P674" i="1"/>
  <c r="R668" i="1" s="1"/>
  <c r="F675" i="1"/>
  <c r="G675" i="1"/>
  <c r="J675" i="1"/>
  <c r="K675" i="1"/>
  <c r="P675" i="1"/>
  <c r="F676" i="1"/>
  <c r="G676" i="1"/>
  <c r="J676" i="1"/>
  <c r="K676" i="1"/>
  <c r="P676" i="1"/>
  <c r="F677" i="1"/>
  <c r="G677" i="1"/>
  <c r="J677" i="1"/>
  <c r="K677" i="1"/>
  <c r="P677" i="1"/>
  <c r="R669" i="1" s="1"/>
  <c r="F678" i="1"/>
  <c r="G678" i="1"/>
  <c r="J678" i="1"/>
  <c r="K678" i="1"/>
  <c r="P678" i="1"/>
  <c r="F679" i="1"/>
  <c r="G679" i="1"/>
  <c r="J679" i="1"/>
  <c r="K679" i="1"/>
  <c r="P679" i="1"/>
  <c r="F680" i="1"/>
  <c r="G680" i="1"/>
  <c r="J680" i="1"/>
  <c r="K680" i="1"/>
  <c r="P680" i="1"/>
  <c r="R670" i="1" s="1"/>
  <c r="F681" i="1"/>
  <c r="G681" i="1"/>
  <c r="J681" i="1"/>
  <c r="K681" i="1"/>
  <c r="P681" i="1"/>
  <c r="F682" i="1"/>
  <c r="G682" i="1"/>
  <c r="J682" i="1"/>
  <c r="K682" i="1"/>
  <c r="P682" i="1"/>
  <c r="F683" i="1"/>
  <c r="G683" i="1"/>
  <c r="J683" i="1"/>
  <c r="K683" i="1"/>
  <c r="P683" i="1"/>
  <c r="R671" i="1" s="1"/>
  <c r="F684" i="1"/>
  <c r="G684" i="1"/>
  <c r="J684" i="1"/>
  <c r="K684" i="1"/>
  <c r="P684" i="1"/>
  <c r="F685" i="1"/>
  <c r="G685" i="1"/>
  <c r="J685" i="1"/>
  <c r="K685" i="1"/>
  <c r="P685" i="1"/>
  <c r="F686" i="1"/>
  <c r="G686" i="1"/>
  <c r="J686" i="1"/>
  <c r="K686" i="1"/>
  <c r="P686" i="1"/>
  <c r="R672" i="1" s="1"/>
  <c r="F687" i="1"/>
  <c r="G687" i="1"/>
  <c r="J687" i="1"/>
  <c r="K687" i="1"/>
  <c r="P687" i="1"/>
  <c r="F688" i="1"/>
  <c r="G688" i="1"/>
  <c r="J688" i="1"/>
  <c r="K688" i="1"/>
  <c r="P688" i="1"/>
  <c r="F689" i="1"/>
  <c r="G689" i="1"/>
  <c r="J689" i="1"/>
  <c r="K689" i="1"/>
  <c r="P689" i="1"/>
  <c r="R673" i="1" s="1"/>
  <c r="F690" i="1"/>
  <c r="G690" i="1"/>
  <c r="J690" i="1"/>
  <c r="K690" i="1"/>
  <c r="P690" i="1"/>
  <c r="F691" i="1"/>
  <c r="G691" i="1"/>
  <c r="J691" i="1"/>
  <c r="K691" i="1"/>
  <c r="P691" i="1"/>
  <c r="N23" i="1" l="1"/>
  <c r="L656" i="1"/>
  <c r="L653" i="1"/>
  <c r="L650" i="1"/>
  <c r="L647" i="1"/>
  <c r="L644" i="1"/>
  <c r="L641" i="1"/>
  <c r="L638" i="1"/>
  <c r="L635" i="1"/>
  <c r="L632" i="1"/>
  <c r="L623" i="1"/>
  <c r="L620" i="1"/>
  <c r="L617" i="1"/>
  <c r="L614" i="1"/>
  <c r="L611" i="1"/>
  <c r="L608" i="1"/>
  <c r="L605" i="1"/>
  <c r="L602" i="1"/>
  <c r="L599" i="1"/>
  <c r="L590" i="1"/>
  <c r="L587" i="1"/>
  <c r="L584" i="1"/>
  <c r="L581" i="1"/>
  <c r="L578" i="1"/>
  <c r="L575" i="1"/>
  <c r="L572" i="1"/>
  <c r="L569" i="1"/>
  <c r="L566" i="1"/>
  <c r="N53" i="1"/>
  <c r="S43" i="1" s="1"/>
  <c r="O53" i="1"/>
  <c r="T43" i="1" s="1"/>
  <c r="N50" i="1"/>
  <c r="S42" i="1" s="1"/>
  <c r="O50" i="1"/>
  <c r="T42" i="1" s="1"/>
  <c r="N41" i="1"/>
  <c r="S39" i="1" s="1"/>
  <c r="O41" i="1"/>
  <c r="T39" i="1" s="1"/>
  <c r="N38" i="1"/>
  <c r="S38" i="1" s="1"/>
  <c r="O38" i="1"/>
  <c r="T38" i="1" s="1"/>
  <c r="L689" i="1"/>
  <c r="L686" i="1"/>
  <c r="L683" i="1"/>
  <c r="L680" i="1"/>
  <c r="L677" i="1"/>
  <c r="L674" i="1"/>
  <c r="L671" i="1"/>
  <c r="L668" i="1"/>
  <c r="L665" i="1"/>
  <c r="L557" i="1"/>
  <c r="L554" i="1"/>
  <c r="L551" i="1"/>
  <c r="L548" i="1"/>
  <c r="L545" i="1"/>
  <c r="L542" i="1"/>
  <c r="L539" i="1"/>
  <c r="L536" i="1"/>
  <c r="L533" i="1"/>
  <c r="L524" i="1"/>
  <c r="L521" i="1"/>
  <c r="L518" i="1"/>
  <c r="L515" i="1"/>
  <c r="L512" i="1"/>
  <c r="L509" i="1"/>
  <c r="L506" i="1"/>
  <c r="L503" i="1"/>
  <c r="L500" i="1"/>
  <c r="L491" i="1"/>
  <c r="L488" i="1"/>
  <c r="L485" i="1"/>
  <c r="L482" i="1"/>
  <c r="L479" i="1"/>
  <c r="L476" i="1"/>
  <c r="L473" i="1"/>
  <c r="L470" i="1"/>
  <c r="L467" i="1"/>
  <c r="L458" i="1"/>
  <c r="L455" i="1"/>
  <c r="L452" i="1"/>
  <c r="L449" i="1"/>
  <c r="L446" i="1"/>
  <c r="L443" i="1"/>
  <c r="L440" i="1"/>
  <c r="L437" i="1"/>
  <c r="L434" i="1"/>
  <c r="L425" i="1"/>
  <c r="L422" i="1"/>
  <c r="L419" i="1"/>
  <c r="L416" i="1"/>
  <c r="L413" i="1"/>
  <c r="L410" i="1"/>
  <c r="L407" i="1"/>
  <c r="L404" i="1"/>
  <c r="L401" i="1"/>
  <c r="L392" i="1"/>
  <c r="L389" i="1"/>
  <c r="L386" i="1"/>
  <c r="L383" i="1"/>
  <c r="L380" i="1"/>
  <c r="L377" i="1"/>
  <c r="L374" i="1"/>
  <c r="L371" i="1"/>
  <c r="L368" i="1"/>
  <c r="L359" i="1"/>
  <c r="L356" i="1"/>
  <c r="L353" i="1"/>
  <c r="L350" i="1"/>
  <c r="L347" i="1"/>
  <c r="L344" i="1"/>
  <c r="L341" i="1"/>
  <c r="L338" i="1"/>
  <c r="L335" i="1"/>
  <c r="L326" i="1"/>
  <c r="L323" i="1"/>
  <c r="L320" i="1"/>
  <c r="L317" i="1"/>
  <c r="L314" i="1"/>
  <c r="L311" i="1"/>
  <c r="L308" i="1"/>
  <c r="L305" i="1"/>
  <c r="L302" i="1"/>
  <c r="L293" i="1"/>
  <c r="L290" i="1"/>
  <c r="L287" i="1"/>
  <c r="L284" i="1"/>
  <c r="L281" i="1"/>
  <c r="L278" i="1"/>
  <c r="L275" i="1"/>
  <c r="L272" i="1"/>
  <c r="L269" i="1"/>
  <c r="L260" i="1"/>
  <c r="L257" i="1"/>
  <c r="L254" i="1"/>
  <c r="L251" i="1"/>
  <c r="L248" i="1"/>
  <c r="L245" i="1"/>
  <c r="L242" i="1"/>
  <c r="L239" i="1"/>
  <c r="L236" i="1"/>
  <c r="L227" i="1"/>
  <c r="L224" i="1"/>
  <c r="L221" i="1"/>
  <c r="L218" i="1"/>
  <c r="L215" i="1"/>
  <c r="L212" i="1"/>
  <c r="L209" i="1"/>
  <c r="L206" i="1"/>
  <c r="L203" i="1"/>
  <c r="L194" i="1"/>
  <c r="L191" i="1"/>
  <c r="L188" i="1"/>
  <c r="L185" i="1"/>
  <c r="L182" i="1"/>
  <c r="L179" i="1"/>
  <c r="L176" i="1"/>
  <c r="L173" i="1"/>
  <c r="L170" i="1"/>
  <c r="L161" i="1"/>
  <c r="L158" i="1"/>
  <c r="L155" i="1"/>
  <c r="L152" i="1"/>
  <c r="L149" i="1"/>
  <c r="L146" i="1"/>
  <c r="L143" i="1"/>
  <c r="L140" i="1"/>
  <c r="L137" i="1"/>
  <c r="L128" i="1"/>
  <c r="L125" i="1"/>
  <c r="L122" i="1"/>
  <c r="L119" i="1"/>
  <c r="L116" i="1"/>
  <c r="L113" i="1"/>
  <c r="L110" i="1"/>
  <c r="L107" i="1"/>
  <c r="L104" i="1"/>
  <c r="L95" i="1"/>
  <c r="L92" i="1"/>
  <c r="L89" i="1"/>
  <c r="L86" i="1"/>
  <c r="L83" i="1"/>
  <c r="L80" i="1"/>
  <c r="L77" i="1"/>
  <c r="L74" i="1"/>
  <c r="L71" i="1"/>
  <c r="L62" i="1"/>
  <c r="L59" i="1"/>
  <c r="L56" i="1"/>
  <c r="L53" i="1"/>
  <c r="L41" i="1"/>
  <c r="L29" i="1"/>
  <c r="L26" i="1"/>
  <c r="L23" i="1"/>
  <c r="L20" i="1"/>
  <c r="L17" i="1"/>
  <c r="L14" i="1"/>
  <c r="L11" i="1"/>
  <c r="L5" i="1"/>
  <c r="M5" i="1" s="1"/>
  <c r="M566" i="1" l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" i="1"/>
  <c r="M7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N656" i="1" l="1"/>
  <c r="S640" i="1" s="1"/>
  <c r="O656" i="1"/>
  <c r="T640" i="1" s="1"/>
  <c r="N653" i="1"/>
  <c r="S639" i="1" s="1"/>
  <c r="O653" i="1"/>
  <c r="T639" i="1" s="1"/>
  <c r="N650" i="1"/>
  <c r="S638" i="1" s="1"/>
  <c r="O650" i="1"/>
  <c r="T638" i="1" s="1"/>
  <c r="N647" i="1"/>
  <c r="S637" i="1" s="1"/>
  <c r="O647" i="1"/>
  <c r="T637" i="1" s="1"/>
  <c r="N644" i="1"/>
  <c r="S636" i="1" s="1"/>
  <c r="O644" i="1"/>
  <c r="T636" i="1" s="1"/>
  <c r="N641" i="1"/>
  <c r="S635" i="1" s="1"/>
  <c r="O641" i="1"/>
  <c r="T635" i="1" s="1"/>
  <c r="N638" i="1"/>
  <c r="S634" i="1" s="1"/>
  <c r="O638" i="1"/>
  <c r="T634" i="1" s="1"/>
  <c r="N635" i="1"/>
  <c r="S633" i="1" s="1"/>
  <c r="O635" i="1"/>
  <c r="T633" i="1" s="1"/>
  <c r="N632" i="1"/>
  <c r="S632" i="1" s="1"/>
  <c r="O632" i="1"/>
  <c r="T632" i="1" s="1"/>
  <c r="N623" i="1"/>
  <c r="S607" i="1" s="1"/>
  <c r="O623" i="1"/>
  <c r="T607" i="1" s="1"/>
  <c r="N620" i="1"/>
  <c r="S606" i="1" s="1"/>
  <c r="O620" i="1"/>
  <c r="T606" i="1" s="1"/>
  <c r="N617" i="1"/>
  <c r="S605" i="1" s="1"/>
  <c r="O617" i="1"/>
  <c r="T605" i="1" s="1"/>
  <c r="N614" i="1"/>
  <c r="S604" i="1" s="1"/>
  <c r="O614" i="1"/>
  <c r="T604" i="1" s="1"/>
  <c r="N611" i="1"/>
  <c r="S603" i="1" s="1"/>
  <c r="O611" i="1"/>
  <c r="T603" i="1" s="1"/>
  <c r="N608" i="1"/>
  <c r="S602" i="1" s="1"/>
  <c r="O608" i="1"/>
  <c r="T602" i="1" s="1"/>
  <c r="N605" i="1"/>
  <c r="S601" i="1" s="1"/>
  <c r="O605" i="1"/>
  <c r="T601" i="1" s="1"/>
  <c r="N602" i="1"/>
  <c r="S600" i="1" s="1"/>
  <c r="O602" i="1"/>
  <c r="T600" i="1" s="1"/>
  <c r="N599" i="1"/>
  <c r="S599" i="1" s="1"/>
  <c r="O599" i="1"/>
  <c r="T599" i="1" s="1"/>
  <c r="N590" i="1"/>
  <c r="S574" i="1" s="1"/>
  <c r="O590" i="1"/>
  <c r="T574" i="1" s="1"/>
  <c r="N587" i="1"/>
  <c r="S573" i="1" s="1"/>
  <c r="O587" i="1"/>
  <c r="T573" i="1" s="1"/>
  <c r="N584" i="1"/>
  <c r="S572" i="1" s="1"/>
  <c r="O584" i="1"/>
  <c r="T572" i="1" s="1"/>
  <c r="N581" i="1"/>
  <c r="S571" i="1" s="1"/>
  <c r="O581" i="1"/>
  <c r="T571" i="1" s="1"/>
  <c r="N578" i="1"/>
  <c r="S570" i="1" s="1"/>
  <c r="O578" i="1"/>
  <c r="T570" i="1" s="1"/>
  <c r="N575" i="1"/>
  <c r="S569" i="1" s="1"/>
  <c r="O575" i="1"/>
  <c r="T569" i="1" s="1"/>
  <c r="N572" i="1"/>
  <c r="S568" i="1" s="1"/>
  <c r="O572" i="1"/>
  <c r="T568" i="1" s="1"/>
  <c r="N569" i="1"/>
  <c r="S567" i="1" s="1"/>
  <c r="O569" i="1"/>
  <c r="T567" i="1" s="1"/>
  <c r="N566" i="1"/>
  <c r="S566" i="1" s="1"/>
  <c r="O566" i="1"/>
  <c r="T566" i="1" s="1"/>
  <c r="N689" i="1"/>
  <c r="S673" i="1" s="1"/>
  <c r="O689" i="1"/>
  <c r="T673" i="1" s="1"/>
  <c r="N686" i="1"/>
  <c r="S672" i="1" s="1"/>
  <c r="O686" i="1"/>
  <c r="T672" i="1" s="1"/>
  <c r="N683" i="1"/>
  <c r="S671" i="1" s="1"/>
  <c r="O683" i="1"/>
  <c r="T671" i="1" s="1"/>
  <c r="N680" i="1"/>
  <c r="S670" i="1" s="1"/>
  <c r="O680" i="1"/>
  <c r="T670" i="1" s="1"/>
  <c r="N677" i="1"/>
  <c r="S669" i="1" s="1"/>
  <c r="O677" i="1"/>
  <c r="T669" i="1" s="1"/>
  <c r="N674" i="1"/>
  <c r="S668" i="1" s="1"/>
  <c r="O674" i="1"/>
  <c r="T668" i="1" s="1"/>
  <c r="N671" i="1"/>
  <c r="S667" i="1" s="1"/>
  <c r="O671" i="1"/>
  <c r="T667" i="1" s="1"/>
  <c r="N668" i="1"/>
  <c r="S666" i="1" s="1"/>
  <c r="O668" i="1"/>
  <c r="T666" i="1" s="1"/>
  <c r="N665" i="1"/>
  <c r="S665" i="1" s="1"/>
  <c r="O665" i="1"/>
  <c r="T665" i="1" s="1"/>
  <c r="N557" i="1"/>
  <c r="S541" i="1" s="1"/>
  <c r="O557" i="1"/>
  <c r="T541" i="1" s="1"/>
  <c r="N554" i="1"/>
  <c r="S540" i="1" s="1"/>
  <c r="O554" i="1"/>
  <c r="T540" i="1" s="1"/>
  <c r="N551" i="1"/>
  <c r="S539" i="1" s="1"/>
  <c r="O551" i="1"/>
  <c r="T539" i="1" s="1"/>
  <c r="N548" i="1"/>
  <c r="S538" i="1" s="1"/>
  <c r="O548" i="1"/>
  <c r="T538" i="1" s="1"/>
  <c r="N545" i="1"/>
  <c r="S537" i="1" s="1"/>
  <c r="O545" i="1"/>
  <c r="T537" i="1" s="1"/>
  <c r="N542" i="1"/>
  <c r="S536" i="1" s="1"/>
  <c r="O542" i="1"/>
  <c r="T536" i="1" s="1"/>
  <c r="N539" i="1"/>
  <c r="S535" i="1" s="1"/>
  <c r="O539" i="1"/>
  <c r="T535" i="1" s="1"/>
  <c r="N536" i="1"/>
  <c r="S534" i="1" s="1"/>
  <c r="O536" i="1"/>
  <c r="T534" i="1" s="1"/>
  <c r="N533" i="1"/>
  <c r="S533" i="1" s="1"/>
  <c r="O533" i="1"/>
  <c r="T533" i="1" s="1"/>
  <c r="N524" i="1"/>
  <c r="S508" i="1" s="1"/>
  <c r="O524" i="1"/>
  <c r="T508" i="1" s="1"/>
  <c r="N521" i="1"/>
  <c r="S507" i="1" s="1"/>
  <c r="O521" i="1"/>
  <c r="T507" i="1" s="1"/>
  <c r="N518" i="1"/>
  <c r="S506" i="1" s="1"/>
  <c r="O518" i="1"/>
  <c r="T506" i="1" s="1"/>
  <c r="N515" i="1"/>
  <c r="S505" i="1" s="1"/>
  <c r="O515" i="1"/>
  <c r="T505" i="1" s="1"/>
  <c r="N512" i="1"/>
  <c r="S504" i="1" s="1"/>
  <c r="O512" i="1"/>
  <c r="T504" i="1" s="1"/>
  <c r="N509" i="1"/>
  <c r="S503" i="1" s="1"/>
  <c r="O509" i="1"/>
  <c r="T503" i="1" s="1"/>
  <c r="N506" i="1"/>
  <c r="S502" i="1" s="1"/>
  <c r="O506" i="1"/>
  <c r="T502" i="1" s="1"/>
  <c r="N503" i="1"/>
  <c r="S501" i="1" s="1"/>
  <c r="O503" i="1"/>
  <c r="T501" i="1" s="1"/>
  <c r="N500" i="1"/>
  <c r="S500" i="1" s="1"/>
  <c r="O500" i="1"/>
  <c r="T500" i="1" s="1"/>
  <c r="N491" i="1"/>
  <c r="S475" i="1" s="1"/>
  <c r="O491" i="1"/>
  <c r="T475" i="1" s="1"/>
  <c r="N488" i="1"/>
  <c r="S474" i="1" s="1"/>
  <c r="O488" i="1"/>
  <c r="T474" i="1" s="1"/>
  <c r="N485" i="1"/>
  <c r="S473" i="1" s="1"/>
  <c r="O485" i="1"/>
  <c r="T473" i="1" s="1"/>
  <c r="N482" i="1"/>
  <c r="S472" i="1" s="1"/>
  <c r="O482" i="1"/>
  <c r="T472" i="1" s="1"/>
  <c r="N479" i="1"/>
  <c r="S471" i="1" s="1"/>
  <c r="O479" i="1"/>
  <c r="T471" i="1" s="1"/>
  <c r="N476" i="1"/>
  <c r="S470" i="1" s="1"/>
  <c r="O476" i="1"/>
  <c r="T470" i="1" s="1"/>
  <c r="N473" i="1"/>
  <c r="S469" i="1" s="1"/>
  <c r="O473" i="1"/>
  <c r="T469" i="1" s="1"/>
  <c r="N470" i="1"/>
  <c r="S468" i="1" s="1"/>
  <c r="O470" i="1"/>
  <c r="T468" i="1" s="1"/>
  <c r="N467" i="1"/>
  <c r="S467" i="1" s="1"/>
  <c r="O467" i="1"/>
  <c r="T467" i="1" s="1"/>
  <c r="N458" i="1"/>
  <c r="S442" i="1" s="1"/>
  <c r="O458" i="1"/>
  <c r="T442" i="1" s="1"/>
  <c r="N455" i="1"/>
  <c r="S441" i="1" s="1"/>
  <c r="O455" i="1"/>
  <c r="T441" i="1" s="1"/>
  <c r="N452" i="1"/>
  <c r="S440" i="1" s="1"/>
  <c r="O452" i="1"/>
  <c r="T440" i="1" s="1"/>
  <c r="N449" i="1"/>
  <c r="S439" i="1" s="1"/>
  <c r="O449" i="1"/>
  <c r="T439" i="1" s="1"/>
  <c r="N446" i="1"/>
  <c r="S438" i="1" s="1"/>
  <c r="O446" i="1"/>
  <c r="T438" i="1" s="1"/>
  <c r="N443" i="1"/>
  <c r="S437" i="1" s="1"/>
  <c r="O443" i="1"/>
  <c r="T437" i="1" s="1"/>
  <c r="N440" i="1"/>
  <c r="S436" i="1" s="1"/>
  <c r="O440" i="1"/>
  <c r="T436" i="1" s="1"/>
  <c r="N437" i="1"/>
  <c r="S435" i="1" s="1"/>
  <c r="O437" i="1"/>
  <c r="T435" i="1" s="1"/>
  <c r="N434" i="1"/>
  <c r="S434" i="1" s="1"/>
  <c r="O434" i="1"/>
  <c r="T434" i="1" s="1"/>
  <c r="N425" i="1"/>
  <c r="S409" i="1" s="1"/>
  <c r="O425" i="1"/>
  <c r="T409" i="1" s="1"/>
  <c r="N422" i="1"/>
  <c r="S408" i="1" s="1"/>
  <c r="O422" i="1"/>
  <c r="T408" i="1" s="1"/>
  <c r="N419" i="1"/>
  <c r="S407" i="1" s="1"/>
  <c r="O419" i="1"/>
  <c r="T407" i="1" s="1"/>
  <c r="N416" i="1"/>
  <c r="S406" i="1" s="1"/>
  <c r="O416" i="1"/>
  <c r="T406" i="1" s="1"/>
  <c r="N413" i="1"/>
  <c r="S405" i="1" s="1"/>
  <c r="O413" i="1"/>
  <c r="T405" i="1" s="1"/>
  <c r="N410" i="1"/>
  <c r="S404" i="1" s="1"/>
  <c r="O410" i="1"/>
  <c r="T404" i="1" s="1"/>
  <c r="N407" i="1"/>
  <c r="S403" i="1" s="1"/>
  <c r="O407" i="1"/>
  <c r="T403" i="1" s="1"/>
  <c r="N404" i="1"/>
  <c r="S402" i="1" s="1"/>
  <c r="O404" i="1"/>
  <c r="T402" i="1" s="1"/>
  <c r="N401" i="1"/>
  <c r="S401" i="1" s="1"/>
  <c r="O401" i="1"/>
  <c r="T401" i="1" s="1"/>
  <c r="N392" i="1"/>
  <c r="S376" i="1" s="1"/>
  <c r="O392" i="1"/>
  <c r="T376" i="1" s="1"/>
  <c r="N389" i="1"/>
  <c r="S375" i="1" s="1"/>
  <c r="O389" i="1"/>
  <c r="T375" i="1" s="1"/>
  <c r="N386" i="1"/>
  <c r="S374" i="1" s="1"/>
  <c r="O386" i="1"/>
  <c r="T374" i="1" s="1"/>
  <c r="N383" i="1"/>
  <c r="S373" i="1" s="1"/>
  <c r="O383" i="1"/>
  <c r="T373" i="1" s="1"/>
  <c r="N380" i="1"/>
  <c r="S372" i="1" s="1"/>
  <c r="O380" i="1"/>
  <c r="T372" i="1" s="1"/>
  <c r="N377" i="1"/>
  <c r="S371" i="1" s="1"/>
  <c r="O377" i="1"/>
  <c r="T371" i="1" s="1"/>
  <c r="N374" i="1"/>
  <c r="S370" i="1" s="1"/>
  <c r="O374" i="1"/>
  <c r="T370" i="1" s="1"/>
  <c r="N371" i="1"/>
  <c r="S369" i="1" s="1"/>
  <c r="O371" i="1"/>
  <c r="T369" i="1" s="1"/>
  <c r="N368" i="1"/>
  <c r="S368" i="1" s="1"/>
  <c r="O368" i="1"/>
  <c r="T368" i="1" s="1"/>
  <c r="N359" i="1"/>
  <c r="S343" i="1" s="1"/>
  <c r="O359" i="1"/>
  <c r="T343" i="1" s="1"/>
  <c r="N356" i="1"/>
  <c r="S342" i="1" s="1"/>
  <c r="O356" i="1"/>
  <c r="T342" i="1" s="1"/>
  <c r="N353" i="1"/>
  <c r="S341" i="1" s="1"/>
  <c r="O353" i="1"/>
  <c r="T341" i="1" s="1"/>
  <c r="N350" i="1"/>
  <c r="S340" i="1" s="1"/>
  <c r="O350" i="1"/>
  <c r="T340" i="1" s="1"/>
  <c r="N347" i="1"/>
  <c r="S339" i="1" s="1"/>
  <c r="O347" i="1"/>
  <c r="T339" i="1" s="1"/>
  <c r="N344" i="1"/>
  <c r="S338" i="1" s="1"/>
  <c r="O344" i="1"/>
  <c r="T338" i="1" s="1"/>
  <c r="N341" i="1"/>
  <c r="S337" i="1" s="1"/>
  <c r="O341" i="1"/>
  <c r="T337" i="1" s="1"/>
  <c r="N338" i="1"/>
  <c r="S336" i="1" s="1"/>
  <c r="O338" i="1"/>
  <c r="T336" i="1" s="1"/>
  <c r="N335" i="1"/>
  <c r="S335" i="1" s="1"/>
  <c r="O335" i="1"/>
  <c r="T335" i="1" s="1"/>
  <c r="N326" i="1"/>
  <c r="S310" i="1" s="1"/>
  <c r="O326" i="1"/>
  <c r="T310" i="1" s="1"/>
  <c r="N323" i="1"/>
  <c r="S309" i="1" s="1"/>
  <c r="O323" i="1"/>
  <c r="T309" i="1" s="1"/>
  <c r="N320" i="1"/>
  <c r="S308" i="1" s="1"/>
  <c r="O320" i="1"/>
  <c r="T308" i="1" s="1"/>
  <c r="N317" i="1"/>
  <c r="S307" i="1" s="1"/>
  <c r="O317" i="1"/>
  <c r="T307" i="1" s="1"/>
  <c r="N314" i="1"/>
  <c r="S306" i="1" s="1"/>
  <c r="O314" i="1"/>
  <c r="T306" i="1" s="1"/>
  <c r="N311" i="1"/>
  <c r="S305" i="1" s="1"/>
  <c r="O311" i="1"/>
  <c r="T305" i="1" s="1"/>
  <c r="N308" i="1"/>
  <c r="S304" i="1" s="1"/>
  <c r="O308" i="1"/>
  <c r="T304" i="1" s="1"/>
  <c r="N305" i="1"/>
  <c r="S303" i="1" s="1"/>
  <c r="O305" i="1"/>
  <c r="T303" i="1" s="1"/>
  <c r="N302" i="1"/>
  <c r="S302" i="1" s="1"/>
  <c r="O302" i="1"/>
  <c r="T302" i="1" s="1"/>
  <c r="N293" i="1"/>
  <c r="S277" i="1" s="1"/>
  <c r="O293" i="1"/>
  <c r="T277" i="1" s="1"/>
  <c r="N290" i="1"/>
  <c r="S276" i="1" s="1"/>
  <c r="O290" i="1"/>
  <c r="T276" i="1" s="1"/>
  <c r="N287" i="1"/>
  <c r="S275" i="1" s="1"/>
  <c r="O287" i="1"/>
  <c r="T275" i="1" s="1"/>
  <c r="N284" i="1"/>
  <c r="S274" i="1" s="1"/>
  <c r="O284" i="1"/>
  <c r="T274" i="1" s="1"/>
  <c r="N281" i="1"/>
  <c r="S273" i="1" s="1"/>
  <c r="O281" i="1"/>
  <c r="T273" i="1" s="1"/>
  <c r="N278" i="1"/>
  <c r="S272" i="1" s="1"/>
  <c r="O278" i="1"/>
  <c r="T272" i="1" s="1"/>
  <c r="N275" i="1"/>
  <c r="S271" i="1" s="1"/>
  <c r="O275" i="1"/>
  <c r="T271" i="1" s="1"/>
  <c r="N272" i="1"/>
  <c r="S270" i="1" s="1"/>
  <c r="O272" i="1"/>
  <c r="T270" i="1" s="1"/>
  <c r="N269" i="1"/>
  <c r="S269" i="1" s="1"/>
  <c r="O269" i="1"/>
  <c r="T269" i="1" s="1"/>
  <c r="N260" i="1"/>
  <c r="S244" i="1" s="1"/>
  <c r="O260" i="1"/>
  <c r="T244" i="1" s="1"/>
  <c r="N257" i="1"/>
  <c r="S243" i="1" s="1"/>
  <c r="O257" i="1"/>
  <c r="T243" i="1" s="1"/>
  <c r="N254" i="1"/>
  <c r="S242" i="1" s="1"/>
  <c r="O254" i="1"/>
  <c r="T242" i="1" s="1"/>
  <c r="N251" i="1"/>
  <c r="S241" i="1" s="1"/>
  <c r="O251" i="1"/>
  <c r="T241" i="1" s="1"/>
  <c r="N248" i="1"/>
  <c r="S240" i="1" s="1"/>
  <c r="O248" i="1"/>
  <c r="T240" i="1" s="1"/>
  <c r="N245" i="1"/>
  <c r="S239" i="1" s="1"/>
  <c r="O245" i="1"/>
  <c r="T239" i="1" s="1"/>
  <c r="N242" i="1"/>
  <c r="S238" i="1" s="1"/>
  <c r="O242" i="1"/>
  <c r="T238" i="1" s="1"/>
  <c r="N239" i="1"/>
  <c r="S237" i="1" s="1"/>
  <c r="O239" i="1"/>
  <c r="T237" i="1" s="1"/>
  <c r="N236" i="1"/>
  <c r="S236" i="1" s="1"/>
  <c r="O236" i="1"/>
  <c r="T236" i="1" s="1"/>
  <c r="N227" i="1"/>
  <c r="S211" i="1" s="1"/>
  <c r="O227" i="1"/>
  <c r="T211" i="1" s="1"/>
  <c r="N224" i="1"/>
  <c r="S210" i="1" s="1"/>
  <c r="O224" i="1"/>
  <c r="T210" i="1" s="1"/>
  <c r="N221" i="1"/>
  <c r="S209" i="1" s="1"/>
  <c r="O221" i="1"/>
  <c r="T209" i="1" s="1"/>
  <c r="N218" i="1"/>
  <c r="S208" i="1" s="1"/>
  <c r="O218" i="1"/>
  <c r="T208" i="1" s="1"/>
  <c r="N215" i="1"/>
  <c r="S207" i="1" s="1"/>
  <c r="O215" i="1"/>
  <c r="T207" i="1" s="1"/>
  <c r="N212" i="1"/>
  <c r="S206" i="1" s="1"/>
  <c r="O212" i="1"/>
  <c r="T206" i="1" s="1"/>
  <c r="N209" i="1"/>
  <c r="S205" i="1" s="1"/>
  <c r="O209" i="1"/>
  <c r="T205" i="1" s="1"/>
  <c r="N206" i="1"/>
  <c r="S204" i="1" s="1"/>
  <c r="O206" i="1"/>
  <c r="T204" i="1" s="1"/>
  <c r="N203" i="1"/>
  <c r="S203" i="1" s="1"/>
  <c r="O203" i="1"/>
  <c r="T203" i="1" s="1"/>
  <c r="N194" i="1"/>
  <c r="S178" i="1" s="1"/>
  <c r="O194" i="1"/>
  <c r="T178" i="1" s="1"/>
  <c r="N191" i="1"/>
  <c r="S177" i="1" s="1"/>
  <c r="O191" i="1"/>
  <c r="T177" i="1" s="1"/>
  <c r="N188" i="1"/>
  <c r="S176" i="1" s="1"/>
  <c r="O188" i="1"/>
  <c r="T176" i="1" s="1"/>
  <c r="N185" i="1"/>
  <c r="S175" i="1" s="1"/>
  <c r="O185" i="1"/>
  <c r="T175" i="1" s="1"/>
  <c r="N182" i="1"/>
  <c r="S174" i="1" s="1"/>
  <c r="O182" i="1"/>
  <c r="T174" i="1" s="1"/>
  <c r="N179" i="1"/>
  <c r="S173" i="1" s="1"/>
  <c r="O179" i="1"/>
  <c r="T173" i="1" s="1"/>
  <c r="N176" i="1"/>
  <c r="S172" i="1" s="1"/>
  <c r="O176" i="1"/>
  <c r="T172" i="1" s="1"/>
  <c r="N173" i="1"/>
  <c r="S171" i="1" s="1"/>
  <c r="O173" i="1"/>
  <c r="T171" i="1" s="1"/>
  <c r="N170" i="1"/>
  <c r="S170" i="1" s="1"/>
  <c r="O170" i="1"/>
  <c r="T170" i="1" s="1"/>
  <c r="N161" i="1"/>
  <c r="S145" i="1" s="1"/>
  <c r="O161" i="1"/>
  <c r="T145" i="1" s="1"/>
  <c r="N158" i="1"/>
  <c r="S144" i="1" s="1"/>
  <c r="O158" i="1"/>
  <c r="T144" i="1" s="1"/>
  <c r="N155" i="1"/>
  <c r="S143" i="1" s="1"/>
  <c r="O155" i="1"/>
  <c r="T143" i="1" s="1"/>
  <c r="N152" i="1"/>
  <c r="S142" i="1" s="1"/>
  <c r="O152" i="1"/>
  <c r="T142" i="1" s="1"/>
  <c r="N149" i="1"/>
  <c r="S141" i="1" s="1"/>
  <c r="O149" i="1"/>
  <c r="T141" i="1" s="1"/>
  <c r="N146" i="1"/>
  <c r="S140" i="1" s="1"/>
  <c r="O146" i="1"/>
  <c r="T140" i="1" s="1"/>
  <c r="N143" i="1"/>
  <c r="S139" i="1" s="1"/>
  <c r="O143" i="1"/>
  <c r="T139" i="1" s="1"/>
  <c r="N140" i="1"/>
  <c r="S138" i="1" s="1"/>
  <c r="O140" i="1"/>
  <c r="T138" i="1" s="1"/>
  <c r="N137" i="1"/>
  <c r="S137" i="1" s="1"/>
  <c r="O137" i="1"/>
  <c r="T137" i="1" s="1"/>
  <c r="N128" i="1"/>
  <c r="S112" i="1" s="1"/>
  <c r="O128" i="1"/>
  <c r="T112" i="1" s="1"/>
  <c r="N125" i="1"/>
  <c r="S111" i="1" s="1"/>
  <c r="O125" i="1"/>
  <c r="T111" i="1" s="1"/>
  <c r="N122" i="1"/>
  <c r="S110" i="1" s="1"/>
  <c r="O122" i="1"/>
  <c r="T110" i="1" s="1"/>
  <c r="N119" i="1"/>
  <c r="S109" i="1" s="1"/>
  <c r="O119" i="1"/>
  <c r="T109" i="1" s="1"/>
  <c r="N116" i="1"/>
  <c r="S108" i="1" s="1"/>
  <c r="O116" i="1"/>
  <c r="T108" i="1" s="1"/>
  <c r="N113" i="1"/>
  <c r="S107" i="1" s="1"/>
  <c r="O113" i="1"/>
  <c r="T107" i="1" s="1"/>
  <c r="N110" i="1"/>
  <c r="S106" i="1" s="1"/>
  <c r="O110" i="1"/>
  <c r="T106" i="1" s="1"/>
  <c r="N107" i="1"/>
  <c r="S105" i="1" s="1"/>
  <c r="O107" i="1"/>
  <c r="T105" i="1" s="1"/>
  <c r="N104" i="1"/>
  <c r="S104" i="1" s="1"/>
  <c r="O104" i="1"/>
  <c r="T104" i="1" s="1"/>
  <c r="N95" i="1"/>
  <c r="S79" i="1" s="1"/>
  <c r="O95" i="1"/>
  <c r="T79" i="1" s="1"/>
  <c r="N92" i="1"/>
  <c r="S78" i="1" s="1"/>
  <c r="O92" i="1"/>
  <c r="T78" i="1" s="1"/>
  <c r="N89" i="1"/>
  <c r="S77" i="1" s="1"/>
  <c r="O89" i="1"/>
  <c r="T77" i="1" s="1"/>
  <c r="N86" i="1"/>
  <c r="S76" i="1" s="1"/>
  <c r="O86" i="1"/>
  <c r="T76" i="1" s="1"/>
  <c r="N83" i="1"/>
  <c r="S75" i="1" s="1"/>
  <c r="O83" i="1"/>
  <c r="T75" i="1" s="1"/>
  <c r="N80" i="1"/>
  <c r="S74" i="1" s="1"/>
  <c r="O80" i="1"/>
  <c r="T74" i="1" s="1"/>
  <c r="N77" i="1"/>
  <c r="S73" i="1" s="1"/>
  <c r="O77" i="1"/>
  <c r="T73" i="1" s="1"/>
  <c r="N74" i="1"/>
  <c r="S72" i="1" s="1"/>
  <c r="O74" i="1"/>
  <c r="T72" i="1" s="1"/>
  <c r="N71" i="1"/>
  <c r="S71" i="1" s="1"/>
  <c r="O71" i="1"/>
  <c r="T71" i="1" s="1"/>
  <c r="N29" i="1"/>
  <c r="S13" i="1" s="1"/>
  <c r="O29" i="1"/>
  <c r="T13" i="1" s="1"/>
  <c r="N26" i="1"/>
  <c r="S12" i="1" s="1"/>
  <c r="O26" i="1"/>
  <c r="T12" i="1" s="1"/>
  <c r="S11" i="1"/>
  <c r="O23" i="1"/>
  <c r="T11" i="1" s="1"/>
  <c r="N20" i="1"/>
  <c r="S10" i="1" s="1"/>
  <c r="O20" i="1"/>
  <c r="T10" i="1" s="1"/>
  <c r="S9" i="1"/>
  <c r="O17" i="1"/>
  <c r="T9" i="1" s="1"/>
  <c r="N14" i="1"/>
  <c r="S8" i="1" s="1"/>
  <c r="O14" i="1"/>
  <c r="T8" i="1" s="1"/>
  <c r="N11" i="1"/>
  <c r="S7" i="1" s="1"/>
  <c r="O11" i="1"/>
  <c r="T7" i="1" s="1"/>
  <c r="S6" i="1"/>
  <c r="T6" i="1"/>
  <c r="N5" i="1"/>
  <c r="S5" i="1" s="1"/>
  <c r="O5" i="1"/>
  <c r="T5" i="1" s="1"/>
</calcChain>
</file>

<file path=xl/sharedStrings.xml><?xml version="1.0" encoding="utf-8"?>
<sst xmlns="http://schemas.openxmlformats.org/spreadsheetml/2006/main" count="483" uniqueCount="50">
  <si>
    <t>Efficacités</t>
  </si>
  <si>
    <t>CIBLE</t>
  </si>
  <si>
    <t>REFERENCE1</t>
  </si>
  <si>
    <t>REFERENCE2</t>
  </si>
  <si>
    <t>REFERENCE3</t>
  </si>
  <si>
    <t>échantillons</t>
  </si>
  <si>
    <t>GRL3.4</t>
  </si>
  <si>
    <t>OsUBQ</t>
  </si>
  <si>
    <t>E^GENE 1</t>
  </si>
  <si>
    <t>E^REFERENCE1</t>
  </si>
  <si>
    <t>Moyenne des Références</t>
  </si>
  <si>
    <r>
      <rPr>
        <b/>
        <sz val="12"/>
        <rFont val="Calibri"/>
        <family val="2"/>
      </rPr>
      <t>∆</t>
    </r>
    <r>
      <rPr>
        <b/>
        <sz val="12"/>
        <rFont val="Arial"/>
        <family val="2"/>
      </rPr>
      <t>Ct (normalisation)</t>
    </r>
  </si>
  <si>
    <t>Moyenne des ∆Ct ( Réplicats)</t>
  </si>
  <si>
    <r>
      <rPr>
        <b/>
        <sz val="12"/>
        <rFont val="Calibri"/>
        <family val="2"/>
      </rPr>
      <t>∆∆</t>
    </r>
    <r>
      <rPr>
        <b/>
        <sz val="12"/>
        <rFont val="Arial"/>
        <family val="2"/>
      </rPr>
      <t>Ct  Expression / crtl cible</t>
    </r>
  </si>
  <si>
    <t>Moyenne ∆∆Ct (Réplicats)</t>
  </si>
  <si>
    <t xml:space="preserve">Expression SD cible </t>
  </si>
  <si>
    <t>Conditions</t>
  </si>
  <si>
    <t>Expression</t>
  </si>
  <si>
    <t xml:space="preserve">Expression SD </t>
  </si>
  <si>
    <t>NPB 1</t>
  </si>
  <si>
    <t>NPB 2</t>
  </si>
  <si>
    <t>NPB 3</t>
  </si>
  <si>
    <t>B73 1</t>
  </si>
  <si>
    <t>B73 2</t>
  </si>
  <si>
    <t>B73 3</t>
  </si>
  <si>
    <t>Bx1 1</t>
  </si>
  <si>
    <t>Bx1 2</t>
  </si>
  <si>
    <t>Bx1 3</t>
  </si>
  <si>
    <t>CeBiP</t>
  </si>
  <si>
    <t>D27</t>
  </si>
  <si>
    <t>D14</t>
  </si>
  <si>
    <t>HDT701</t>
  </si>
  <si>
    <t>HEM1</t>
  </si>
  <si>
    <t>DEP1</t>
  </si>
  <si>
    <t>AGO18</t>
  </si>
  <si>
    <t>JAMYB</t>
  </si>
  <si>
    <t>DREB1C</t>
  </si>
  <si>
    <t>ABC-like</t>
  </si>
  <si>
    <t>TOR</t>
  </si>
  <si>
    <t>WRKY</t>
  </si>
  <si>
    <t>z</t>
  </si>
  <si>
    <t>6 venezio</t>
  </si>
  <si>
    <t>6 peas</t>
  </si>
  <si>
    <t>2 maize</t>
  </si>
  <si>
    <t>6 arab</t>
  </si>
  <si>
    <t>A/M</t>
  </si>
  <si>
    <t>P/M</t>
  </si>
  <si>
    <t>P/A</t>
  </si>
  <si>
    <t>P/A/M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</si>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</sst>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00"/>
    <numFmt numFmtId="165" formatCode="0.000"/>
    <numFmt numFmtId="166" formatCode="0.0000000"/>
    <numFmt numFmtId="167" formatCode="0.0000"/>
  </numFmts>
  <fonts count="25" x14ac:knownFonts="1">
    <font>
      <sz val="10"/>
      <name val="Arial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0"/>
      <name val="Calibri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sz val="11"/>
      <color indexed="62"/>
      <name val="Calibri"/>
      <family val="2"/>
    </font>
    <font>
      <sz val="11"/>
      <color indexed="28"/>
      <name val="Calibri"/>
      <family val="2"/>
    </font>
    <font>
      <sz val="11"/>
      <color indexed="60"/>
      <name val="Calibri"/>
      <family val="2"/>
    </font>
    <font>
      <sz val="11"/>
      <color indexed="17"/>
      <name val="Calibri"/>
      <family val="2"/>
    </font>
    <font>
      <b/>
      <sz val="11"/>
      <color indexed="63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1"/>
      <color indexed="8"/>
      <name val="Calibri"/>
      <family val="2"/>
    </font>
    <font>
      <b/>
      <sz val="11"/>
      <color indexed="9"/>
      <name val="Calibri"/>
      <family val="2"/>
    </font>
    <font>
      <b/>
      <sz val="10"/>
      <name val="Arial"/>
      <family val="2"/>
    </font>
    <font>
      <i/>
      <sz val="10"/>
      <name val="Arial"/>
    </font>
    <font>
      <i/>
      <sz val="10"/>
      <name val="Arial"/>
      <family val="2"/>
    </font>
    <font>
      <b/>
      <sz val="12"/>
      <name val="Calibri"/>
      <family val="2"/>
    </font>
    <font>
      <b/>
      <sz val="12"/>
      <name val="Arial"/>
      <family val="2"/>
    </font>
    <font>
      <sz val="10"/>
      <name val="Arial"/>
    </font>
    <font>
      <sz val="10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21"/>
        <bgColor indexed="57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38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9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38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26"/>
        <bgColor indexed="9"/>
      </patternFill>
    </fill>
    <fill>
      <patternFill patternType="solid">
        <fgColor indexed="43"/>
        <bgColor indexed="26"/>
      </patternFill>
    </fill>
    <fill>
      <patternFill patternType="solid">
        <fgColor indexed="55"/>
        <bgColor indexed="23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</fills>
  <borders count="2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59"/>
      </left>
      <right style="thin">
        <color indexed="59"/>
      </right>
      <top style="thin">
        <color indexed="59"/>
      </top>
      <bottom style="thin">
        <color indexed="59"/>
      </bottom>
      <diagonal/>
    </border>
    <border>
      <left style="thin">
        <color indexed="59"/>
      </left>
      <right style="thin">
        <color indexed="59"/>
      </right>
      <top style="thin">
        <color indexed="59"/>
      </top>
      <bottom/>
      <diagonal/>
    </border>
    <border>
      <left style="thin">
        <color indexed="59"/>
      </left>
      <right/>
      <top style="thin">
        <color indexed="59"/>
      </top>
      <bottom style="thin">
        <color indexed="59"/>
      </bottom>
      <diagonal/>
    </border>
    <border>
      <left style="thin">
        <color indexed="59"/>
      </left>
      <right/>
      <top/>
      <bottom/>
      <diagonal/>
    </border>
    <border>
      <left style="thin">
        <color indexed="59"/>
      </left>
      <right style="thin">
        <color indexed="59"/>
      </right>
      <top/>
      <bottom style="thin">
        <color indexed="59"/>
      </bottom>
      <diagonal/>
    </border>
    <border>
      <left/>
      <right/>
      <top style="thin">
        <color indexed="59"/>
      </top>
      <bottom/>
      <diagonal/>
    </border>
    <border>
      <left style="thin">
        <color indexed="59"/>
      </left>
      <right style="thin">
        <color indexed="59"/>
      </right>
      <top/>
      <bottom/>
      <diagonal/>
    </border>
    <border>
      <left style="thin">
        <color indexed="59"/>
      </left>
      <right/>
      <top style="thin">
        <color indexed="59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59"/>
      </right>
      <top style="thin">
        <color indexed="59"/>
      </top>
      <bottom style="thin">
        <color indexed="59"/>
      </bottom>
      <diagonal/>
    </border>
    <border>
      <left/>
      <right style="thin">
        <color indexed="59"/>
      </right>
      <top/>
      <bottom style="thin">
        <color indexed="59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9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20" borderId="1" applyNumberFormat="0" applyAlignment="0" applyProtection="0"/>
    <xf numFmtId="0" fontId="5" fillId="0" borderId="2" applyNumberFormat="0" applyFill="0" applyAlignment="0" applyProtection="0"/>
    <xf numFmtId="0" fontId="23" fillId="21" borderId="3" applyNumberFormat="0" applyAlignment="0" applyProtection="0"/>
    <xf numFmtId="0" fontId="6" fillId="7" borderId="1" applyNumberFormat="0" applyAlignment="0" applyProtection="0"/>
    <xf numFmtId="0" fontId="7" fillId="3" borderId="0" applyNumberFormat="0" applyBorder="0" applyAlignment="0" applyProtection="0"/>
    <xf numFmtId="0" fontId="8" fillId="22" borderId="0" applyNumberFormat="0" applyBorder="0" applyAlignment="0" applyProtection="0"/>
    <xf numFmtId="0" fontId="9" fillId="4" borderId="0" applyNumberFormat="0" applyBorder="0" applyAlignment="0" applyProtection="0"/>
    <xf numFmtId="0" fontId="10" fillId="20" borderId="4" applyNumberFormat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5" applyNumberFormat="0" applyFill="0" applyAlignment="0" applyProtection="0"/>
    <xf numFmtId="0" fontId="14" fillId="0" borderId="6" applyNumberFormat="0" applyFill="0" applyAlignment="0" applyProtection="0"/>
    <xf numFmtId="0" fontId="15" fillId="0" borderId="7" applyNumberFormat="0" applyFill="0" applyAlignment="0" applyProtection="0"/>
    <xf numFmtId="0" fontId="15" fillId="0" borderId="0" applyNumberFormat="0" applyFill="0" applyBorder="0" applyAlignment="0" applyProtection="0"/>
    <xf numFmtId="0" fontId="16" fillId="0" borderId="8" applyNumberFormat="0" applyFill="0" applyAlignment="0" applyProtection="0"/>
    <xf numFmtId="0" fontId="17" fillId="23" borderId="9" applyNumberFormat="0" applyAlignment="0" applyProtection="0"/>
  </cellStyleXfs>
  <cellXfs count="76">
    <xf numFmtId="0" fontId="0" fillId="0" borderId="0" xfId="0"/>
    <xf numFmtId="164" fontId="0" fillId="0" borderId="0" xfId="0" applyNumberFormat="1"/>
    <xf numFmtId="0" fontId="18" fillId="0" borderId="0" xfId="0" applyFont="1" applyBorder="1"/>
    <xf numFmtId="165" fontId="0" fillId="0" borderId="0" xfId="0" applyNumberFormat="1"/>
    <xf numFmtId="0" fontId="0" fillId="0" borderId="0" xfId="0" applyFill="1" applyBorder="1"/>
    <xf numFmtId="0" fontId="0" fillId="0" borderId="0" xfId="0" applyBorder="1"/>
    <xf numFmtId="0" fontId="18" fillId="0" borderId="0" xfId="0" applyFont="1" applyFill="1" applyBorder="1"/>
    <xf numFmtId="0" fontId="18" fillId="0" borderId="0" xfId="0" applyFont="1"/>
    <xf numFmtId="0" fontId="18" fillId="0" borderId="10" xfId="0" applyFont="1" applyFill="1" applyBorder="1" applyAlignment="1">
      <alignment horizontal="center"/>
    </xf>
    <xf numFmtId="0" fontId="19" fillId="0" borderId="0" xfId="0" applyFont="1" applyFill="1"/>
    <xf numFmtId="0" fontId="0" fillId="21" borderId="10" xfId="0" applyFont="1" applyFill="1" applyBorder="1" applyAlignment="1">
      <alignment horizontal="center"/>
    </xf>
    <xf numFmtId="0" fontId="20" fillId="4" borderId="10" xfId="0" applyFont="1" applyFill="1" applyBorder="1" applyAlignment="1">
      <alignment horizontal="center"/>
    </xf>
    <xf numFmtId="0" fontId="21" fillId="2" borderId="10" xfId="0" applyFont="1" applyFill="1" applyBorder="1" applyAlignment="1">
      <alignment horizontal="center"/>
    </xf>
    <xf numFmtId="0" fontId="20" fillId="2" borderId="11" xfId="0" applyFont="1" applyFill="1" applyBorder="1" applyAlignment="1">
      <alignment horizontal="center"/>
    </xf>
    <xf numFmtId="0" fontId="21" fillId="10" borderId="10" xfId="0" applyFont="1" applyFill="1" applyBorder="1" applyAlignment="1">
      <alignment horizontal="center"/>
    </xf>
    <xf numFmtId="0" fontId="20" fillId="10" borderId="10" xfId="0" applyFont="1" applyFill="1" applyBorder="1" applyAlignment="1">
      <alignment horizontal="center"/>
    </xf>
    <xf numFmtId="0" fontId="0" fillId="10" borderId="12" xfId="0" applyFont="1" applyFill="1" applyBorder="1" applyAlignment="1">
      <alignment horizontal="center"/>
    </xf>
    <xf numFmtId="0" fontId="0" fillId="0" borderId="10" xfId="0" applyNumberFormat="1" applyBorder="1"/>
    <xf numFmtId="164" fontId="0" fillId="0" borderId="10" xfId="0" applyNumberFormat="1" applyFont="1" applyFill="1" applyBorder="1"/>
    <xf numFmtId="0" fontId="0" fillId="0" borderId="0" xfId="0" applyFont="1" applyFill="1"/>
    <xf numFmtId="166" fontId="0" fillId="21" borderId="13" xfId="0" applyNumberFormat="1" applyFill="1" applyBorder="1"/>
    <xf numFmtId="0" fontId="0" fillId="21" borderId="13" xfId="0" applyNumberFormat="1" applyFill="1" applyBorder="1"/>
    <xf numFmtId="0" fontId="20" fillId="4" borderId="14" xfId="0" applyNumberFormat="1" applyFont="1" applyFill="1" applyBorder="1"/>
    <xf numFmtId="0" fontId="0" fillId="2" borderId="13" xfId="0" applyNumberFormat="1" applyFill="1" applyBorder="1"/>
    <xf numFmtId="167" fontId="0" fillId="2" borderId="11" xfId="0" applyNumberFormat="1" applyFill="1" applyBorder="1"/>
    <xf numFmtId="167" fontId="0" fillId="10" borderId="15" xfId="0" applyNumberFormat="1" applyFill="1" applyBorder="1"/>
    <xf numFmtId="167" fontId="0" fillId="10" borderId="16" xfId="0" applyNumberFormat="1" applyFill="1" applyBorder="1"/>
    <xf numFmtId="167" fontId="0" fillId="10" borderId="0" xfId="0" applyNumberFormat="1" applyFill="1" applyBorder="1"/>
    <xf numFmtId="0" fontId="0" fillId="0" borderId="10" xfId="0" applyNumberFormat="1" applyBorder="1" applyAlignment="1">
      <alignment horizontal="right"/>
    </xf>
    <xf numFmtId="0" fontId="20" fillId="4" borderId="10" xfId="0" applyNumberFormat="1" applyFont="1" applyFill="1" applyBorder="1"/>
    <xf numFmtId="0" fontId="0" fillId="2" borderId="17" xfId="0" applyNumberFormat="1" applyFill="1" applyBorder="1"/>
    <xf numFmtId="0" fontId="0" fillId="2" borderId="16" xfId="0" applyFill="1" applyBorder="1"/>
    <xf numFmtId="0" fontId="0" fillId="10" borderId="16" xfId="0" applyFill="1" applyBorder="1"/>
    <xf numFmtId="0" fontId="0" fillId="10" borderId="0" xfId="0" applyFill="1" applyBorder="1"/>
    <xf numFmtId="167" fontId="0" fillId="2" borderId="16" xfId="0" applyNumberFormat="1" applyFill="1" applyBorder="1"/>
    <xf numFmtId="0" fontId="0" fillId="24" borderId="18" xfId="0" applyFill="1" applyBorder="1"/>
    <xf numFmtId="0" fontId="24" fillId="0" borderId="0" xfId="0" applyFont="1"/>
    <xf numFmtId="0" fontId="20" fillId="0" borderId="0" xfId="0" applyFont="1" applyFill="1"/>
    <xf numFmtId="0" fontId="24" fillId="0" borderId="0" xfId="0" applyFont="1" applyFill="1"/>
    <xf numFmtId="0" fontId="0" fillId="21" borderId="12" xfId="0" applyFont="1" applyFill="1" applyBorder="1" applyAlignment="1">
      <alignment horizontal="center"/>
    </xf>
    <xf numFmtId="0" fontId="20" fillId="4" borderId="19" xfId="0" applyFont="1" applyFill="1" applyBorder="1" applyAlignment="1">
      <alignment horizontal="center"/>
    </xf>
    <xf numFmtId="0" fontId="20" fillId="4" borderId="20" xfId="0" applyNumberFormat="1" applyFont="1" applyFill="1" applyBorder="1"/>
    <xf numFmtId="0" fontId="24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166" fontId="0" fillId="0" borderId="0" xfId="0" applyNumberFormat="1" applyFill="1" applyBorder="1"/>
    <xf numFmtId="0" fontId="24" fillId="0" borderId="10" xfId="0" applyNumberFormat="1" applyFont="1" applyBorder="1" applyAlignment="1">
      <alignment horizontal="right"/>
    </xf>
    <xf numFmtId="0" fontId="0" fillId="0" borderId="11" xfId="0" applyNumberFormat="1" applyBorder="1" applyAlignment="1">
      <alignment horizontal="right"/>
    </xf>
    <xf numFmtId="0" fontId="0" fillId="0" borderId="14" xfId="0" applyNumberFormat="1" applyBorder="1" applyAlignment="1">
      <alignment horizontal="right"/>
    </xf>
    <xf numFmtId="0" fontId="0" fillId="0" borderId="0" xfId="0" applyNumberFormat="1" applyBorder="1" applyAlignment="1">
      <alignment horizontal="right"/>
    </xf>
    <xf numFmtId="0" fontId="24" fillId="25" borderId="0" xfId="0" applyFont="1" applyFill="1" applyAlignment="1">
      <alignment horizontal="center"/>
    </xf>
    <xf numFmtId="0" fontId="0" fillId="25" borderId="0" xfId="0" applyFill="1" applyAlignment="1">
      <alignment horizontal="center"/>
    </xf>
    <xf numFmtId="0" fontId="24" fillId="26" borderId="0" xfId="0" applyFont="1" applyFill="1" applyAlignment="1">
      <alignment horizontal="center"/>
    </xf>
    <xf numFmtId="0" fontId="0" fillId="26" borderId="0" xfId="0" applyFill="1" applyAlignment="1">
      <alignment horizontal="center"/>
    </xf>
    <xf numFmtId="0" fontId="24" fillId="27" borderId="0" xfId="0" applyFont="1" applyFill="1" applyAlignment="1">
      <alignment horizontal="center"/>
    </xf>
    <xf numFmtId="0" fontId="0" fillId="27" borderId="0" xfId="0" applyFill="1" applyAlignment="1">
      <alignment horizontal="center"/>
    </xf>
    <xf numFmtId="0" fontId="24" fillId="28" borderId="0" xfId="0" applyFont="1" applyFill="1" applyAlignment="1">
      <alignment horizontal="center"/>
    </xf>
    <xf numFmtId="0" fontId="0" fillId="28" borderId="0" xfId="0" applyFill="1" applyAlignment="1">
      <alignment horizontal="center"/>
    </xf>
    <xf numFmtId="0" fontId="24" fillId="29" borderId="0" xfId="0" applyFont="1" applyFill="1" applyAlignment="1">
      <alignment horizontal="center"/>
    </xf>
    <xf numFmtId="0" fontId="0" fillId="29" borderId="0" xfId="0" applyFill="1" applyAlignment="1">
      <alignment horizontal="center"/>
    </xf>
    <xf numFmtId="0" fontId="24" fillId="30" borderId="0" xfId="0" applyFont="1" applyFill="1" applyAlignment="1">
      <alignment horizontal="center"/>
    </xf>
    <xf numFmtId="0" fontId="0" fillId="30" borderId="0" xfId="0" applyFill="1" applyAlignment="1">
      <alignment horizontal="center"/>
    </xf>
    <xf numFmtId="0" fontId="24" fillId="31" borderId="0" xfId="0" applyFont="1" applyFill="1" applyAlignment="1">
      <alignment horizontal="center"/>
    </xf>
    <xf numFmtId="0" fontId="0" fillId="31" borderId="0" xfId="0" applyFill="1" applyAlignment="1">
      <alignment horizontal="center"/>
    </xf>
    <xf numFmtId="0" fontId="24" fillId="32" borderId="0" xfId="0" applyFont="1" applyFill="1" applyAlignment="1">
      <alignment horizontal="center"/>
    </xf>
    <xf numFmtId="0" fontId="0" fillId="32" borderId="0" xfId="0" applyFill="1" applyAlignment="1">
      <alignment horizontal="center"/>
    </xf>
    <xf numFmtId="0" fontId="0" fillId="25" borderId="0" xfId="0" applyFill="1"/>
    <xf numFmtId="0" fontId="0" fillId="26" borderId="0" xfId="0" applyFill="1"/>
    <xf numFmtId="0" fontId="0" fillId="27" borderId="0" xfId="0" applyFill="1"/>
    <xf numFmtId="0" fontId="0" fillId="28" borderId="0" xfId="0" applyFill="1"/>
    <xf numFmtId="0" fontId="0" fillId="29" borderId="0" xfId="0" applyFill="1"/>
    <xf numFmtId="0" fontId="0" fillId="30" borderId="0" xfId="0" applyFill="1"/>
    <xf numFmtId="0" fontId="0" fillId="31" borderId="0" xfId="0" applyFill="1"/>
    <xf numFmtId="0" fontId="0" fillId="32" borderId="0" xfId="0" applyFill="1"/>
    <xf numFmtId="0" fontId="24" fillId="33" borderId="0" xfId="0" applyFont="1" applyFill="1"/>
    <xf numFmtId="0" fontId="24" fillId="34" borderId="0" xfId="0" applyFont="1" applyFill="1"/>
    <xf numFmtId="0" fontId="24" fillId="35" borderId="0" xfId="0" applyFont="1" applyFill="1"/>
  </cellXfs>
  <cellStyles count="42">
    <cellStyle name="20 % - Accent1" xfId="1" builtinId="30" customBuiltin="1"/>
    <cellStyle name="20 % - Accent2" xfId="2" builtinId="34" customBuiltin="1"/>
    <cellStyle name="20 % - Accent3" xfId="3" builtinId="38" customBuiltin="1"/>
    <cellStyle name="20 % - Accent4" xfId="4" builtinId="42" customBuiltin="1"/>
    <cellStyle name="20 % - Accent5" xfId="5" builtinId="46" customBuiltin="1"/>
    <cellStyle name="20 % - Accent6" xfId="6" builtinId="50" customBuiltin="1"/>
    <cellStyle name="40 % - Accent1" xfId="7" builtinId="31" customBuiltin="1"/>
    <cellStyle name="40 % - Accent2" xfId="8" builtinId="35" customBuiltin="1"/>
    <cellStyle name="40 % - Accent3" xfId="9" builtinId="39" customBuiltin="1"/>
    <cellStyle name="40 % - Accent4" xfId="10" builtinId="43" customBuiltin="1"/>
    <cellStyle name="40 % - Accent5" xfId="11" builtinId="47" customBuiltin="1"/>
    <cellStyle name="40 % - Accent6" xfId="12" builtinId="51" customBuiltin="1"/>
    <cellStyle name="60 % - Accent1" xfId="13" builtinId="32" customBuiltin="1"/>
    <cellStyle name="60 % - Accent2" xfId="14" builtinId="36" customBuiltin="1"/>
    <cellStyle name="60 % - Accent3" xfId="15" builtinId="40" customBuiltin="1"/>
    <cellStyle name="60 % - Accent4" xfId="16" builtinId="44" customBuiltin="1"/>
    <cellStyle name="60 % - Accent5" xfId="17" builtinId="48" customBuiltin="1"/>
    <cellStyle name="60 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Avertissement" xfId="25" builtinId="11" customBuiltin="1"/>
    <cellStyle name="Calcul" xfId="26" builtinId="22" customBuiltin="1"/>
    <cellStyle name="Cellule liée" xfId="27" builtinId="24" customBuiltin="1"/>
    <cellStyle name="Commentaire" xfId="28"/>
    <cellStyle name="Entrée" xfId="29" builtinId="20" customBuiltin="1"/>
    <cellStyle name="Insatisfaisant" xfId="30" builtinId="27" customBuiltin="1"/>
    <cellStyle name="Neutre" xfId="31" builtinId="28" customBuiltin="1"/>
    <cellStyle name="Normal" xfId="0" builtinId="0"/>
    <cellStyle name="Satisfaisant" xfId="32" builtinId="26" customBuiltin="1"/>
    <cellStyle name="Sortie" xfId="33" builtinId="21" customBuiltin="1"/>
    <cellStyle name="Texte explicatif" xfId="34" builtinId="53" customBuiltin="1"/>
    <cellStyle name="Titre" xfId="35" builtinId="15" customBuiltin="1"/>
    <cellStyle name="Titre 1" xfId="36" builtinId="16" customBuiltin="1"/>
    <cellStyle name="Titre 2" xfId="37" builtinId="17" customBuiltin="1"/>
    <cellStyle name="Titre 3" xfId="38" builtinId="18" customBuiltin="1"/>
    <cellStyle name="Titre 4" xfId="39" builtinId="19" customBuiltin="1"/>
    <cellStyle name="Total" xfId="40" builtinId="25" customBuiltin="1"/>
    <cellStyle name="Vérification" xfId="41" builtinId="23" customBuiltin="1"/>
  </cellStyles>
  <dxfs count="1">
    <dxf>
      <fill>
        <patternFill>
          <bgColor theme="8" tint="0.3999450666829432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00FF00"/>
      <rgbColor rgb="000000FF"/>
      <rgbColor rgb="00FFFF00"/>
      <rgbColor rgb="00FF00FF"/>
      <rgbColor rgb="0000FFFF"/>
      <rgbColor rgb="00800000"/>
      <rgbColor rgb="00006411"/>
      <rgbColor rgb="00000080"/>
      <rgbColor rgb="00808000"/>
      <rgbColor rgb="00800080"/>
      <rgbColor rgb="001FB714"/>
      <rgbColor rgb="00C0C0C0"/>
      <rgbColor rgb="00808080"/>
      <rgbColor rgb="009999FF"/>
      <rgbColor rgb="00993366"/>
      <rgbColor rgb="00FFFFCC"/>
      <rgbColor rgb="00CCFFFF"/>
      <rgbColor rgb="004600A5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D3D3D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285"/>
  <sheetViews>
    <sheetView topLeftCell="I132" zoomScaleNormal="100" workbookViewId="0">
      <selection activeCell="M4" sqref="M4:M5"/>
    </sheetView>
  </sheetViews>
  <sheetFormatPr baseColWidth="10" defaultColWidth="11" defaultRowHeight="12.75" x14ac:dyDescent="0.2"/>
  <cols>
    <col min="1" max="1" width="19.85546875" customWidth="1"/>
    <col min="2" max="2" width="15" customWidth="1"/>
    <col min="3" max="3" width="15.85546875" customWidth="1"/>
    <col min="4" max="4" width="16.42578125" customWidth="1"/>
    <col min="5" max="5" width="17.140625" customWidth="1"/>
    <col min="6" max="6" width="24.140625" customWidth="1"/>
    <col min="7" max="7" width="30.140625" customWidth="1"/>
    <col min="8" max="8" width="20.85546875" customWidth="1"/>
    <col min="9" max="9" width="22.42578125" customWidth="1"/>
    <col min="10" max="10" width="31.140625" customWidth="1"/>
    <col min="11" max="11" width="22.7109375" customWidth="1"/>
    <col min="12" max="12" width="28.140625" customWidth="1"/>
    <col min="13" max="13" width="35.7109375" customWidth="1"/>
    <col min="14" max="14" width="32.140625" customWidth="1"/>
    <col min="15" max="15" width="21.28515625" customWidth="1"/>
    <col min="16" max="16" width="21.42578125" customWidth="1"/>
    <col min="18" max="18" width="14.85546875" customWidth="1"/>
    <col min="19" max="19" width="21" style="1" customWidth="1"/>
    <col min="20" max="20" width="18.7109375" style="1" customWidth="1"/>
    <col min="21" max="21" width="19.7109375" customWidth="1"/>
  </cols>
  <sheetData>
    <row r="1" spans="1:20" x14ac:dyDescent="0.2">
      <c r="A1" s="2" t="s">
        <v>0</v>
      </c>
      <c r="B1" s="3">
        <v>2</v>
      </c>
      <c r="C1" s="3">
        <v>2</v>
      </c>
      <c r="D1" s="3">
        <v>2</v>
      </c>
      <c r="F1" s="4"/>
      <c r="G1" s="4"/>
      <c r="H1" s="4"/>
      <c r="I1" s="4"/>
      <c r="J1" s="4"/>
      <c r="K1" s="4"/>
    </row>
    <row r="2" spans="1:20" x14ac:dyDescent="0.2">
      <c r="A2" s="5"/>
      <c r="B2" s="3"/>
      <c r="C2" s="3"/>
      <c r="D2" s="3"/>
      <c r="E2" s="3"/>
      <c r="F2" s="4"/>
      <c r="G2" s="4"/>
      <c r="H2" s="4"/>
      <c r="I2" s="4"/>
      <c r="J2" s="4"/>
      <c r="K2" s="4"/>
    </row>
    <row r="3" spans="1:20" x14ac:dyDescent="0.2">
      <c r="A3" s="6"/>
      <c r="B3" s="7" t="s">
        <v>1</v>
      </c>
      <c r="C3" s="7" t="s">
        <v>2</v>
      </c>
      <c r="D3" s="7" t="s">
        <v>3</v>
      </c>
      <c r="E3" s="7" t="s">
        <v>4</v>
      </c>
      <c r="F3" s="4"/>
      <c r="G3" s="4"/>
      <c r="H3" s="4"/>
      <c r="I3" s="4"/>
      <c r="J3" s="4"/>
      <c r="K3" s="4"/>
    </row>
    <row r="4" spans="1:20" ht="15.75" x14ac:dyDescent="0.25">
      <c r="A4" s="8"/>
      <c r="B4" s="37" t="s">
        <v>38</v>
      </c>
      <c r="C4" s="36" t="s">
        <v>37</v>
      </c>
      <c r="D4" s="9"/>
      <c r="E4" s="9"/>
      <c r="F4" s="10" t="s">
        <v>8</v>
      </c>
      <c r="G4" s="39" t="s">
        <v>9</v>
      </c>
      <c r="H4" s="42"/>
      <c r="I4" s="43"/>
      <c r="J4" s="40" t="s">
        <v>10</v>
      </c>
      <c r="K4" s="12" t="s">
        <v>11</v>
      </c>
      <c r="L4" s="13" t="s">
        <v>12</v>
      </c>
      <c r="M4" s="14" t="s">
        <v>13</v>
      </c>
      <c r="N4" s="15" t="s">
        <v>14</v>
      </c>
      <c r="O4" s="16" t="s">
        <v>15</v>
      </c>
      <c r="P4" s="8" t="s">
        <v>16</v>
      </c>
      <c r="R4" s="17" t="str">
        <f>B4</f>
        <v>TOR</v>
      </c>
      <c r="S4" s="18" t="s">
        <v>17</v>
      </c>
      <c r="T4" s="18" t="s">
        <v>18</v>
      </c>
    </row>
    <row r="5" spans="1:20" x14ac:dyDescent="0.2">
      <c r="A5" s="38">
        <v>1</v>
      </c>
      <c r="B5" s="36"/>
      <c r="F5" s="20" t="str">
        <f>IF(B5="","",B$1^B5)</f>
        <v/>
      </c>
      <c r="G5" s="21" t="str">
        <f>IF(C5="","",C$1^C5)</f>
        <v/>
      </c>
      <c r="H5" s="44"/>
      <c r="I5" s="44"/>
      <c r="J5" s="41" t="str">
        <f t="shared" ref="J5:J31" si="0">IF(G5="","",GEOMEAN(G5:I5))</f>
        <v/>
      </c>
      <c r="K5" s="23" t="str">
        <f>IF(OR(F5="",J5=""),"",J5/F5)</f>
        <v/>
      </c>
      <c r="L5" s="24" t="e">
        <f>GEOMEAN(K5:K7)</f>
        <v>#NUM!</v>
      </c>
      <c r="M5" s="25" t="e">
        <f>K5/L5</f>
        <v>#VALUE!</v>
      </c>
      <c r="N5" s="26" t="e">
        <f>GEOMEAN(M5:M7)</f>
        <v>#VALUE!</v>
      </c>
      <c r="O5" s="27" t="e">
        <f>STDEVA(M5:M7)</f>
        <v>#VALUE!</v>
      </c>
      <c r="P5" s="28">
        <f>IF(A5="","",A5)</f>
        <v>1</v>
      </c>
      <c r="R5">
        <f>P5</f>
        <v>1</v>
      </c>
      <c r="S5" s="1" t="e">
        <f>N5</f>
        <v>#VALUE!</v>
      </c>
      <c r="T5" s="1" t="e">
        <f>O5</f>
        <v>#VALUE!</v>
      </c>
    </row>
    <row r="6" spans="1:20" x14ac:dyDescent="0.2">
      <c r="B6">
        <v>26.95</v>
      </c>
      <c r="F6" s="20">
        <f t="shared" ref="F6:F31" si="1">IF(B6="","",B$1^B6)</f>
        <v>129645779.46095324</v>
      </c>
      <c r="G6" s="21" t="str">
        <f t="shared" ref="G6:G31" si="2">IF(C6="","",C$1^C6)</f>
        <v/>
      </c>
      <c r="H6" s="44"/>
      <c r="I6" s="44"/>
      <c r="J6" s="41" t="str">
        <f t="shared" si="0"/>
        <v/>
      </c>
      <c r="K6" s="23" t="str">
        <f t="shared" ref="K6:K31" si="3">IF(OR(F6="",J6=""),"",J6/F6)</f>
        <v/>
      </c>
      <c r="L6" s="31"/>
      <c r="M6" s="25" t="e">
        <f t="shared" ref="M5:M31" si="4">K6/L$5</f>
        <v>#VALUE!</v>
      </c>
      <c r="N6" s="32"/>
      <c r="O6" s="33"/>
      <c r="P6" s="28" t="str">
        <f t="shared" ref="P6:P31" si="5">IF(A6="","",A6)</f>
        <v/>
      </c>
      <c r="R6">
        <f>P8</f>
        <v>2</v>
      </c>
      <c r="S6" s="1">
        <f>N8</f>
        <v>1</v>
      </c>
      <c r="T6" s="1">
        <f>O8</f>
        <v>0.57735026918962584</v>
      </c>
    </row>
    <row r="7" spans="1:20" x14ac:dyDescent="0.2">
      <c r="F7" s="20" t="str">
        <f t="shared" si="1"/>
        <v/>
      </c>
      <c r="G7" s="21" t="str">
        <f t="shared" si="2"/>
        <v/>
      </c>
      <c r="H7" s="44"/>
      <c r="I7" s="44"/>
      <c r="J7" s="41" t="str">
        <f t="shared" si="0"/>
        <v/>
      </c>
      <c r="K7" s="23" t="str">
        <f t="shared" si="3"/>
        <v/>
      </c>
      <c r="L7" s="31"/>
      <c r="M7" s="25" t="e">
        <f t="shared" si="4"/>
        <v>#VALUE!</v>
      </c>
      <c r="N7" s="32"/>
      <c r="O7" s="33"/>
      <c r="P7" s="28" t="str">
        <f t="shared" si="5"/>
        <v/>
      </c>
      <c r="R7">
        <f>P11</f>
        <v>3</v>
      </c>
      <c r="S7" s="1" t="e">
        <f>N11</f>
        <v>#NUM!</v>
      </c>
      <c r="T7" s="1">
        <f>O11</f>
        <v>0</v>
      </c>
    </row>
    <row r="8" spans="1:20" x14ac:dyDescent="0.2">
      <c r="A8" s="38">
        <v>2</v>
      </c>
      <c r="B8">
        <v>24.38</v>
      </c>
      <c r="F8" s="20">
        <f t="shared" si="1"/>
        <v>21832893.398590092</v>
      </c>
      <c r="G8" s="21" t="str">
        <f t="shared" si="2"/>
        <v/>
      </c>
      <c r="H8" s="44"/>
      <c r="I8" s="44"/>
      <c r="J8" s="41" t="str">
        <f>IF(G8="","",GEOMEAN(G8:I8))</f>
        <v/>
      </c>
      <c r="K8" s="23" t="str">
        <f t="shared" si="3"/>
        <v/>
      </c>
      <c r="L8" s="34">
        <f>GEOMEAN(K8:K10)</f>
        <v>0.30354872109876174</v>
      </c>
      <c r="M8" s="25" t="str">
        <f>IF(K8="","",K8/L$8)</f>
        <v/>
      </c>
      <c r="N8" s="26">
        <f>GEOMEAN(M8:M10)</f>
        <v>1</v>
      </c>
      <c r="O8" s="27">
        <f>STDEVA(M8:M10)</f>
        <v>0.57735026918962584</v>
      </c>
      <c r="P8" s="28">
        <f t="shared" si="5"/>
        <v>2</v>
      </c>
      <c r="R8">
        <f>P14</f>
        <v>4</v>
      </c>
      <c r="S8" s="1">
        <f>N14</f>
        <v>1.6471820345351491</v>
      </c>
      <c r="T8" s="1">
        <f>O14</f>
        <v>0.95100099104318381</v>
      </c>
    </row>
    <row r="9" spans="1:20" x14ac:dyDescent="0.2">
      <c r="B9">
        <v>24.55</v>
      </c>
      <c r="C9">
        <v>22.83</v>
      </c>
      <c r="F9" s="20">
        <f t="shared" si="1"/>
        <v>24563281.963390037</v>
      </c>
      <c r="G9" s="21">
        <f t="shared" si="2"/>
        <v>7456152.8259753278</v>
      </c>
      <c r="H9" s="44"/>
      <c r="I9" s="44"/>
      <c r="J9" s="41">
        <f t="shared" si="0"/>
        <v>7456152.8259753278</v>
      </c>
      <c r="K9" s="23">
        <f t="shared" si="3"/>
        <v>0.30354872109876174</v>
      </c>
      <c r="L9" s="31"/>
      <c r="M9" s="25">
        <f t="shared" ref="M9:M31" si="6">IF(K9="","",K9/L$8)</f>
        <v>1</v>
      </c>
      <c r="N9" s="32"/>
      <c r="O9" s="33"/>
      <c r="P9" s="28" t="str">
        <f t="shared" si="5"/>
        <v/>
      </c>
      <c r="R9">
        <f>P17</f>
        <v>5</v>
      </c>
      <c r="S9" s="1">
        <f>N17</f>
        <v>0.41754395971418479</v>
      </c>
      <c r="T9" s="1">
        <f>O17</f>
        <v>0.24106911753948684</v>
      </c>
    </row>
    <row r="10" spans="1:20" x14ac:dyDescent="0.2">
      <c r="C10">
        <v>22.74</v>
      </c>
      <c r="F10" s="20" t="str">
        <f t="shared" si="1"/>
        <v/>
      </c>
      <c r="G10" s="21">
        <f t="shared" si="2"/>
        <v>7005225.2016201653</v>
      </c>
      <c r="H10" s="44"/>
      <c r="I10" s="44"/>
      <c r="J10" s="41">
        <f t="shared" si="0"/>
        <v>7005225.2016201653</v>
      </c>
      <c r="K10" s="23" t="str">
        <f t="shared" si="3"/>
        <v/>
      </c>
      <c r="L10" s="31"/>
      <c r="M10" s="25" t="str">
        <f t="shared" si="6"/>
        <v/>
      </c>
      <c r="N10" s="32"/>
      <c r="O10" s="33"/>
      <c r="P10" s="28" t="str">
        <f t="shared" si="5"/>
        <v/>
      </c>
      <c r="R10">
        <f>P20</f>
        <v>6</v>
      </c>
      <c r="S10" s="1">
        <f>N20</f>
        <v>1.4896774631227034</v>
      </c>
      <c r="T10" s="1">
        <f>O20</f>
        <v>1.4719187405539831</v>
      </c>
    </row>
    <row r="11" spans="1:20" x14ac:dyDescent="0.2">
      <c r="A11" s="38">
        <v>3</v>
      </c>
      <c r="B11">
        <v>24.79</v>
      </c>
      <c r="F11" s="20">
        <f t="shared" si="1"/>
        <v>29009055.739387959</v>
      </c>
      <c r="G11" s="21" t="str">
        <f t="shared" si="2"/>
        <v/>
      </c>
      <c r="H11" s="44"/>
      <c r="I11" s="44"/>
      <c r="J11" s="41" t="str">
        <f t="shared" si="0"/>
        <v/>
      </c>
      <c r="K11" s="23" t="str">
        <f t="shared" si="3"/>
        <v/>
      </c>
      <c r="L11" s="34" t="e">
        <f>GEOMEAN(K11:K13)</f>
        <v>#NUM!</v>
      </c>
      <c r="M11" s="25" t="str">
        <f t="shared" si="6"/>
        <v/>
      </c>
      <c r="N11" s="26" t="e">
        <f>GEOMEAN(M11:M13)</f>
        <v>#NUM!</v>
      </c>
      <c r="O11" s="27">
        <f>STDEVA(M11:M13)</f>
        <v>0</v>
      </c>
      <c r="P11" s="28">
        <f t="shared" si="5"/>
        <v>3</v>
      </c>
      <c r="R11">
        <f>P23</f>
        <v>7</v>
      </c>
      <c r="S11" s="1">
        <f>N23</f>
        <v>0.4444213405832852</v>
      </c>
      <c r="T11" s="1">
        <f>O23</f>
        <v>0.30380922764252716</v>
      </c>
    </row>
    <row r="12" spans="1:20" x14ac:dyDescent="0.2">
      <c r="F12" s="20" t="str">
        <f t="shared" si="1"/>
        <v/>
      </c>
      <c r="G12" s="21" t="str">
        <f t="shared" si="2"/>
        <v/>
      </c>
      <c r="H12" s="44"/>
      <c r="I12" s="44"/>
      <c r="J12" s="41" t="str">
        <f t="shared" si="0"/>
        <v/>
      </c>
      <c r="K12" s="23" t="str">
        <f t="shared" si="3"/>
        <v/>
      </c>
      <c r="L12" s="31"/>
      <c r="M12" s="25" t="str">
        <f t="shared" si="6"/>
        <v/>
      </c>
      <c r="N12" s="32"/>
      <c r="O12" s="33"/>
      <c r="P12" s="28" t="str">
        <f t="shared" si="5"/>
        <v/>
      </c>
      <c r="R12">
        <f>P26</f>
        <v>8</v>
      </c>
      <c r="S12" s="1">
        <f>N26</f>
        <v>1.5529377500020776</v>
      </c>
      <c r="T12" s="1">
        <f>O26</f>
        <v>0.99014433096559618</v>
      </c>
    </row>
    <row r="13" spans="1:20" x14ac:dyDescent="0.2">
      <c r="C13">
        <v>23.04</v>
      </c>
      <c r="F13" s="20" t="str">
        <f t="shared" si="1"/>
        <v/>
      </c>
      <c r="G13" s="21">
        <f t="shared" si="2"/>
        <v>8624443.8711976893</v>
      </c>
      <c r="H13" s="44"/>
      <c r="I13" s="44"/>
      <c r="J13" s="41">
        <f t="shared" si="0"/>
        <v>8624443.8711976893</v>
      </c>
      <c r="K13" s="23" t="str">
        <f t="shared" si="3"/>
        <v/>
      </c>
      <c r="L13" s="31"/>
      <c r="M13" s="25" t="str">
        <f t="shared" si="6"/>
        <v/>
      </c>
      <c r="N13" s="32"/>
      <c r="O13" s="33"/>
      <c r="P13" s="28" t="str">
        <f t="shared" si="5"/>
        <v/>
      </c>
      <c r="R13">
        <f>P29</f>
        <v>9</v>
      </c>
      <c r="S13" s="1">
        <f>N29</f>
        <v>0.70222243786899841</v>
      </c>
      <c r="T13" s="1">
        <f>O29</f>
        <v>0.64313278130004303</v>
      </c>
    </row>
    <row r="14" spans="1:20" x14ac:dyDescent="0.2">
      <c r="A14" s="38">
        <v>4</v>
      </c>
      <c r="B14">
        <v>24.87</v>
      </c>
      <c r="C14">
        <v>23.87</v>
      </c>
      <c r="F14" s="20">
        <f t="shared" si="1"/>
        <v>30663095.256183792</v>
      </c>
      <c r="G14" s="21">
        <f t="shared" si="2"/>
        <v>15331547.628091922</v>
      </c>
      <c r="H14" s="44"/>
      <c r="I14" s="44"/>
      <c r="J14" s="41">
        <f t="shared" si="0"/>
        <v>15331547.628091922</v>
      </c>
      <c r="K14" s="23">
        <f t="shared" si="3"/>
        <v>0.50000000000000089</v>
      </c>
      <c r="L14" s="34">
        <f>GEOMEAN(K14:K16)</f>
        <v>0.50000000000000089</v>
      </c>
      <c r="M14" s="25">
        <f t="shared" si="6"/>
        <v>1.6471820345351491</v>
      </c>
      <c r="N14" s="26">
        <f>GEOMEAN(M14:M16)</f>
        <v>1.6471820345351491</v>
      </c>
      <c r="O14" s="27">
        <f>STDEVA(M14:M16)</f>
        <v>0.95100099104318381</v>
      </c>
      <c r="P14" s="28">
        <f t="shared" si="5"/>
        <v>4</v>
      </c>
      <c r="S14"/>
      <c r="T14"/>
    </row>
    <row r="15" spans="1:20" x14ac:dyDescent="0.2">
      <c r="B15">
        <v>24.99</v>
      </c>
      <c r="F15" s="20">
        <f t="shared" si="1"/>
        <v>33322654.607852306</v>
      </c>
      <c r="G15" s="21" t="str">
        <f t="shared" si="2"/>
        <v/>
      </c>
      <c r="H15" s="44"/>
      <c r="I15" s="44"/>
      <c r="J15" s="41" t="str">
        <f t="shared" si="0"/>
        <v/>
      </c>
      <c r="K15" s="23" t="str">
        <f t="shared" si="3"/>
        <v/>
      </c>
      <c r="L15" s="31"/>
      <c r="M15" s="25" t="str">
        <f t="shared" si="6"/>
        <v/>
      </c>
      <c r="N15" s="32"/>
      <c r="O15" s="33"/>
      <c r="P15" s="28" t="str">
        <f t="shared" si="5"/>
        <v/>
      </c>
      <c r="S15"/>
      <c r="T15"/>
    </row>
    <row r="16" spans="1:20" x14ac:dyDescent="0.2">
      <c r="F16" s="20" t="str">
        <f t="shared" si="1"/>
        <v/>
      </c>
      <c r="G16" s="21" t="str">
        <f t="shared" si="2"/>
        <v/>
      </c>
      <c r="H16" s="44"/>
      <c r="I16" s="44"/>
      <c r="J16" s="41" t="str">
        <f t="shared" si="0"/>
        <v/>
      </c>
      <c r="K16" s="23" t="str">
        <f t="shared" si="3"/>
        <v/>
      </c>
      <c r="L16" s="31"/>
      <c r="M16" s="25" t="str">
        <f t="shared" si="6"/>
        <v/>
      </c>
      <c r="N16" s="32"/>
      <c r="O16" s="33"/>
      <c r="P16" s="28" t="str">
        <f t="shared" si="5"/>
        <v/>
      </c>
      <c r="S16"/>
      <c r="T16"/>
    </row>
    <row r="17" spans="1:20" x14ac:dyDescent="0.2">
      <c r="A17" s="38">
        <v>5</v>
      </c>
      <c r="B17" s="36">
        <v>26.52</v>
      </c>
      <c r="C17">
        <v>23.54</v>
      </c>
      <c r="F17" s="20">
        <f t="shared" si="1"/>
        <v>96231107.721180275</v>
      </c>
      <c r="G17" s="21">
        <f t="shared" si="2"/>
        <v>12196805.49057328</v>
      </c>
      <c r="H17" s="44"/>
      <c r="I17" s="44"/>
      <c r="J17" s="41">
        <f t="shared" si="0"/>
        <v>12196805.49057328</v>
      </c>
      <c r="K17" s="23">
        <f t="shared" si="3"/>
        <v>0.12674493497375369</v>
      </c>
      <c r="L17" s="34">
        <f>GEOMEAN(K17:K19)</f>
        <v>0.12674493497375369</v>
      </c>
      <c r="M17" s="25">
        <f t="shared" si="6"/>
        <v>0.41754395971418479</v>
      </c>
      <c r="N17" s="26">
        <f>GEOMEAN(M17:M19)</f>
        <v>0.41754395971418479</v>
      </c>
      <c r="O17" s="27">
        <f>STDEVA(M17:M19)</f>
        <v>0.24106911753948684</v>
      </c>
      <c r="P17" s="28">
        <f t="shared" si="5"/>
        <v>5</v>
      </c>
      <c r="S17"/>
      <c r="T17"/>
    </row>
    <row r="18" spans="1:20" x14ac:dyDescent="0.2">
      <c r="F18" s="20" t="str">
        <f t="shared" si="1"/>
        <v/>
      </c>
      <c r="G18" s="21" t="str">
        <f t="shared" si="2"/>
        <v/>
      </c>
      <c r="H18" s="44"/>
      <c r="I18" s="44"/>
      <c r="J18" s="41" t="str">
        <f t="shared" si="0"/>
        <v/>
      </c>
      <c r="K18" s="23" t="str">
        <f t="shared" si="3"/>
        <v/>
      </c>
      <c r="L18" s="31"/>
      <c r="M18" s="25" t="str">
        <f t="shared" si="6"/>
        <v/>
      </c>
      <c r="N18" s="32"/>
      <c r="O18" s="33"/>
      <c r="P18" s="28" t="str">
        <f t="shared" si="5"/>
        <v/>
      </c>
      <c r="S18"/>
      <c r="T18"/>
    </row>
    <row r="19" spans="1:20" x14ac:dyDescent="0.2">
      <c r="F19" s="20" t="str">
        <f t="shared" si="1"/>
        <v/>
      </c>
      <c r="G19" s="21" t="str">
        <f t="shared" si="2"/>
        <v/>
      </c>
      <c r="H19" s="44"/>
      <c r="I19" s="44"/>
      <c r="J19" s="41" t="str">
        <f t="shared" si="0"/>
        <v/>
      </c>
      <c r="K19" s="23" t="str">
        <f t="shared" si="3"/>
        <v/>
      </c>
      <c r="L19" s="31"/>
      <c r="M19" s="25" t="str">
        <f t="shared" si="6"/>
        <v/>
      </c>
      <c r="N19" s="32"/>
      <c r="O19" s="33"/>
      <c r="P19" s="28" t="str">
        <f t="shared" si="5"/>
        <v/>
      </c>
      <c r="S19"/>
      <c r="T19"/>
    </row>
    <row r="20" spans="1:20" x14ac:dyDescent="0.2">
      <c r="A20" s="38">
        <v>6</v>
      </c>
      <c r="B20">
        <v>23.91</v>
      </c>
      <c r="C20">
        <v>23.7</v>
      </c>
      <c r="F20" s="20">
        <f t="shared" si="1"/>
        <v>15762576.100477288</v>
      </c>
      <c r="G20" s="21">
        <f t="shared" si="2"/>
        <v>13627333.900186168</v>
      </c>
      <c r="H20" s="44"/>
      <c r="I20" s="44"/>
      <c r="J20" s="41">
        <f t="shared" si="0"/>
        <v>13627333.900186168</v>
      </c>
      <c r="K20" s="23">
        <f t="shared" si="3"/>
        <v>0.86453723130786564</v>
      </c>
      <c r="L20" s="34">
        <f>GEOMEAN(K20:K22)</f>
        <v>0.45218968878054444</v>
      </c>
      <c r="M20" s="25">
        <f t="shared" si="6"/>
        <v>2.8481003911941447</v>
      </c>
      <c r="N20" s="26">
        <f>GEOMEAN(M20:M22)</f>
        <v>1.4896774631227034</v>
      </c>
      <c r="O20" s="27">
        <f>STDEVA(M20:M22)</f>
        <v>1.4719187405539831</v>
      </c>
      <c r="P20" s="28">
        <f t="shared" si="5"/>
        <v>6</v>
      </c>
      <c r="S20"/>
      <c r="T20"/>
    </row>
    <row r="21" spans="1:20" x14ac:dyDescent="0.2">
      <c r="C21">
        <v>23.19</v>
      </c>
      <c r="F21" s="20" t="str">
        <f t="shared" si="1"/>
        <v/>
      </c>
      <c r="G21" s="21">
        <f t="shared" si="2"/>
        <v>9569419.6330435947</v>
      </c>
      <c r="H21" s="44"/>
      <c r="I21" s="44"/>
      <c r="J21" s="41">
        <f t="shared" si="0"/>
        <v>9569419.6330435947</v>
      </c>
      <c r="K21" s="23" t="str">
        <f t="shared" si="3"/>
        <v/>
      </c>
      <c r="L21" s="31"/>
      <c r="M21" s="25" t="str">
        <f t="shared" si="6"/>
        <v/>
      </c>
      <c r="N21" s="32"/>
      <c r="O21" s="33"/>
      <c r="P21" s="28" t="str">
        <f t="shared" si="5"/>
        <v/>
      </c>
      <c r="S21"/>
      <c r="T21"/>
    </row>
    <row r="22" spans="1:20" x14ac:dyDescent="0.2">
      <c r="B22">
        <v>25.27</v>
      </c>
      <c r="C22">
        <v>23.19</v>
      </c>
      <c r="F22" s="20">
        <f t="shared" si="1"/>
        <v>40460196.759317324</v>
      </c>
      <c r="G22" s="21">
        <f t="shared" si="2"/>
        <v>9569419.6330435947</v>
      </c>
      <c r="H22" s="44"/>
      <c r="I22" s="44"/>
      <c r="J22" s="41">
        <f t="shared" si="0"/>
        <v>9569419.6330435947</v>
      </c>
      <c r="K22" s="23">
        <f t="shared" si="3"/>
        <v>0.23651441168139928</v>
      </c>
      <c r="L22" s="31"/>
      <c r="M22" s="25">
        <f t="shared" si="6"/>
        <v>0.77916457966050079</v>
      </c>
      <c r="N22" s="32"/>
      <c r="O22" s="33"/>
      <c r="P22" s="28" t="str">
        <f t="shared" si="5"/>
        <v/>
      </c>
      <c r="S22"/>
      <c r="T22"/>
    </row>
    <row r="23" spans="1:20" x14ac:dyDescent="0.2">
      <c r="A23" s="38">
        <v>7</v>
      </c>
      <c r="B23" s="36">
        <v>25.71</v>
      </c>
      <c r="F23" s="20">
        <f t="shared" si="1"/>
        <v>54888478.013074212</v>
      </c>
      <c r="G23" s="21" t="str">
        <f t="shared" si="2"/>
        <v/>
      </c>
      <c r="H23" s="44"/>
      <c r="I23" s="44"/>
      <c r="J23" s="41" t="str">
        <f t="shared" si="0"/>
        <v/>
      </c>
      <c r="K23" s="23" t="str">
        <f t="shared" si="3"/>
        <v/>
      </c>
      <c r="L23" s="34">
        <f>GEOMEAN(K23:K25)</f>
        <v>0.13490352956305343</v>
      </c>
      <c r="M23" s="25" t="str">
        <f t="shared" si="6"/>
        <v/>
      </c>
      <c r="N23" s="26">
        <f>GEOMEAN(M23:M25)</f>
        <v>0.4444213405832852</v>
      </c>
      <c r="O23" s="27">
        <f>STDEVA(M23:M25)</f>
        <v>0.30380922764252716</v>
      </c>
      <c r="P23" s="28">
        <f t="shared" si="5"/>
        <v>7</v>
      </c>
    </row>
    <row r="24" spans="1:20" x14ac:dyDescent="0.2">
      <c r="B24">
        <v>27</v>
      </c>
      <c r="C24">
        <v>24.56</v>
      </c>
      <c r="F24" s="20">
        <f t="shared" si="1"/>
        <v>134217728</v>
      </c>
      <c r="G24" s="21">
        <f t="shared" si="2"/>
        <v>24734133.100643724</v>
      </c>
      <c r="H24" s="44"/>
      <c r="I24" s="44"/>
      <c r="J24" s="41">
        <f t="shared" si="0"/>
        <v>24734133.100643724</v>
      </c>
      <c r="K24" s="23">
        <f t="shared" si="3"/>
        <v>0.18428365216138753</v>
      </c>
      <c r="L24" s="31"/>
      <c r="M24" s="25">
        <f t="shared" si="6"/>
        <v>0.60709744219752304</v>
      </c>
      <c r="N24" s="32"/>
      <c r="O24" s="33"/>
      <c r="P24" s="28" t="str">
        <f t="shared" si="5"/>
        <v/>
      </c>
    </row>
    <row r="25" spans="1:20" x14ac:dyDescent="0.2">
      <c r="B25">
        <v>27.6</v>
      </c>
      <c r="C25">
        <v>24.26</v>
      </c>
      <c r="F25" s="20">
        <f t="shared" si="1"/>
        <v>203436033.8489863</v>
      </c>
      <c r="G25" s="21">
        <f t="shared" si="2"/>
        <v>20090358.882791966</v>
      </c>
      <c r="H25" s="44"/>
      <c r="I25" s="44"/>
      <c r="J25" s="41">
        <f t="shared" si="0"/>
        <v>20090358.882791966</v>
      </c>
      <c r="K25" s="23">
        <f t="shared" si="3"/>
        <v>9.8755163982922264E-2</v>
      </c>
      <c r="L25" s="31"/>
      <c r="M25" s="25">
        <f t="shared" si="6"/>
        <v>0.32533546386048373</v>
      </c>
      <c r="N25" s="32"/>
      <c r="O25" s="33"/>
      <c r="P25" s="28" t="str">
        <f t="shared" si="5"/>
        <v/>
      </c>
    </row>
    <row r="26" spans="1:20" x14ac:dyDescent="0.2">
      <c r="A26" s="38">
        <v>8</v>
      </c>
      <c r="B26">
        <v>24.76</v>
      </c>
      <c r="C26">
        <v>24.01</v>
      </c>
      <c r="F26" s="20">
        <f t="shared" si="1"/>
        <v>28412058.00498721</v>
      </c>
      <c r="G26" s="21">
        <f t="shared" si="2"/>
        <v>16893910.765700378</v>
      </c>
      <c r="H26" s="44"/>
      <c r="I26" s="44"/>
      <c r="J26" s="41">
        <f t="shared" si="0"/>
        <v>16893910.765700378</v>
      </c>
      <c r="K26" s="23">
        <f t="shared" si="3"/>
        <v>0.59460355750135963</v>
      </c>
      <c r="L26" s="34">
        <f>GEOMEAN(K26:K28)</f>
        <v>0.47139226795911926</v>
      </c>
      <c r="M26" s="25">
        <f t="shared" si="6"/>
        <v>1.9588405951738506</v>
      </c>
      <c r="N26" s="26">
        <f>GEOMEAN(M26:M28)</f>
        <v>1.5529377500020776</v>
      </c>
      <c r="O26" s="27">
        <f>STDEVA(M26:M28)</f>
        <v>0.99014433096559618</v>
      </c>
      <c r="P26" s="28">
        <f t="shared" si="5"/>
        <v>8</v>
      </c>
    </row>
    <row r="27" spans="1:20" x14ac:dyDescent="0.2">
      <c r="B27">
        <v>25.76</v>
      </c>
      <c r="C27">
        <v>24.34</v>
      </c>
      <c r="F27" s="20">
        <f t="shared" si="1"/>
        <v>56824116.009974323</v>
      </c>
      <c r="G27" s="21">
        <f t="shared" si="2"/>
        <v>21235871.780463658</v>
      </c>
      <c r="H27" s="44"/>
      <c r="I27" s="44"/>
      <c r="J27" s="41">
        <f t="shared" si="0"/>
        <v>21235871.780463658</v>
      </c>
      <c r="K27" s="23">
        <f t="shared" si="3"/>
        <v>0.37371231215873435</v>
      </c>
      <c r="L27" s="31"/>
      <c r="M27" s="25">
        <f t="shared" si="6"/>
        <v>1.2311444133449154</v>
      </c>
      <c r="N27" s="32"/>
      <c r="O27" s="33"/>
      <c r="P27" s="28" t="str">
        <f t="shared" si="5"/>
        <v/>
      </c>
    </row>
    <row r="28" spans="1:20" x14ac:dyDescent="0.2">
      <c r="A28" s="19"/>
      <c r="C28">
        <v>24.06</v>
      </c>
      <c r="F28" s="20" t="str">
        <f t="shared" si="1"/>
        <v/>
      </c>
      <c r="G28" s="21">
        <f t="shared" si="2"/>
        <v>17489673.242235806</v>
      </c>
      <c r="H28" s="44"/>
      <c r="I28" s="44"/>
      <c r="J28" s="41">
        <f t="shared" si="0"/>
        <v>17489673.242235806</v>
      </c>
      <c r="K28" s="23" t="str">
        <f t="shared" si="3"/>
        <v/>
      </c>
      <c r="L28" s="31"/>
      <c r="M28" s="25" t="str">
        <f t="shared" si="6"/>
        <v/>
      </c>
      <c r="N28" s="32"/>
      <c r="O28" s="33"/>
      <c r="P28" s="28" t="str">
        <f t="shared" si="5"/>
        <v/>
      </c>
    </row>
    <row r="29" spans="1:20" x14ac:dyDescent="0.2">
      <c r="A29" s="38">
        <v>9</v>
      </c>
      <c r="B29">
        <v>24.57</v>
      </c>
      <c r="C29">
        <v>23.18</v>
      </c>
      <c r="F29" s="20">
        <f t="shared" si="1"/>
        <v>24906172.601534825</v>
      </c>
      <c r="G29" s="21">
        <f t="shared" si="2"/>
        <v>9503318.8232634161</v>
      </c>
      <c r="H29" s="44"/>
      <c r="I29" s="44"/>
      <c r="J29" s="41">
        <f t="shared" si="0"/>
        <v>9503318.8232634161</v>
      </c>
      <c r="K29" s="23">
        <f t="shared" si="3"/>
        <v>0.3815648022401395</v>
      </c>
      <c r="L29" s="34">
        <f>GEOMEAN(K29:K31)</f>
        <v>0.21315872294198915</v>
      </c>
      <c r="M29" s="25">
        <f t="shared" si="6"/>
        <v>1.2570133745218273</v>
      </c>
      <c r="N29" s="26">
        <f>GEOMEAN(M29:M31)</f>
        <v>0.70222243786899841</v>
      </c>
      <c r="O29" s="27">
        <f>STDEVA(M29:M31)</f>
        <v>0.64313278130004303</v>
      </c>
      <c r="P29" s="28">
        <f t="shared" si="5"/>
        <v>9</v>
      </c>
    </row>
    <row r="30" spans="1:20" x14ac:dyDescent="0.2">
      <c r="A30" s="19"/>
      <c r="B30">
        <v>26.3</v>
      </c>
      <c r="F30" s="20">
        <f t="shared" si="1"/>
        <v>82620702.999523893</v>
      </c>
      <c r="G30" s="21" t="str">
        <f t="shared" si="2"/>
        <v/>
      </c>
      <c r="H30" s="44"/>
      <c r="I30" s="44"/>
      <c r="J30" s="41" t="str">
        <f t="shared" si="0"/>
        <v/>
      </c>
      <c r="K30" s="23" t="str">
        <f t="shared" si="3"/>
        <v/>
      </c>
      <c r="L30" s="31"/>
      <c r="M30" s="25" t="str">
        <f t="shared" si="6"/>
        <v/>
      </c>
      <c r="N30" s="32"/>
      <c r="O30" s="33"/>
      <c r="P30" s="28" t="str">
        <f t="shared" si="5"/>
        <v/>
      </c>
    </row>
    <row r="31" spans="1:20" x14ac:dyDescent="0.2">
      <c r="A31" s="19"/>
      <c r="B31">
        <v>25.92</v>
      </c>
      <c r="C31">
        <v>22.85</v>
      </c>
      <c r="F31" s="20">
        <f t="shared" si="1"/>
        <v>63488853.950268067</v>
      </c>
      <c r="G31" s="21">
        <f t="shared" si="2"/>
        <v>7560236.8406609166</v>
      </c>
      <c r="H31" s="44"/>
      <c r="I31" s="44"/>
      <c r="J31" s="41">
        <f t="shared" si="0"/>
        <v>7560236.8406609166</v>
      </c>
      <c r="K31" s="23">
        <f t="shared" si="3"/>
        <v>0.11907974975549224</v>
      </c>
      <c r="L31" s="31"/>
      <c r="M31" s="25">
        <f t="shared" si="6"/>
        <v>0.39229204894837555</v>
      </c>
      <c r="N31" s="32"/>
      <c r="O31" s="33"/>
      <c r="P31" s="28" t="str">
        <f t="shared" si="5"/>
        <v/>
      </c>
    </row>
    <row r="32" spans="1:20" x14ac:dyDescent="0.2">
      <c r="S32"/>
      <c r="T32"/>
    </row>
    <row r="33" spans="1:20" x14ac:dyDescent="0.2">
      <c r="S33"/>
      <c r="T33"/>
    </row>
    <row r="34" spans="1:20" x14ac:dyDescent="0.2">
      <c r="A34" s="2" t="s">
        <v>0</v>
      </c>
      <c r="B34" s="3">
        <v>2</v>
      </c>
      <c r="C34" s="3">
        <v>2</v>
      </c>
      <c r="D34" s="3">
        <v>2</v>
      </c>
      <c r="F34" s="4"/>
      <c r="G34" s="4"/>
      <c r="H34" s="4"/>
      <c r="I34" s="4"/>
      <c r="J34" s="4"/>
      <c r="K34" s="4"/>
    </row>
    <row r="35" spans="1:20" x14ac:dyDescent="0.2">
      <c r="A35" s="5"/>
      <c r="B35" s="3"/>
      <c r="C35" s="3"/>
      <c r="D35" s="3"/>
      <c r="E35" s="3"/>
      <c r="F35" s="4"/>
      <c r="G35" s="4"/>
      <c r="H35" s="4"/>
      <c r="I35" s="4"/>
      <c r="J35" s="4"/>
      <c r="K35" s="4"/>
    </row>
    <row r="36" spans="1:20" x14ac:dyDescent="0.2">
      <c r="A36" s="6"/>
      <c r="B36" s="7" t="s">
        <v>1</v>
      </c>
      <c r="C36" s="7" t="s">
        <v>2</v>
      </c>
      <c r="D36" s="7" t="s">
        <v>3</v>
      </c>
      <c r="E36" s="7" t="s">
        <v>4</v>
      </c>
      <c r="F36" s="4"/>
      <c r="G36" s="4"/>
      <c r="H36" s="4"/>
      <c r="I36" s="4"/>
      <c r="J36" s="4"/>
      <c r="K36" s="4"/>
    </row>
    <row r="37" spans="1:20" ht="15.75" x14ac:dyDescent="0.25">
      <c r="A37" s="8" t="s">
        <v>5</v>
      </c>
      <c r="B37" s="37" t="s">
        <v>38</v>
      </c>
      <c r="C37" s="36" t="s">
        <v>37</v>
      </c>
      <c r="D37" s="9"/>
      <c r="E37" s="9"/>
      <c r="F37" s="10" t="s">
        <v>8</v>
      </c>
      <c r="G37" s="10" t="s">
        <v>9</v>
      </c>
      <c r="H37" s="10"/>
      <c r="I37" s="10"/>
      <c r="J37" s="11" t="s">
        <v>10</v>
      </c>
      <c r="K37" s="12" t="s">
        <v>11</v>
      </c>
      <c r="L37" s="13" t="s">
        <v>12</v>
      </c>
      <c r="M37" s="14" t="s">
        <v>13</v>
      </c>
      <c r="N37" s="15" t="s">
        <v>14</v>
      </c>
      <c r="O37" s="16" t="s">
        <v>15</v>
      </c>
      <c r="P37" s="8" t="s">
        <v>16</v>
      </c>
      <c r="R37" s="17" t="str">
        <f>B37</f>
        <v>TOR</v>
      </c>
      <c r="S37" s="18" t="s">
        <v>17</v>
      </c>
      <c r="T37" s="18" t="s">
        <v>18</v>
      </c>
    </row>
    <row r="38" spans="1:20" x14ac:dyDescent="0.2">
      <c r="A38" s="38">
        <v>10</v>
      </c>
      <c r="B38" s="35">
        <v>24.76</v>
      </c>
      <c r="C38">
        <v>23.78</v>
      </c>
      <c r="F38" s="20">
        <f>IF(B38="","",B$34^B38)</f>
        <v>28412058.00498721</v>
      </c>
      <c r="G38" s="20">
        <f>IF(C38="","",C$34^C38)</f>
        <v>14404337.777250487</v>
      </c>
      <c r="H38" s="20"/>
      <c r="I38" s="20"/>
      <c r="J38" s="22">
        <f>IF(G38="","",GEOMEAN(G38:I38))</f>
        <v>14404337.777250487</v>
      </c>
      <c r="K38" s="23">
        <f>IF(OR(F38="",J38=""),"",J38/F38)</f>
        <v>0.50697973989501477</v>
      </c>
      <c r="L38" s="24">
        <f>GEOMEAN(K38:K40)</f>
        <v>0.46813612371724594</v>
      </c>
      <c r="M38" s="25">
        <f>IF(K38="","",K38/L$38)</f>
        <v>1.0829750455259257</v>
      </c>
      <c r="N38" s="26">
        <f>GEOMEAN(M38:M40)</f>
        <v>1</v>
      </c>
      <c r="O38" s="27">
        <f>STDEVA(M38:M40)</f>
        <v>0.5846565490382184</v>
      </c>
      <c r="P38" s="28">
        <f>IF(A38="","",A38)</f>
        <v>10</v>
      </c>
      <c r="R38">
        <f>P38</f>
        <v>10</v>
      </c>
      <c r="S38" s="1">
        <f>N38</f>
        <v>1</v>
      </c>
      <c r="T38" s="1">
        <f>O38</f>
        <v>0.5846565490382184</v>
      </c>
    </row>
    <row r="39" spans="1:20" x14ac:dyDescent="0.2">
      <c r="B39">
        <v>25.88</v>
      </c>
      <c r="F39" s="20">
        <f t="shared" ref="F39:F64" si="7">IF(B39="","",B$34^B39)</f>
        <v>61752747.900264196</v>
      </c>
      <c r="G39" s="20" t="str">
        <f t="shared" ref="G39:G64" si="8">IF(C39="","",C$34^C39)</f>
        <v/>
      </c>
      <c r="H39" s="20"/>
      <c r="I39" s="20"/>
      <c r="J39" s="22" t="str">
        <f t="shared" ref="J39:J64" si="9">IF(G39="","",GEOMEAN(G39:I39))</f>
        <v/>
      </c>
      <c r="K39" s="23" t="str">
        <f t="shared" ref="K39:K64" si="10">IF(OR(F39="",J39=""),"",J39/F39)</f>
        <v/>
      </c>
      <c r="L39" s="31"/>
      <c r="M39" s="25" t="str">
        <f t="shared" ref="M39:M64" si="11">IF(K39="","",K39/L$38)</f>
        <v/>
      </c>
      <c r="N39" s="32"/>
      <c r="O39" s="33"/>
      <c r="P39" s="28" t="str">
        <f t="shared" ref="P39:P64" si="12">IF(A39="","",A39)</f>
        <v/>
      </c>
      <c r="R39">
        <f>P41</f>
        <v>11</v>
      </c>
      <c r="S39" s="1">
        <f>N41</f>
        <v>0.3655988236068568</v>
      </c>
      <c r="T39" s="1">
        <f>O41</f>
        <v>9.4540028139761909E-2</v>
      </c>
    </row>
    <row r="40" spans="1:20" x14ac:dyDescent="0.2">
      <c r="B40">
        <v>25.46</v>
      </c>
      <c r="C40">
        <v>24.25</v>
      </c>
      <c r="F40" s="20">
        <f t="shared" si="7"/>
        <v>46155524.399926409</v>
      </c>
      <c r="G40" s="20">
        <f t="shared" si="8"/>
        <v>19951584.637137473</v>
      </c>
      <c r="H40" s="20"/>
      <c r="I40" s="20"/>
      <c r="J40" s="22">
        <f t="shared" si="9"/>
        <v>19951584.637137473</v>
      </c>
      <c r="K40" s="23">
        <f t="shared" si="10"/>
        <v>0.4322686156539321</v>
      </c>
      <c r="L40" s="31"/>
      <c r="M40" s="25">
        <f t="shared" si="11"/>
        <v>0.92338231072939414</v>
      </c>
      <c r="N40" s="32"/>
      <c r="O40" s="33"/>
      <c r="P40" s="28" t="str">
        <f t="shared" si="12"/>
        <v/>
      </c>
      <c r="R40">
        <f>P44</f>
        <v>12</v>
      </c>
      <c r="S40" s="1" t="e">
        <f>N44</f>
        <v>#NUM!</v>
      </c>
      <c r="T40" s="1">
        <f>O44</f>
        <v>0</v>
      </c>
    </row>
    <row r="41" spans="1:20" x14ac:dyDescent="0.2">
      <c r="A41" s="38">
        <v>11</v>
      </c>
      <c r="B41">
        <v>24.86</v>
      </c>
      <c r="C41">
        <v>22.7</v>
      </c>
      <c r="F41" s="20">
        <f t="shared" si="7"/>
        <v>30451289.785787065</v>
      </c>
      <c r="G41" s="20">
        <f t="shared" si="8"/>
        <v>6813666.950093084</v>
      </c>
      <c r="H41" s="20"/>
      <c r="I41" s="20"/>
      <c r="J41" s="22">
        <f t="shared" si="9"/>
        <v>6813666.950093084</v>
      </c>
      <c r="K41" s="23">
        <f t="shared" si="10"/>
        <v>0.22375626773199334</v>
      </c>
      <c r="L41" s="34">
        <f>GEOMEAN(K41:K43)</f>
        <v>0.17115001611889907</v>
      </c>
      <c r="M41" s="25">
        <f t="shared" si="11"/>
        <v>0.47797265879687173</v>
      </c>
      <c r="N41" s="26">
        <f>GEOMEAN(M41:M43)</f>
        <v>0.3655988236068568</v>
      </c>
      <c r="O41" s="27">
        <f>STDEVA(M41:M43)</f>
        <v>9.4540028139761909E-2</v>
      </c>
      <c r="P41" s="28">
        <f t="shared" si="12"/>
        <v>11</v>
      </c>
      <c r="R41">
        <f>P47</f>
        <v>13</v>
      </c>
      <c r="S41" s="1">
        <f>N47</f>
        <v>0.34747955496058541</v>
      </c>
      <c r="T41" s="1">
        <f>O47</f>
        <v>0.20061741459438534</v>
      </c>
    </row>
    <row r="42" spans="1:20" x14ac:dyDescent="0.2">
      <c r="B42">
        <v>25.88</v>
      </c>
      <c r="C42">
        <v>23.26</v>
      </c>
      <c r="F42" s="20">
        <f t="shared" si="7"/>
        <v>61752747.900264196</v>
      </c>
      <c r="G42" s="20">
        <f t="shared" si="8"/>
        <v>10045179.441396</v>
      </c>
      <c r="H42" s="20"/>
      <c r="I42" s="20"/>
      <c r="J42" s="22">
        <f t="shared" si="9"/>
        <v>10045179.441396</v>
      </c>
      <c r="K42" s="23">
        <f t="shared" si="10"/>
        <v>0.16266773193024214</v>
      </c>
      <c r="L42" s="31"/>
      <c r="M42" s="25">
        <f t="shared" si="11"/>
        <v>0.34747955496058536</v>
      </c>
      <c r="N42" s="32"/>
      <c r="O42" s="33"/>
      <c r="P42" s="28" t="str">
        <f t="shared" si="12"/>
        <v/>
      </c>
      <c r="R42">
        <f>P50</f>
        <v>14</v>
      </c>
      <c r="S42" s="1">
        <f>N50</f>
        <v>1.1728349492318788</v>
      </c>
      <c r="T42" s="1">
        <f>O50</f>
        <v>0.69265129212902266</v>
      </c>
    </row>
    <row r="43" spans="1:20" x14ac:dyDescent="0.2">
      <c r="B43">
        <v>25.92</v>
      </c>
      <c r="C43">
        <v>23.06</v>
      </c>
      <c r="F43" s="20">
        <f t="shared" si="7"/>
        <v>63488853.950268067</v>
      </c>
      <c r="G43" s="20">
        <f t="shared" si="8"/>
        <v>8744836.6211179029</v>
      </c>
      <c r="H43" s="20"/>
      <c r="I43" s="20"/>
      <c r="J43" s="22">
        <f t="shared" si="9"/>
        <v>8744836.6211179029</v>
      </c>
      <c r="K43" s="23">
        <f t="shared" si="10"/>
        <v>0.13773813948457608</v>
      </c>
      <c r="L43" s="31"/>
      <c r="M43" s="25">
        <f t="shared" si="11"/>
        <v>0.2942266843046914</v>
      </c>
      <c r="N43" s="32"/>
      <c r="O43" s="33"/>
      <c r="P43" s="28" t="str">
        <f t="shared" si="12"/>
        <v/>
      </c>
      <c r="R43">
        <f>P53</f>
        <v>15</v>
      </c>
      <c r="S43" s="1">
        <f>N53</f>
        <v>0.61344248862690098</v>
      </c>
      <c r="T43" s="1">
        <f>O53</f>
        <v>0.35827335069963101</v>
      </c>
    </row>
    <row r="44" spans="1:20" x14ac:dyDescent="0.2">
      <c r="A44" s="38">
        <v>12</v>
      </c>
      <c r="C44">
        <v>22.05</v>
      </c>
      <c r="F44" s="20" t="str">
        <f t="shared" si="7"/>
        <v/>
      </c>
      <c r="G44" s="20">
        <f t="shared" si="8"/>
        <v>4342215.8111275872</v>
      </c>
      <c r="H44" s="20"/>
      <c r="I44" s="20"/>
      <c r="J44" s="22">
        <f t="shared" si="9"/>
        <v>4342215.8111275872</v>
      </c>
      <c r="K44" s="23" t="str">
        <f t="shared" si="10"/>
        <v/>
      </c>
      <c r="L44" s="34"/>
      <c r="M44" s="25" t="str">
        <f t="shared" si="11"/>
        <v/>
      </c>
      <c r="N44" s="26" t="e">
        <f>GEOMEAN(M44:M46)</f>
        <v>#NUM!</v>
      </c>
      <c r="O44" s="27">
        <f>STDEVA(M44:M46)</f>
        <v>0</v>
      </c>
      <c r="P44" s="28">
        <f t="shared" si="12"/>
        <v>12</v>
      </c>
      <c r="R44">
        <f>P56</f>
        <v>16</v>
      </c>
      <c r="S44" s="1" t="e">
        <f>N56</f>
        <v>#NUM!</v>
      </c>
      <c r="T44" s="1">
        <f>O56</f>
        <v>0</v>
      </c>
    </row>
    <row r="45" spans="1:20" x14ac:dyDescent="0.2">
      <c r="B45">
        <v>24.72</v>
      </c>
      <c r="F45" s="20">
        <f t="shared" si="7"/>
        <v>27635128.784715608</v>
      </c>
      <c r="G45" s="20" t="str">
        <f t="shared" si="8"/>
        <v/>
      </c>
      <c r="H45" s="20"/>
      <c r="I45" s="20"/>
      <c r="J45" s="22" t="str">
        <f t="shared" si="9"/>
        <v/>
      </c>
      <c r="K45" s="23" t="str">
        <f t="shared" si="10"/>
        <v/>
      </c>
      <c r="L45" s="31"/>
      <c r="M45" s="25" t="str">
        <f t="shared" si="11"/>
        <v/>
      </c>
      <c r="N45" s="32"/>
      <c r="O45" s="33"/>
      <c r="P45" s="28" t="str">
        <f t="shared" si="12"/>
        <v/>
      </c>
      <c r="R45">
        <f>P59</f>
        <v>17</v>
      </c>
      <c r="S45" s="1" t="e">
        <f>N59</f>
        <v>#NUM!</v>
      </c>
      <c r="T45" s="1">
        <f>O59</f>
        <v>0</v>
      </c>
    </row>
    <row r="46" spans="1:20" x14ac:dyDescent="0.2">
      <c r="B46">
        <v>24.56</v>
      </c>
      <c r="F46" s="20">
        <f t="shared" si="7"/>
        <v>24734133.100643724</v>
      </c>
      <c r="G46" s="20" t="str">
        <f t="shared" si="8"/>
        <v/>
      </c>
      <c r="H46" s="20"/>
      <c r="I46" s="20"/>
      <c r="J46" s="22" t="str">
        <f t="shared" si="9"/>
        <v/>
      </c>
      <c r="K46" s="23" t="str">
        <f t="shared" si="10"/>
        <v/>
      </c>
      <c r="L46" s="31"/>
      <c r="M46" s="25" t="str">
        <f t="shared" si="11"/>
        <v/>
      </c>
      <c r="N46" s="32"/>
      <c r="O46" s="33"/>
      <c r="P46" s="28" t="str">
        <f t="shared" si="12"/>
        <v/>
      </c>
      <c r="R46">
        <f>P62</f>
        <v>18</v>
      </c>
      <c r="S46" s="1">
        <f>N62</f>
        <v>0.20236055413685247</v>
      </c>
      <c r="T46" s="1">
        <f>O62</f>
        <v>0.11754995575105262</v>
      </c>
    </row>
    <row r="47" spans="1:20" x14ac:dyDescent="0.2">
      <c r="A47" s="38">
        <v>13</v>
      </c>
      <c r="F47" s="20" t="str">
        <f t="shared" si="7"/>
        <v/>
      </c>
      <c r="G47" s="20" t="str">
        <f t="shared" si="8"/>
        <v/>
      </c>
      <c r="H47" s="20"/>
      <c r="I47" s="20"/>
      <c r="J47" s="22" t="str">
        <f t="shared" si="9"/>
        <v/>
      </c>
      <c r="K47" s="23" t="str">
        <f t="shared" si="10"/>
        <v/>
      </c>
      <c r="L47" s="34">
        <f>GEOMEAN(K47:K49)</f>
        <v>0.16266773193024217</v>
      </c>
      <c r="M47" s="25" t="str">
        <f t="shared" si="11"/>
        <v/>
      </c>
      <c r="N47" s="26">
        <f>GEOMEAN(M47:M49)</f>
        <v>0.34747955496058541</v>
      </c>
      <c r="O47" s="27">
        <f>STDEVA(M47:M49)</f>
        <v>0.20061741459438534</v>
      </c>
      <c r="P47" s="28">
        <f t="shared" si="12"/>
        <v>13</v>
      </c>
      <c r="S47"/>
      <c r="T47"/>
    </row>
    <row r="48" spans="1:20" x14ac:dyDescent="0.2">
      <c r="B48">
        <v>25.08</v>
      </c>
      <c r="F48" s="20">
        <f t="shared" si="7"/>
        <v>35467639.964790046</v>
      </c>
      <c r="G48" s="20" t="str">
        <f t="shared" si="8"/>
        <v/>
      </c>
      <c r="H48" s="20"/>
      <c r="I48" s="20"/>
      <c r="J48" s="22" t="str">
        <f t="shared" si="9"/>
        <v/>
      </c>
      <c r="K48" s="23" t="str">
        <f t="shared" si="10"/>
        <v/>
      </c>
      <c r="L48" s="31"/>
      <c r="M48" s="25" t="str">
        <f t="shared" si="11"/>
        <v/>
      </c>
      <c r="N48" s="32"/>
      <c r="O48" s="33"/>
      <c r="P48" s="28" t="str">
        <f t="shared" si="12"/>
        <v/>
      </c>
      <c r="S48"/>
      <c r="T48"/>
    </row>
    <row r="49" spans="1:20" x14ac:dyDescent="0.2">
      <c r="B49">
        <v>25.47</v>
      </c>
      <c r="C49">
        <v>22.85</v>
      </c>
      <c r="F49" s="20">
        <f t="shared" si="7"/>
        <v>46476561.460284092</v>
      </c>
      <c r="G49" s="20">
        <f t="shared" si="8"/>
        <v>7560236.8406609166</v>
      </c>
      <c r="H49" s="20"/>
      <c r="I49" s="20"/>
      <c r="J49" s="22">
        <f t="shared" si="9"/>
        <v>7560236.8406609166</v>
      </c>
      <c r="K49" s="23">
        <f t="shared" si="10"/>
        <v>0.16266773193024217</v>
      </c>
      <c r="L49" s="31"/>
      <c r="M49" s="25">
        <f t="shared" si="11"/>
        <v>0.34747955496058541</v>
      </c>
      <c r="N49" s="32"/>
      <c r="O49" s="33"/>
      <c r="P49" s="28" t="str">
        <f t="shared" si="12"/>
        <v/>
      </c>
      <c r="S49"/>
      <c r="T49"/>
    </row>
    <row r="50" spans="1:20" x14ac:dyDescent="0.2">
      <c r="A50" s="38">
        <v>14</v>
      </c>
      <c r="B50">
        <v>24.91</v>
      </c>
      <c r="C50">
        <v>24.2</v>
      </c>
      <c r="F50" s="20">
        <f t="shared" si="7"/>
        <v>31525152.200954635</v>
      </c>
      <c r="G50" s="20">
        <f t="shared" si="8"/>
        <v>19271960.420629941</v>
      </c>
      <c r="H50" s="20"/>
      <c r="I50" s="20"/>
      <c r="J50" s="22">
        <f t="shared" si="9"/>
        <v>19271960.420629941</v>
      </c>
      <c r="K50" s="23">
        <f t="shared" si="10"/>
        <v>0.61132013884603398</v>
      </c>
      <c r="L50" s="34">
        <f>GEOMEAN(K50:K52)</f>
        <v>0.54904640689352469</v>
      </c>
      <c r="M50" s="25">
        <f t="shared" si="11"/>
        <v>1.3058597870889177</v>
      </c>
      <c r="N50" s="26">
        <f>GEOMEAN(M50:M52)</f>
        <v>1.1728349492318788</v>
      </c>
      <c r="O50" s="27">
        <f>STDEVA(M50:M52)</f>
        <v>0.69265129212902266</v>
      </c>
      <c r="P50" s="28">
        <f t="shared" si="12"/>
        <v>14</v>
      </c>
      <c r="S50"/>
      <c r="T50"/>
    </row>
    <row r="51" spans="1:20" x14ac:dyDescent="0.2">
      <c r="B51">
        <v>26.11</v>
      </c>
      <c r="F51" s="20">
        <f t="shared" si="7"/>
        <v>72425780.948535234</v>
      </c>
      <c r="G51" s="20" t="str">
        <f t="shared" si="8"/>
        <v/>
      </c>
      <c r="H51" s="20"/>
      <c r="I51" s="20"/>
      <c r="J51" s="22" t="str">
        <f t="shared" si="9"/>
        <v/>
      </c>
      <c r="K51" s="23" t="str">
        <f t="shared" si="10"/>
        <v/>
      </c>
      <c r="L51" s="31"/>
      <c r="M51" s="25" t="str">
        <f t="shared" si="11"/>
        <v/>
      </c>
      <c r="N51" s="32"/>
      <c r="O51" s="33"/>
      <c r="P51" s="28" t="str">
        <f t="shared" si="12"/>
        <v/>
      </c>
      <c r="S51"/>
      <c r="T51"/>
    </row>
    <row r="52" spans="1:20" x14ac:dyDescent="0.2">
      <c r="B52">
        <v>25.05</v>
      </c>
      <c r="C52">
        <v>24.03</v>
      </c>
      <c r="F52" s="20">
        <f t="shared" si="7"/>
        <v>34737726.489020646</v>
      </c>
      <c r="G52" s="20">
        <f t="shared" si="8"/>
        <v>17129740.97160871</v>
      </c>
      <c r="H52" s="20"/>
      <c r="I52" s="20"/>
      <c r="J52" s="22">
        <f t="shared" si="9"/>
        <v>17129740.97160871</v>
      </c>
      <c r="K52" s="23">
        <f t="shared" si="10"/>
        <v>0.49311635224667938</v>
      </c>
      <c r="L52" s="31"/>
      <c r="M52" s="25">
        <f t="shared" si="11"/>
        <v>1.0533610359548358</v>
      </c>
      <c r="N52" s="32"/>
      <c r="O52" s="33"/>
      <c r="P52" s="28" t="str">
        <f t="shared" si="12"/>
        <v/>
      </c>
      <c r="S52"/>
      <c r="T52"/>
    </row>
    <row r="53" spans="1:20" x14ac:dyDescent="0.2">
      <c r="A53" s="38">
        <v>15</v>
      </c>
      <c r="B53">
        <v>25.12</v>
      </c>
      <c r="C53">
        <v>23.21</v>
      </c>
      <c r="F53" s="20">
        <f t="shared" si="7"/>
        <v>36464771.046659969</v>
      </c>
      <c r="G53" s="20">
        <f t="shared" si="8"/>
        <v>9703003.7530133612</v>
      </c>
      <c r="H53" s="20"/>
      <c r="I53" s="20"/>
      <c r="J53" s="22">
        <f t="shared" si="9"/>
        <v>9703003.7530133612</v>
      </c>
      <c r="K53" s="23">
        <f t="shared" si="10"/>
        <v>0.26609254561333984</v>
      </c>
      <c r="L53" s="34">
        <f>GEOMEAN(K53:K55)</f>
        <v>0.28717458874925816</v>
      </c>
      <c r="M53" s="25">
        <f t="shared" si="11"/>
        <v>0.56840848661800691</v>
      </c>
      <c r="N53" s="26">
        <f>GEOMEAN(M53:M55)</f>
        <v>0.61344248862690098</v>
      </c>
      <c r="O53" s="27">
        <f>STDEVA(M53:M55)</f>
        <v>0.35827335069963101</v>
      </c>
      <c r="P53" s="28">
        <f t="shared" si="12"/>
        <v>15</v>
      </c>
      <c r="S53"/>
      <c r="T53"/>
    </row>
    <row r="54" spans="1:20" x14ac:dyDescent="0.2">
      <c r="B54">
        <v>25.01</v>
      </c>
      <c r="C54">
        <v>23.32</v>
      </c>
      <c r="F54" s="20">
        <f t="shared" si="7"/>
        <v>33787821.531400822</v>
      </c>
      <c r="G54" s="20">
        <f t="shared" si="8"/>
        <v>10471755.629160434</v>
      </c>
      <c r="H54" s="20"/>
      <c r="I54" s="20"/>
      <c r="J54" s="22">
        <f t="shared" si="9"/>
        <v>10471755.629160434</v>
      </c>
      <c r="K54" s="23">
        <f t="shared" si="10"/>
        <v>0.30992692498474556</v>
      </c>
      <c r="L54" s="31"/>
      <c r="M54" s="25">
        <f t="shared" si="11"/>
        <v>0.6620444551976965</v>
      </c>
      <c r="N54" s="32"/>
      <c r="O54" s="33"/>
      <c r="P54" s="28" t="str">
        <f t="shared" si="12"/>
        <v/>
      </c>
      <c r="S54"/>
      <c r="T54"/>
    </row>
    <row r="55" spans="1:20" x14ac:dyDescent="0.2">
      <c r="F55" s="20" t="str">
        <f t="shared" si="7"/>
        <v/>
      </c>
      <c r="G55" s="20" t="str">
        <f t="shared" si="8"/>
        <v/>
      </c>
      <c r="H55" s="20"/>
      <c r="I55" s="20"/>
      <c r="J55" s="22" t="str">
        <f t="shared" si="9"/>
        <v/>
      </c>
      <c r="K55" s="23" t="str">
        <f t="shared" si="10"/>
        <v/>
      </c>
      <c r="L55" s="31"/>
      <c r="M55" s="25" t="str">
        <f t="shared" si="11"/>
        <v/>
      </c>
      <c r="N55" s="32"/>
      <c r="O55" s="33"/>
      <c r="P55" s="28" t="str">
        <f t="shared" si="12"/>
        <v/>
      </c>
      <c r="S55"/>
      <c r="T55"/>
    </row>
    <row r="56" spans="1:20" x14ac:dyDescent="0.2">
      <c r="A56" s="38">
        <v>16</v>
      </c>
      <c r="F56" s="20" t="str">
        <f t="shared" si="7"/>
        <v/>
      </c>
      <c r="G56" s="20" t="str">
        <f t="shared" si="8"/>
        <v/>
      </c>
      <c r="H56" s="20"/>
      <c r="I56" s="20"/>
      <c r="J56" s="22" t="str">
        <f t="shared" si="9"/>
        <v/>
      </c>
      <c r="K56" s="23" t="str">
        <f t="shared" si="10"/>
        <v/>
      </c>
      <c r="L56" s="34" t="e">
        <f>GEOMEAN(K56:K58)</f>
        <v>#NUM!</v>
      </c>
      <c r="M56" s="25" t="str">
        <f t="shared" si="11"/>
        <v/>
      </c>
      <c r="N56" s="26" t="e">
        <f>GEOMEAN(M56:M58)</f>
        <v>#NUM!</v>
      </c>
      <c r="O56" s="27">
        <f>STDEVA(M56:M58)</f>
        <v>0</v>
      </c>
      <c r="P56" s="28">
        <f t="shared" si="12"/>
        <v>16</v>
      </c>
    </row>
    <row r="57" spans="1:20" x14ac:dyDescent="0.2">
      <c r="F57" s="20" t="str">
        <f t="shared" si="7"/>
        <v/>
      </c>
      <c r="G57" s="20" t="str">
        <f t="shared" si="8"/>
        <v/>
      </c>
      <c r="H57" s="20"/>
      <c r="I57" s="20"/>
      <c r="J57" s="22" t="str">
        <f t="shared" si="9"/>
        <v/>
      </c>
      <c r="K57" s="23" t="str">
        <f t="shared" si="10"/>
        <v/>
      </c>
      <c r="L57" s="31"/>
      <c r="M57" s="25" t="str">
        <f t="shared" si="11"/>
        <v/>
      </c>
      <c r="N57" s="32"/>
      <c r="O57" s="33"/>
      <c r="P57" s="28" t="str">
        <f t="shared" si="12"/>
        <v/>
      </c>
    </row>
    <row r="58" spans="1:20" x14ac:dyDescent="0.2">
      <c r="B58">
        <v>26.74</v>
      </c>
      <c r="F58" s="20">
        <f t="shared" si="7"/>
        <v>112083603.22592267</v>
      </c>
      <c r="G58" s="20" t="str">
        <f t="shared" si="8"/>
        <v/>
      </c>
      <c r="H58" s="20"/>
      <c r="I58" s="20"/>
      <c r="J58" s="22" t="str">
        <f t="shared" si="9"/>
        <v/>
      </c>
      <c r="K58" s="23" t="str">
        <f t="shared" si="10"/>
        <v/>
      </c>
      <c r="L58" s="31"/>
      <c r="M58" s="25" t="str">
        <f t="shared" si="11"/>
        <v/>
      </c>
      <c r="N58" s="32"/>
      <c r="O58" s="33"/>
      <c r="P58" s="28" t="str">
        <f t="shared" si="12"/>
        <v/>
      </c>
    </row>
    <row r="59" spans="1:20" x14ac:dyDescent="0.2">
      <c r="A59" s="19">
        <v>17</v>
      </c>
      <c r="F59" s="20" t="str">
        <f t="shared" si="7"/>
        <v/>
      </c>
      <c r="G59" s="20" t="str">
        <f t="shared" si="8"/>
        <v/>
      </c>
      <c r="H59" s="20"/>
      <c r="I59" s="20"/>
      <c r="J59" s="22" t="str">
        <f t="shared" si="9"/>
        <v/>
      </c>
      <c r="K59" s="23" t="str">
        <f t="shared" si="10"/>
        <v/>
      </c>
      <c r="L59" s="34" t="e">
        <f>GEOMEAN(K59:K61)</f>
        <v>#NUM!</v>
      </c>
      <c r="M59" s="25" t="str">
        <f t="shared" si="11"/>
        <v/>
      </c>
      <c r="N59" s="26" t="e">
        <f>GEOMEAN(M59:M61)</f>
        <v>#NUM!</v>
      </c>
      <c r="O59" s="27">
        <f>STDEVA(M59:M61)</f>
        <v>0</v>
      </c>
      <c r="P59" s="28">
        <f t="shared" si="12"/>
        <v>17</v>
      </c>
    </row>
    <row r="60" spans="1:20" x14ac:dyDescent="0.2">
      <c r="F60" s="20" t="str">
        <f t="shared" si="7"/>
        <v/>
      </c>
      <c r="G60" s="20" t="str">
        <f t="shared" si="8"/>
        <v/>
      </c>
      <c r="H60" s="20"/>
      <c r="I60" s="20"/>
      <c r="J60" s="22" t="str">
        <f t="shared" si="9"/>
        <v/>
      </c>
      <c r="K60" s="23" t="str">
        <f t="shared" si="10"/>
        <v/>
      </c>
      <c r="L60" s="31"/>
      <c r="M60" s="25" t="str">
        <f t="shared" si="11"/>
        <v/>
      </c>
      <c r="N60" s="32"/>
      <c r="O60" s="33"/>
      <c r="P60" s="28" t="str">
        <f t="shared" si="12"/>
        <v/>
      </c>
    </row>
    <row r="61" spans="1:20" x14ac:dyDescent="0.2">
      <c r="A61" s="19"/>
      <c r="F61" s="20" t="str">
        <f t="shared" si="7"/>
        <v/>
      </c>
      <c r="G61" s="20" t="str">
        <f t="shared" si="8"/>
        <v/>
      </c>
      <c r="H61" s="20"/>
      <c r="I61" s="20"/>
      <c r="J61" s="22" t="str">
        <f t="shared" si="9"/>
        <v/>
      </c>
      <c r="K61" s="23" t="str">
        <f t="shared" si="10"/>
        <v/>
      </c>
      <c r="L61" s="31"/>
      <c r="M61" s="25" t="str">
        <f t="shared" si="11"/>
        <v/>
      </c>
      <c r="N61" s="32"/>
      <c r="O61" s="33"/>
      <c r="P61" s="28" t="str">
        <f t="shared" si="12"/>
        <v/>
      </c>
    </row>
    <row r="62" spans="1:20" x14ac:dyDescent="0.2">
      <c r="A62" s="19">
        <v>18</v>
      </c>
      <c r="C62">
        <v>24.72</v>
      </c>
      <c r="F62" s="20" t="str">
        <f t="shared" si="7"/>
        <v/>
      </c>
      <c r="G62" s="20">
        <f t="shared" si="8"/>
        <v>27635128.784715608</v>
      </c>
      <c r="H62" s="20"/>
      <c r="I62" s="20"/>
      <c r="J62" s="22">
        <f t="shared" si="9"/>
        <v>27635128.784715608</v>
      </c>
      <c r="K62" s="23" t="str">
        <f t="shared" si="10"/>
        <v/>
      </c>
      <c r="L62" s="34">
        <f>GEOMEAN(K62:K64)</f>
        <v>9.4732285406900013E-2</v>
      </c>
      <c r="M62" s="25" t="str">
        <f t="shared" si="11"/>
        <v/>
      </c>
      <c r="N62" s="26">
        <f>GEOMEAN(M62:M64)</f>
        <v>0.20236055413685247</v>
      </c>
      <c r="O62" s="27">
        <f>STDEVA(M62:M64)</f>
        <v>0.11754995575105262</v>
      </c>
      <c r="P62" s="28">
        <f t="shared" si="12"/>
        <v>18</v>
      </c>
    </row>
    <row r="63" spans="1:20" x14ac:dyDescent="0.2">
      <c r="A63" s="19"/>
      <c r="B63">
        <v>28.11</v>
      </c>
      <c r="C63">
        <v>24.63</v>
      </c>
      <c r="F63" s="20">
        <f t="shared" si="7"/>
        <v>289703123.79414099</v>
      </c>
      <c r="G63" s="20">
        <f t="shared" si="8"/>
        <v>25963832.170699287</v>
      </c>
      <c r="H63" s="20"/>
      <c r="I63" s="20"/>
      <c r="J63" s="22">
        <f t="shared" si="9"/>
        <v>25963832.170699287</v>
      </c>
      <c r="K63" s="23">
        <f t="shared" si="10"/>
        <v>8.962220300098947E-2</v>
      </c>
      <c r="L63" s="31"/>
      <c r="M63" s="25">
        <f t="shared" si="11"/>
        <v>0.19144474963679847</v>
      </c>
      <c r="N63" s="32"/>
      <c r="O63" s="33"/>
      <c r="P63" s="28" t="str">
        <f t="shared" si="12"/>
        <v/>
      </c>
    </row>
    <row r="64" spans="1:20" x14ac:dyDescent="0.2">
      <c r="A64" s="19"/>
      <c r="B64">
        <v>27.01</v>
      </c>
      <c r="C64">
        <v>23.69</v>
      </c>
      <c r="F64" s="20">
        <f t="shared" si="7"/>
        <v>135151286.12560332</v>
      </c>
      <c r="G64" s="20">
        <f t="shared" si="8"/>
        <v>13533203.02908963</v>
      </c>
      <c r="H64" s="20"/>
      <c r="I64" s="20"/>
      <c r="J64" s="22">
        <f t="shared" si="9"/>
        <v>13533203.02908963</v>
      </c>
      <c r="K64" s="23">
        <f t="shared" si="10"/>
        <v>0.10013373469870276</v>
      </c>
      <c r="L64" s="31"/>
      <c r="M64" s="25">
        <f t="shared" si="11"/>
        <v>0.21389875642065065</v>
      </c>
      <c r="N64" s="32"/>
      <c r="O64" s="33"/>
      <c r="P64" s="28" t="str">
        <f t="shared" si="12"/>
        <v/>
      </c>
    </row>
    <row r="65" spans="1:20" x14ac:dyDescent="0.2">
      <c r="S65"/>
      <c r="T65"/>
    </row>
    <row r="66" spans="1:20" x14ac:dyDescent="0.2">
      <c r="S66"/>
      <c r="T66"/>
    </row>
    <row r="67" spans="1:20" x14ac:dyDescent="0.2">
      <c r="A67" s="2" t="s">
        <v>0</v>
      </c>
      <c r="B67" s="3">
        <v>2</v>
      </c>
      <c r="C67" s="3">
        <v>2</v>
      </c>
      <c r="D67" s="3">
        <v>2</v>
      </c>
      <c r="F67" s="4"/>
      <c r="G67" s="4"/>
      <c r="H67" s="4"/>
      <c r="I67" s="4"/>
      <c r="J67" s="4"/>
      <c r="K67" s="4"/>
    </row>
    <row r="68" spans="1:20" x14ac:dyDescent="0.2">
      <c r="A68" s="5"/>
      <c r="B68" s="3"/>
      <c r="C68" s="3"/>
      <c r="D68" s="3"/>
      <c r="E68" s="3"/>
      <c r="F68" s="4"/>
      <c r="G68" s="4"/>
      <c r="H68" s="4"/>
      <c r="I68" s="4"/>
      <c r="J68" s="4"/>
      <c r="K68" s="4"/>
    </row>
    <row r="69" spans="1:20" x14ac:dyDescent="0.2">
      <c r="A69" s="6"/>
      <c r="B69" s="7" t="s">
        <v>1</v>
      </c>
      <c r="C69" s="7" t="s">
        <v>2</v>
      </c>
      <c r="D69" s="7" t="s">
        <v>3</v>
      </c>
      <c r="E69" s="7" t="s">
        <v>4</v>
      </c>
      <c r="F69" s="4"/>
      <c r="G69" s="4"/>
      <c r="H69" s="4"/>
      <c r="I69" s="4"/>
      <c r="J69" s="4"/>
      <c r="K69" s="4"/>
    </row>
    <row r="70" spans="1:20" ht="15.75" x14ac:dyDescent="0.25">
      <c r="A70" s="8" t="s">
        <v>5</v>
      </c>
      <c r="B70" s="38" t="s">
        <v>38</v>
      </c>
      <c r="C70" s="36" t="s">
        <v>37</v>
      </c>
      <c r="D70" s="9"/>
      <c r="E70" s="9"/>
      <c r="F70" s="10" t="s">
        <v>8</v>
      </c>
      <c r="G70" s="10" t="s">
        <v>9</v>
      </c>
      <c r="H70" s="10"/>
      <c r="I70" s="10"/>
      <c r="J70" s="11" t="s">
        <v>10</v>
      </c>
      <c r="K70" s="12" t="s">
        <v>11</v>
      </c>
      <c r="L70" s="13" t="s">
        <v>12</v>
      </c>
      <c r="M70" s="14" t="s">
        <v>13</v>
      </c>
      <c r="N70" s="15" t="s">
        <v>14</v>
      </c>
      <c r="O70" s="16" t="s">
        <v>15</v>
      </c>
      <c r="P70" s="8" t="s">
        <v>16</v>
      </c>
      <c r="R70" s="17" t="str">
        <f>B70</f>
        <v>TOR</v>
      </c>
      <c r="S70" s="18" t="s">
        <v>17</v>
      </c>
      <c r="T70" s="18" t="s">
        <v>18</v>
      </c>
    </row>
    <row r="71" spans="1:20" x14ac:dyDescent="0.2">
      <c r="A71" s="19">
        <v>19</v>
      </c>
      <c r="B71">
        <v>28.03</v>
      </c>
      <c r="C71">
        <v>22.73</v>
      </c>
      <c r="F71" s="20">
        <f>IF(B71="","",B$67^B71)</f>
        <v>274075855.54573941</v>
      </c>
      <c r="G71" s="20">
        <f>IF(C71="","",C$67^C71)</f>
        <v>6956836.5765753873</v>
      </c>
      <c r="H71" s="20"/>
      <c r="I71" s="20"/>
      <c r="J71" s="22">
        <f>IF(G71="","",GEOMEAN(G71:I71))</f>
        <v>6956836.5765753873</v>
      </c>
      <c r="K71" s="23">
        <f>IF(J71="","",J71/F71)</f>
        <v>2.5382887386132372E-2</v>
      </c>
      <c r="L71" s="24">
        <f>GEOMEAN(K71:K73)</f>
        <v>4.1425607555829032E-2</v>
      </c>
      <c r="M71" s="25">
        <f>IF(K71="","",K71/L$74)</f>
        <v>4.6070913040346939E-2</v>
      </c>
      <c r="N71" s="26">
        <f>GEOMEAN(M71:M73)</f>
        <v>0.42207039838984578</v>
      </c>
      <c r="O71" s="27">
        <f>STDEVA(M71:M73)</f>
        <v>0.73972302303555237</v>
      </c>
      <c r="P71" s="28">
        <f>IF(A71="","",A71)</f>
        <v>19</v>
      </c>
      <c r="R71">
        <f>P71</f>
        <v>19</v>
      </c>
      <c r="S71" s="1">
        <f>N71</f>
        <v>0.42207039838984578</v>
      </c>
      <c r="T71" s="1">
        <f>O71</f>
        <v>0.73972302303555237</v>
      </c>
    </row>
    <row r="72" spans="1:20" x14ac:dyDescent="0.2">
      <c r="B72">
        <v>27.28</v>
      </c>
      <c r="C72">
        <v>22.84</v>
      </c>
      <c r="F72" s="20">
        <f t="shared" ref="F72:F97" si="13">IF(B72="","",B$67^B72)</f>
        <v>162966478.73272601</v>
      </c>
      <c r="G72" s="20">
        <f t="shared" ref="G72:G97" si="14">IF(C72="","",C$67^C72)</f>
        <v>7508014.4701869534</v>
      </c>
      <c r="H72" s="20"/>
      <c r="I72" s="20"/>
      <c r="J72" s="22">
        <f t="shared" ref="J72:J97" si="15">IF(G72="","",GEOMEAN(G72:I72))</f>
        <v>7508014.4701869534</v>
      </c>
      <c r="K72" s="23">
        <f t="shared" ref="K72:K98" si="16">IF(OR(J72="",F72=""),"",J72/F72)</f>
        <v>4.6070913040346842E-2</v>
      </c>
      <c r="L72" s="31"/>
      <c r="M72" s="25">
        <f t="shared" ref="M72:M97" si="17">IF(K72="","",K72/L$71)</f>
        <v>1.1121360858318701</v>
      </c>
      <c r="N72" s="32"/>
      <c r="O72" s="33"/>
      <c r="P72" s="28" t="str">
        <f t="shared" ref="P72:P97" si="18">IF(A72="","",A72)</f>
        <v/>
      </c>
      <c r="R72">
        <f>P74</f>
        <v>20</v>
      </c>
      <c r="S72" s="1">
        <f>N74</f>
        <v>13.299806338284599</v>
      </c>
      <c r="T72" s="1">
        <f>O74</f>
        <v>7.6786467695785046</v>
      </c>
    </row>
    <row r="73" spans="1:20" x14ac:dyDescent="0.2">
      <c r="B73">
        <v>27.83</v>
      </c>
      <c r="C73">
        <v>23.79</v>
      </c>
      <c r="F73" s="20">
        <f t="shared" si="13"/>
        <v>238596890.43121016</v>
      </c>
      <c r="G73" s="20">
        <f t="shared" si="14"/>
        <v>14504527.869694004</v>
      </c>
      <c r="H73" s="20"/>
      <c r="I73" s="20"/>
      <c r="J73" s="22">
        <f t="shared" si="15"/>
        <v>14504527.869694004</v>
      </c>
      <c r="K73" s="23">
        <f t="shared" si="16"/>
        <v>6.0790934213267978E-2</v>
      </c>
      <c r="L73" s="31"/>
      <c r="M73" s="25">
        <f t="shared" si="17"/>
        <v>1.4674723631111606</v>
      </c>
      <c r="N73" s="32"/>
      <c r="O73" s="33"/>
      <c r="P73" s="28" t="str">
        <f t="shared" si="18"/>
        <v/>
      </c>
      <c r="R73">
        <f>P77</f>
        <v>21</v>
      </c>
      <c r="S73" s="1">
        <f>N77</f>
        <v>2.8745444371578426</v>
      </c>
      <c r="T73" s="1">
        <f>O77</f>
        <v>1.6596190045906218</v>
      </c>
    </row>
    <row r="74" spans="1:20" x14ac:dyDescent="0.2">
      <c r="A74" s="19">
        <v>20</v>
      </c>
      <c r="C74">
        <v>25.1</v>
      </c>
      <c r="F74" s="20" t="str">
        <f t="shared" si="13"/>
        <v/>
      </c>
      <c r="G74" s="20">
        <f t="shared" si="14"/>
        <v>35962749.768078648</v>
      </c>
      <c r="H74" s="20"/>
      <c r="I74" s="20"/>
      <c r="J74" s="22">
        <f t="shared" si="15"/>
        <v>35962749.768078648</v>
      </c>
      <c r="K74" s="23" t="str">
        <f t="shared" si="16"/>
        <v/>
      </c>
      <c r="L74" s="34">
        <f>GEOMEAN(K74:K76)</f>
        <v>0.55095255793830533</v>
      </c>
      <c r="M74" s="25" t="str">
        <f t="shared" si="17"/>
        <v/>
      </c>
      <c r="N74" s="26">
        <f>GEOMEAN(M74:M76)</f>
        <v>13.299806338284599</v>
      </c>
      <c r="O74" s="27">
        <f>STDEVA(M74:M76)</f>
        <v>7.6786467695785046</v>
      </c>
      <c r="P74" s="28">
        <f t="shared" si="18"/>
        <v>20</v>
      </c>
      <c r="R74">
        <f>P80</f>
        <v>22</v>
      </c>
      <c r="S74" s="1">
        <f>N80</f>
        <v>0.86854148627173589</v>
      </c>
      <c r="T74" s="1">
        <f>O80</f>
        <v>1.4526689301739286</v>
      </c>
    </row>
    <row r="75" spans="1:20" x14ac:dyDescent="0.2">
      <c r="B75">
        <v>25.91</v>
      </c>
      <c r="C75">
        <v>25.05</v>
      </c>
      <c r="F75" s="20">
        <f t="shared" si="13"/>
        <v>63050304.401909158</v>
      </c>
      <c r="G75" s="20">
        <f t="shared" si="14"/>
        <v>34737726.489020646</v>
      </c>
      <c r="H75" s="20"/>
      <c r="I75" s="20"/>
      <c r="J75" s="22">
        <f t="shared" si="15"/>
        <v>34737726.489020646</v>
      </c>
      <c r="K75" s="23">
        <f t="shared" si="16"/>
        <v>0.55095255793830533</v>
      </c>
      <c r="L75" s="31"/>
      <c r="M75" s="25">
        <f t="shared" si="17"/>
        <v>13.299806338284599</v>
      </c>
      <c r="N75" s="32"/>
      <c r="O75" s="33"/>
      <c r="P75" s="28" t="str">
        <f t="shared" si="18"/>
        <v/>
      </c>
      <c r="R75">
        <f>P83</f>
        <v>23</v>
      </c>
      <c r="S75" s="1">
        <f>N83</f>
        <v>0.97490485572224128</v>
      </c>
      <c r="T75" s="1">
        <f>O83</f>
        <v>0.56286158088550919</v>
      </c>
    </row>
    <row r="76" spans="1:20" x14ac:dyDescent="0.2">
      <c r="F76" s="20" t="str">
        <f t="shared" si="13"/>
        <v/>
      </c>
      <c r="G76" s="20" t="str">
        <f t="shared" si="14"/>
        <v/>
      </c>
      <c r="H76" s="20"/>
      <c r="I76" s="20"/>
      <c r="J76" s="22" t="str">
        <f t="shared" si="15"/>
        <v/>
      </c>
      <c r="K76" s="23" t="str">
        <f t="shared" si="16"/>
        <v/>
      </c>
      <c r="L76" s="31"/>
      <c r="M76" s="25" t="str">
        <f t="shared" si="17"/>
        <v/>
      </c>
      <c r="N76" s="32"/>
      <c r="O76" s="33"/>
      <c r="P76" s="28" t="str">
        <f t="shared" si="18"/>
        <v/>
      </c>
      <c r="R76">
        <f>P86</f>
        <v>24</v>
      </c>
      <c r="S76" s="1">
        <f>N86</f>
        <v>3.1895067535727923</v>
      </c>
      <c r="T76" s="1">
        <f>O86</f>
        <v>1.8982169997878349</v>
      </c>
    </row>
    <row r="77" spans="1:20" x14ac:dyDescent="0.2">
      <c r="A77" s="19">
        <v>21</v>
      </c>
      <c r="F77" s="20" t="str">
        <f t="shared" si="13"/>
        <v/>
      </c>
      <c r="G77" s="20" t="str">
        <f t="shared" si="14"/>
        <v/>
      </c>
      <c r="H77" s="20"/>
      <c r="I77" s="20"/>
      <c r="J77" s="22" t="str">
        <f t="shared" si="15"/>
        <v/>
      </c>
      <c r="K77" s="23" t="str">
        <f t="shared" si="16"/>
        <v/>
      </c>
      <c r="L77" s="34">
        <f>GEOMEAN(K77:K79)</f>
        <v>0.11907974975549224</v>
      </c>
      <c r="M77" s="25" t="str">
        <f t="shared" si="17"/>
        <v/>
      </c>
      <c r="N77" s="26">
        <f>GEOMEAN(M77:M79)</f>
        <v>2.8745444371578426</v>
      </c>
      <c r="O77" s="27">
        <f>STDEVA(M77:M79)</f>
        <v>1.6596190045906218</v>
      </c>
      <c r="P77" s="28">
        <f t="shared" si="18"/>
        <v>21</v>
      </c>
      <c r="R77">
        <f>P89</f>
        <v>25</v>
      </c>
      <c r="S77" s="1">
        <f>N89</f>
        <v>1.6395879967805476</v>
      </c>
      <c r="T77" s="1">
        <f>O89</f>
        <v>0.94661657130132848</v>
      </c>
    </row>
    <row r="78" spans="1:20" x14ac:dyDescent="0.2">
      <c r="C78">
        <v>23.17</v>
      </c>
      <c r="F78" s="20" t="str">
        <f t="shared" si="13"/>
        <v/>
      </c>
      <c r="G78" s="20">
        <f t="shared" si="14"/>
        <v>9437674.6051284447</v>
      </c>
      <c r="H78" s="20"/>
      <c r="I78" s="20"/>
      <c r="J78" s="22">
        <f t="shared" si="15"/>
        <v>9437674.6051284447</v>
      </c>
      <c r="K78" s="23" t="str">
        <f t="shared" si="16"/>
        <v/>
      </c>
      <c r="L78" s="31"/>
      <c r="M78" s="25" t="str">
        <f t="shared" si="17"/>
        <v/>
      </c>
      <c r="N78" s="32"/>
      <c r="O78" s="33"/>
      <c r="P78" s="28" t="str">
        <f t="shared" si="18"/>
        <v/>
      </c>
      <c r="R78">
        <f>P92</f>
        <v>26</v>
      </c>
      <c r="S78" s="1">
        <f>N92</f>
        <v>7.3022108824148981</v>
      </c>
      <c r="T78" s="1">
        <f>O92</f>
        <v>5.2177765491340926</v>
      </c>
    </row>
    <row r="79" spans="1:20" x14ac:dyDescent="0.2">
      <c r="B79">
        <v>27.22</v>
      </c>
      <c r="C79">
        <v>24.15</v>
      </c>
      <c r="F79" s="20">
        <f t="shared" si="13"/>
        <v>156327895.7010873</v>
      </c>
      <c r="G79" s="20">
        <f t="shared" si="14"/>
        <v>18615486.699888166</v>
      </c>
      <c r="H79" s="20"/>
      <c r="I79" s="20"/>
      <c r="J79" s="22">
        <f t="shared" si="15"/>
        <v>18615486.699888166</v>
      </c>
      <c r="K79" s="23">
        <f t="shared" si="16"/>
        <v>0.11907974975549224</v>
      </c>
      <c r="L79" s="31"/>
      <c r="M79" s="25">
        <f t="shared" si="17"/>
        <v>2.8745444371578426</v>
      </c>
      <c r="N79" s="32"/>
      <c r="O79" s="33"/>
      <c r="P79" s="28" t="str">
        <f t="shared" si="18"/>
        <v/>
      </c>
      <c r="R79">
        <f>P95</f>
        <v>27</v>
      </c>
      <c r="S79" s="1">
        <f>N95</f>
        <v>11.551433564179966</v>
      </c>
      <c r="T79" s="1">
        <f>O95</f>
        <v>41.110121087115175</v>
      </c>
    </row>
    <row r="80" spans="1:20" x14ac:dyDescent="0.2">
      <c r="A80" s="19">
        <v>22</v>
      </c>
      <c r="B80">
        <v>26.75</v>
      </c>
      <c r="C80">
        <v>23.75</v>
      </c>
      <c r="F80" s="20">
        <f t="shared" si="13"/>
        <v>112863206.33869812</v>
      </c>
      <c r="G80" s="20">
        <f t="shared" si="14"/>
        <v>14107900.792337237</v>
      </c>
      <c r="H80" s="20"/>
      <c r="I80" s="20"/>
      <c r="J80" s="22">
        <f t="shared" si="15"/>
        <v>14107900.792337237</v>
      </c>
      <c r="K80" s="23">
        <f t="shared" si="16"/>
        <v>0.12499999999999975</v>
      </c>
      <c r="L80" s="34">
        <f>GEOMEAN(K80:K82)</f>
        <v>3.59798587562494E-2</v>
      </c>
      <c r="M80" s="25">
        <f t="shared" si="17"/>
        <v>3.0174572535004596</v>
      </c>
      <c r="N80" s="26">
        <f>GEOMEAN(M80:M82)</f>
        <v>0.86854148627173589</v>
      </c>
      <c r="O80" s="27">
        <f>STDEVA(M80:M82)</f>
        <v>1.4526689301739286</v>
      </c>
      <c r="P80" s="28">
        <f t="shared" si="18"/>
        <v>22</v>
      </c>
      <c r="S80"/>
      <c r="T80"/>
    </row>
    <row r="81" spans="1:20" x14ac:dyDescent="0.2">
      <c r="B81">
        <v>28.05</v>
      </c>
      <c r="C81">
        <v>23.25</v>
      </c>
      <c r="F81" s="20">
        <f t="shared" si="13"/>
        <v>277901811.91216576</v>
      </c>
      <c r="G81" s="20">
        <f t="shared" si="14"/>
        <v>9975792.3185687531</v>
      </c>
      <c r="H81" s="20"/>
      <c r="I81" s="20"/>
      <c r="J81" s="22">
        <f t="shared" si="15"/>
        <v>9975792.3185687531</v>
      </c>
      <c r="K81" s="23">
        <f t="shared" si="16"/>
        <v>3.5896823593657326E-2</v>
      </c>
      <c r="L81" s="31"/>
      <c r="M81" s="25">
        <f t="shared" si="17"/>
        <v>0.86653704584246349</v>
      </c>
      <c r="N81" s="32"/>
      <c r="O81" s="33"/>
      <c r="P81" s="28" t="str">
        <f t="shared" si="18"/>
        <v/>
      </c>
      <c r="S81"/>
      <c r="T81"/>
    </row>
    <row r="82" spans="1:20" x14ac:dyDescent="0.2">
      <c r="B82">
        <v>29.35</v>
      </c>
      <c r="C82">
        <v>22.76</v>
      </c>
      <c r="F82" s="20">
        <f t="shared" si="13"/>
        <v>684274526.38818336</v>
      </c>
      <c r="G82" s="20">
        <f t="shared" si="14"/>
        <v>7103014.5012468006</v>
      </c>
      <c r="H82" s="20"/>
      <c r="I82" s="20"/>
      <c r="J82" s="22">
        <f t="shared" si="15"/>
        <v>7103014.5012468006</v>
      </c>
      <c r="K82" s="23">
        <f t="shared" si="16"/>
        <v>1.0380357922629022E-2</v>
      </c>
      <c r="L82" s="31"/>
      <c r="M82" s="25">
        <f t="shared" si="17"/>
        <v>0.2505782904605437</v>
      </c>
      <c r="N82" s="32"/>
      <c r="O82" s="33"/>
      <c r="P82" s="28" t="str">
        <f t="shared" si="18"/>
        <v/>
      </c>
      <c r="S82"/>
      <c r="T82"/>
    </row>
    <row r="83" spans="1:20" x14ac:dyDescent="0.2">
      <c r="A83" s="19">
        <v>23</v>
      </c>
      <c r="B83">
        <v>27.21</v>
      </c>
      <c r="F83" s="20">
        <f t="shared" si="13"/>
        <v>155248060.04821384</v>
      </c>
      <c r="G83" s="20" t="str">
        <f t="shared" si="14"/>
        <v/>
      </c>
      <c r="H83" s="20"/>
      <c r="I83" s="20"/>
      <c r="J83" s="22" t="str">
        <f t="shared" si="15"/>
        <v/>
      </c>
      <c r="K83" s="23" t="str">
        <f t="shared" si="16"/>
        <v/>
      </c>
      <c r="L83" s="34">
        <f>GEOMEAN(K83:K85)</f>
        <v>4.038602595742169E-2</v>
      </c>
      <c r="M83" s="25" t="str">
        <f t="shared" si="17"/>
        <v/>
      </c>
      <c r="N83" s="26">
        <f>GEOMEAN(M83:M85)</f>
        <v>0.97490485572224128</v>
      </c>
      <c r="O83" s="27">
        <f>STDEVA(M83:M85)</f>
        <v>0.56286158088550919</v>
      </c>
      <c r="P83" s="28">
        <f t="shared" si="18"/>
        <v>23</v>
      </c>
      <c r="S83"/>
      <c r="T83"/>
    </row>
    <row r="84" spans="1:20" x14ac:dyDescent="0.2">
      <c r="B84">
        <v>28.33</v>
      </c>
      <c r="C84">
        <v>23.7</v>
      </c>
      <c r="F84" s="20">
        <f t="shared" si="13"/>
        <v>337426958.38786507</v>
      </c>
      <c r="G84" s="20">
        <f t="shared" si="14"/>
        <v>13627333.900186168</v>
      </c>
      <c r="H84" s="20"/>
      <c r="I84" s="20"/>
      <c r="J84" s="22">
        <f t="shared" si="15"/>
        <v>13627333.900186168</v>
      </c>
      <c r="K84" s="23">
        <f t="shared" si="16"/>
        <v>4.038602595742169E-2</v>
      </c>
      <c r="L84" s="31"/>
      <c r="M84" s="25">
        <f t="shared" si="17"/>
        <v>0.97490485572224128</v>
      </c>
      <c r="N84" s="32"/>
      <c r="O84" s="33"/>
      <c r="P84" s="28" t="str">
        <f t="shared" si="18"/>
        <v/>
      </c>
      <c r="S84"/>
      <c r="T84"/>
    </row>
    <row r="85" spans="1:20" x14ac:dyDescent="0.2">
      <c r="B85">
        <v>29.58</v>
      </c>
      <c r="F85" s="20">
        <f t="shared" si="13"/>
        <v>802541079.41715157</v>
      </c>
      <c r="G85" s="20" t="str">
        <f t="shared" si="14"/>
        <v/>
      </c>
      <c r="H85" s="20"/>
      <c r="I85" s="20"/>
      <c r="J85" s="22" t="str">
        <f t="shared" si="15"/>
        <v/>
      </c>
      <c r="K85" s="23" t="str">
        <f t="shared" si="16"/>
        <v/>
      </c>
      <c r="L85" s="31"/>
      <c r="M85" s="25" t="str">
        <f t="shared" si="17"/>
        <v/>
      </c>
      <c r="N85" s="32"/>
      <c r="O85" s="33"/>
      <c r="P85" s="28" t="str">
        <f t="shared" si="18"/>
        <v/>
      </c>
      <c r="S85"/>
      <c r="T85"/>
    </row>
    <row r="86" spans="1:20" x14ac:dyDescent="0.2">
      <c r="A86" s="38">
        <v>24</v>
      </c>
      <c r="C86">
        <v>23.34</v>
      </c>
      <c r="F86" s="20" t="str">
        <f t="shared" si="13"/>
        <v/>
      </c>
      <c r="G86" s="20">
        <f t="shared" si="14"/>
        <v>10617935.890231848</v>
      </c>
      <c r="H86" s="20"/>
      <c r="I86" s="20"/>
      <c r="J86" s="22">
        <f t="shared" si="15"/>
        <v>10617935.890231848</v>
      </c>
      <c r="K86" s="23" t="str">
        <f t="shared" si="16"/>
        <v/>
      </c>
      <c r="L86" s="34">
        <f>GEOMEAN(K86:K88)</f>
        <v>0.13212725507017278</v>
      </c>
      <c r="M86" s="25" t="str">
        <f t="shared" si="17"/>
        <v/>
      </c>
      <c r="N86" s="26">
        <f>GEOMEAN(M86:M88)</f>
        <v>3.1895067535727923</v>
      </c>
      <c r="O86" s="27">
        <f>STDEVA(M86:M88)</f>
        <v>1.8982169997878349</v>
      </c>
      <c r="P86" s="28">
        <f t="shared" si="18"/>
        <v>24</v>
      </c>
      <c r="S86"/>
      <c r="T86"/>
    </row>
    <row r="87" spans="1:20" x14ac:dyDescent="0.2">
      <c r="B87">
        <v>26.7</v>
      </c>
      <c r="C87">
        <v>23.96</v>
      </c>
      <c r="F87" s="20">
        <f t="shared" si="13"/>
        <v>109018671.20148918</v>
      </c>
      <c r="G87" s="20">
        <f t="shared" si="14"/>
        <v>16318442.146204572</v>
      </c>
      <c r="H87" s="20"/>
      <c r="I87" s="20"/>
      <c r="J87" s="22">
        <f t="shared" si="15"/>
        <v>16318442.146204572</v>
      </c>
      <c r="K87" s="23">
        <f t="shared" si="16"/>
        <v>0.14968483807736654</v>
      </c>
      <c r="L87" s="31"/>
      <c r="M87" s="25">
        <f t="shared" si="17"/>
        <v>3.6133408031647387</v>
      </c>
      <c r="N87" s="32"/>
      <c r="O87" s="33"/>
      <c r="P87" s="28" t="str">
        <f t="shared" si="18"/>
        <v/>
      </c>
      <c r="S87"/>
      <c r="T87"/>
    </row>
    <row r="88" spans="1:20" x14ac:dyDescent="0.2">
      <c r="B88">
        <v>26.96</v>
      </c>
      <c r="C88">
        <v>23.86</v>
      </c>
      <c r="F88" s="20">
        <f t="shared" si="13"/>
        <v>130547537.16963638</v>
      </c>
      <c r="G88" s="20">
        <f t="shared" si="14"/>
        <v>15225644.892893558</v>
      </c>
      <c r="H88" s="20"/>
      <c r="I88" s="20"/>
      <c r="J88" s="22">
        <f t="shared" si="15"/>
        <v>15225644.892893558</v>
      </c>
      <c r="K88" s="23">
        <f t="shared" si="16"/>
        <v>0.116629123942101</v>
      </c>
      <c r="L88" s="31"/>
      <c r="M88" s="25">
        <f t="shared" si="17"/>
        <v>2.8153871680679794</v>
      </c>
      <c r="N88" s="32"/>
      <c r="O88" s="33"/>
      <c r="P88" s="28" t="str">
        <f t="shared" si="18"/>
        <v/>
      </c>
      <c r="S88"/>
      <c r="T88"/>
    </row>
    <row r="89" spans="1:20" x14ac:dyDescent="0.2">
      <c r="A89" s="19">
        <v>25</v>
      </c>
      <c r="C89">
        <v>23.76</v>
      </c>
      <c r="F89" s="20" t="str">
        <f t="shared" si="13"/>
        <v/>
      </c>
      <c r="G89" s="20">
        <f t="shared" si="14"/>
        <v>14206029.002493577</v>
      </c>
      <c r="H89" s="20"/>
      <c r="I89" s="20"/>
      <c r="J89" s="22">
        <f t="shared" si="15"/>
        <v>14206029.002493577</v>
      </c>
      <c r="K89" s="23" t="str">
        <f t="shared" si="16"/>
        <v/>
      </c>
      <c r="L89" s="34">
        <f>GEOMEAN(K89:K91)</f>
        <v>6.7920928907878833E-2</v>
      </c>
      <c r="M89" s="25" t="str">
        <f t="shared" si="17"/>
        <v/>
      </c>
      <c r="N89" s="26">
        <f>GEOMEAN(M89:M91)</f>
        <v>1.6395879967805476</v>
      </c>
      <c r="O89" s="27">
        <f>STDEVA(M89:M91)</f>
        <v>0.94661657130132848</v>
      </c>
      <c r="P89" s="28">
        <f t="shared" si="18"/>
        <v>25</v>
      </c>
    </row>
    <row r="90" spans="1:20" x14ac:dyDescent="0.2">
      <c r="C90">
        <v>22.89</v>
      </c>
      <c r="F90" s="20" t="str">
        <f t="shared" si="13"/>
        <v/>
      </c>
      <c r="G90" s="20">
        <f t="shared" si="14"/>
        <v>7772784.0286780596</v>
      </c>
      <c r="H90" s="20"/>
      <c r="I90" s="20"/>
      <c r="J90" s="22">
        <f t="shared" si="15"/>
        <v>7772784.0286780596</v>
      </c>
      <c r="K90" s="23" t="str">
        <f t="shared" si="16"/>
        <v/>
      </c>
      <c r="L90" s="31"/>
      <c r="M90" s="25" t="str">
        <f t="shared" si="17"/>
        <v/>
      </c>
      <c r="N90" s="32"/>
      <c r="O90" s="33"/>
      <c r="P90" s="28" t="str">
        <f t="shared" si="18"/>
        <v/>
      </c>
    </row>
    <row r="91" spans="1:20" x14ac:dyDescent="0.2">
      <c r="B91">
        <v>27.83</v>
      </c>
      <c r="C91">
        <v>23.95</v>
      </c>
      <c r="F91" s="20">
        <f t="shared" si="13"/>
        <v>238596890.43121016</v>
      </c>
      <c r="G91" s="20">
        <f t="shared" si="14"/>
        <v>16205722.432619181</v>
      </c>
      <c r="H91" s="20"/>
      <c r="I91" s="20"/>
      <c r="J91" s="22">
        <f t="shared" si="15"/>
        <v>16205722.432619181</v>
      </c>
      <c r="K91" s="23">
        <f t="shared" si="16"/>
        <v>6.7920928907878833E-2</v>
      </c>
      <c r="L91" s="31"/>
      <c r="M91" s="25">
        <f t="shared" si="17"/>
        <v>1.6395879967805476</v>
      </c>
      <c r="N91" s="32"/>
      <c r="O91" s="33"/>
      <c r="P91" s="28" t="str">
        <f t="shared" si="18"/>
        <v/>
      </c>
    </row>
    <row r="92" spans="1:20" x14ac:dyDescent="0.2">
      <c r="A92" s="19">
        <v>26</v>
      </c>
      <c r="B92">
        <v>27.24</v>
      </c>
      <c r="C92">
        <v>26.03</v>
      </c>
      <c r="F92" s="20">
        <f t="shared" si="13"/>
        <v>158510151.80174479</v>
      </c>
      <c r="G92" s="20">
        <f t="shared" si="14"/>
        <v>68518963.886434838</v>
      </c>
      <c r="H92" s="20"/>
      <c r="I92" s="20"/>
      <c r="J92" s="22">
        <f t="shared" si="15"/>
        <v>68518963.886434838</v>
      </c>
      <c r="K92" s="23">
        <f t="shared" si="16"/>
        <v>0.43226861565393204</v>
      </c>
      <c r="L92" s="34">
        <f>GEOMEAN(K92:K94)</f>
        <v>0.30249852230482355</v>
      </c>
      <c r="M92" s="25">
        <f t="shared" si="17"/>
        <v>10.434816558124497</v>
      </c>
      <c r="N92" s="26">
        <f>GEOMEAN(M92:M94)</f>
        <v>7.3022108824148981</v>
      </c>
      <c r="O92" s="27">
        <f>STDEVA(M92:M94)</f>
        <v>5.2177765491340926</v>
      </c>
      <c r="P92" s="28">
        <f t="shared" si="18"/>
        <v>26</v>
      </c>
    </row>
    <row r="93" spans="1:20" x14ac:dyDescent="0.2">
      <c r="B93">
        <v>27.95</v>
      </c>
      <c r="F93" s="20">
        <f t="shared" si="13"/>
        <v>259291558.92190698</v>
      </c>
      <c r="G93" s="20" t="str">
        <f t="shared" si="14"/>
        <v/>
      </c>
      <c r="H93" s="20"/>
      <c r="I93" s="20"/>
      <c r="J93" s="22" t="str">
        <f t="shared" si="15"/>
        <v/>
      </c>
      <c r="K93" s="23" t="str">
        <f t="shared" si="16"/>
        <v/>
      </c>
      <c r="L93" s="31"/>
      <c r="M93" s="25" t="str">
        <f t="shared" si="17"/>
        <v/>
      </c>
      <c r="N93" s="32"/>
      <c r="O93" s="33"/>
      <c r="P93" s="28" t="str">
        <f t="shared" si="18"/>
        <v/>
      </c>
    </row>
    <row r="94" spans="1:20" x14ac:dyDescent="0.2">
      <c r="A94" s="19"/>
      <c r="B94">
        <v>28.02</v>
      </c>
      <c r="C94">
        <v>25.78</v>
      </c>
      <c r="F94" s="20">
        <f t="shared" si="13"/>
        <v>272182675.32295865</v>
      </c>
      <c r="G94" s="20">
        <f t="shared" si="14"/>
        <v>57617351.109001964</v>
      </c>
      <c r="H94" s="20"/>
      <c r="I94" s="20"/>
      <c r="J94" s="22">
        <f t="shared" si="15"/>
        <v>57617351.109001964</v>
      </c>
      <c r="K94" s="23">
        <f t="shared" si="16"/>
        <v>0.21168632809063265</v>
      </c>
      <c r="L94" s="31"/>
      <c r="M94" s="25">
        <f t="shared" si="17"/>
        <v>5.1100355693116706</v>
      </c>
      <c r="N94" s="32"/>
      <c r="O94" s="33"/>
      <c r="P94" s="28" t="str">
        <f t="shared" si="18"/>
        <v/>
      </c>
    </row>
    <row r="95" spans="1:20" x14ac:dyDescent="0.2">
      <c r="A95" s="19">
        <v>27</v>
      </c>
      <c r="B95">
        <v>24.16</v>
      </c>
      <c r="C95">
        <v>25.82</v>
      </c>
      <c r="F95" s="20">
        <f t="shared" si="13"/>
        <v>18744967.649459444</v>
      </c>
      <c r="G95" s="20">
        <f t="shared" si="14"/>
        <v>59237195.330462016</v>
      </c>
      <c r="H95" s="20"/>
      <c r="I95" s="20"/>
      <c r="J95" s="22">
        <f t="shared" si="15"/>
        <v>59237195.330462016</v>
      </c>
      <c r="K95" s="23">
        <f t="shared" si="16"/>
        <v>3.1601652474535085</v>
      </c>
      <c r="L95" s="34">
        <f>GEOMEAN(K95:K97)</f>
        <v>0.47852515353695074</v>
      </c>
      <c r="M95" s="25">
        <f t="shared" si="17"/>
        <v>76.285308385509452</v>
      </c>
      <c r="N95" s="26">
        <f>GEOMEAN(M95:M97)</f>
        <v>11.551433564179966</v>
      </c>
      <c r="O95" s="27">
        <f>STDEVA(M95:M97)</f>
        <v>41.110121087115175</v>
      </c>
      <c r="P95" s="28">
        <f t="shared" si="18"/>
        <v>27</v>
      </c>
    </row>
    <row r="96" spans="1:20" x14ac:dyDescent="0.2">
      <c r="A96" s="19"/>
      <c r="B96">
        <v>25.81</v>
      </c>
      <c r="C96">
        <v>24.2</v>
      </c>
      <c r="F96" s="20">
        <f t="shared" si="13"/>
        <v>58828014.133419588</v>
      </c>
      <c r="G96" s="20">
        <f t="shared" si="14"/>
        <v>19271960.420629941</v>
      </c>
      <c r="H96" s="20"/>
      <c r="I96" s="20"/>
      <c r="J96" s="22">
        <f t="shared" si="15"/>
        <v>19271960.420629941</v>
      </c>
      <c r="K96" s="23">
        <f t="shared" si="16"/>
        <v>0.3275983509645915</v>
      </c>
      <c r="L96" s="31"/>
      <c r="M96" s="25">
        <f t="shared" si="17"/>
        <v>7.9081121628231825</v>
      </c>
      <c r="N96" s="32"/>
      <c r="O96" s="33"/>
      <c r="P96" s="28" t="str">
        <f t="shared" si="18"/>
        <v/>
      </c>
    </row>
    <row r="97" spans="1:20" x14ac:dyDescent="0.2">
      <c r="A97" s="19"/>
      <c r="B97">
        <v>26.6</v>
      </c>
      <c r="C97">
        <v>23.36</v>
      </c>
      <c r="F97" s="20">
        <f t="shared" si="13"/>
        <v>101718016.92449331</v>
      </c>
      <c r="G97" s="20">
        <f t="shared" si="14"/>
        <v>10766156.75170335</v>
      </c>
      <c r="H97" s="20"/>
      <c r="I97" s="20"/>
      <c r="J97" s="22">
        <f t="shared" si="15"/>
        <v>10766156.75170335</v>
      </c>
      <c r="K97" s="23">
        <f t="shared" si="16"/>
        <v>0.10584316404531575</v>
      </c>
      <c r="L97" s="31"/>
      <c r="M97" s="25">
        <f t="shared" si="17"/>
        <v>2.5550177846558215</v>
      </c>
      <c r="N97" s="32"/>
      <c r="O97" s="33"/>
      <c r="P97" s="28" t="str">
        <f t="shared" si="18"/>
        <v/>
      </c>
    </row>
    <row r="98" spans="1:20" x14ac:dyDescent="0.2">
      <c r="S98"/>
      <c r="T98"/>
    </row>
    <row r="99" spans="1:20" x14ac:dyDescent="0.2">
      <c r="S99"/>
      <c r="T99"/>
    </row>
    <row r="100" spans="1:20" x14ac:dyDescent="0.2">
      <c r="A100" s="2" t="s">
        <v>0</v>
      </c>
      <c r="B100" s="3">
        <v>2</v>
      </c>
      <c r="C100" s="3">
        <v>2</v>
      </c>
      <c r="D100" s="3">
        <v>2</v>
      </c>
      <c r="F100" s="4"/>
      <c r="G100" s="4"/>
      <c r="H100" s="4"/>
      <c r="I100" s="4"/>
      <c r="J100" s="4"/>
      <c r="K100" s="4"/>
    </row>
    <row r="101" spans="1:20" x14ac:dyDescent="0.2">
      <c r="A101" s="5"/>
      <c r="B101" s="3"/>
      <c r="C101" s="3"/>
      <c r="D101" s="3"/>
      <c r="E101" s="3"/>
      <c r="F101" s="4"/>
      <c r="G101" s="4"/>
      <c r="H101" s="4"/>
      <c r="I101" s="4"/>
      <c r="J101" s="4"/>
      <c r="K101" s="4"/>
    </row>
    <row r="102" spans="1:20" x14ac:dyDescent="0.2">
      <c r="A102" s="6"/>
      <c r="B102" s="7" t="s">
        <v>1</v>
      </c>
      <c r="C102" s="7" t="s">
        <v>2</v>
      </c>
      <c r="D102" s="7" t="s">
        <v>3</v>
      </c>
      <c r="E102" s="7" t="s">
        <v>4</v>
      </c>
      <c r="F102" s="4"/>
      <c r="G102" s="4"/>
      <c r="H102" s="4"/>
      <c r="I102" s="4"/>
      <c r="J102" s="4"/>
      <c r="K102" s="4"/>
    </row>
    <row r="103" spans="1:20" ht="15.75" x14ac:dyDescent="0.25">
      <c r="A103" s="8" t="s">
        <v>5</v>
      </c>
      <c r="B103" s="36" t="s">
        <v>38</v>
      </c>
      <c r="C103" s="36" t="s">
        <v>37</v>
      </c>
      <c r="D103" s="9"/>
      <c r="E103" s="9"/>
      <c r="F103" s="10" t="s">
        <v>8</v>
      </c>
      <c r="G103" s="10" t="s">
        <v>9</v>
      </c>
      <c r="H103" s="10"/>
      <c r="I103" s="10"/>
      <c r="J103" s="11" t="s">
        <v>10</v>
      </c>
      <c r="K103" s="12" t="s">
        <v>11</v>
      </c>
      <c r="L103" s="13" t="s">
        <v>12</v>
      </c>
      <c r="M103" s="14" t="s">
        <v>13</v>
      </c>
      <c r="N103" s="15" t="s">
        <v>14</v>
      </c>
      <c r="O103" s="16" t="s">
        <v>15</v>
      </c>
      <c r="P103" s="8" t="s">
        <v>16</v>
      </c>
      <c r="R103" s="17" t="str">
        <f>B103</f>
        <v>TOR</v>
      </c>
      <c r="S103" s="18" t="s">
        <v>17</v>
      </c>
      <c r="T103" s="18" t="s">
        <v>18</v>
      </c>
    </row>
    <row r="104" spans="1:20" x14ac:dyDescent="0.2">
      <c r="A104" s="19">
        <v>28</v>
      </c>
      <c r="B104">
        <v>24.91</v>
      </c>
      <c r="C104">
        <v>24.79</v>
      </c>
      <c r="F104" s="20">
        <f>IF(B104="","",B$100^B104)</f>
        <v>31525152.200954635</v>
      </c>
      <c r="G104" s="20">
        <f>IF(C104="","",C$100^C104)</f>
        <v>29009055.739387959</v>
      </c>
      <c r="H104" s="20"/>
      <c r="I104" s="20"/>
      <c r="J104" s="22">
        <f>IF(G104="","",GEOMEAN(G104:I104))</f>
        <v>29009055.739387959</v>
      </c>
      <c r="K104" s="23">
        <f>IF(OR(J104="",F104=""),"",J104/F104)</f>
        <v>0.92018765062487207</v>
      </c>
      <c r="L104" s="24">
        <f>GEOMEAN(K104:K106)</f>
        <v>0.92018765062487207</v>
      </c>
      <c r="M104" s="25">
        <f>IF(K104="","",K104/L$104)</f>
        <v>1</v>
      </c>
      <c r="N104" s="26">
        <f>GEOMEAN(M104:M106)</f>
        <v>1</v>
      </c>
      <c r="O104" s="27">
        <f>STDEVA(M104:M106)</f>
        <v>0.57735026918962584</v>
      </c>
      <c r="P104" s="28">
        <f>IF(A104="","",A104)</f>
        <v>28</v>
      </c>
      <c r="R104">
        <f>P104</f>
        <v>28</v>
      </c>
      <c r="S104" s="1">
        <f>N104</f>
        <v>1</v>
      </c>
      <c r="T104" s="1">
        <f>O104</f>
        <v>0.57735026918962584</v>
      </c>
    </row>
    <row r="105" spans="1:20" x14ac:dyDescent="0.2">
      <c r="C105">
        <v>24.33</v>
      </c>
      <c r="F105" s="20" t="str">
        <f t="shared" ref="F105:F118" si="19">IF(B105="","",B$100^B105)</f>
        <v/>
      </c>
      <c r="G105" s="20">
        <f t="shared" ref="G105:G118" si="20">IF(C105="","",C$100^C105)</f>
        <v>21089184.899241559</v>
      </c>
      <c r="H105" s="20"/>
      <c r="I105" s="20"/>
      <c r="J105" s="22">
        <f t="shared" ref="J105:J118" si="21">IF(G105="","",GEOMEAN(G105:I105))</f>
        <v>21089184.899241559</v>
      </c>
      <c r="K105" s="23" t="str">
        <f t="shared" ref="K105:K118" si="22">IF(OR(J105="",F105=""),"",J105/F105)</f>
        <v/>
      </c>
      <c r="L105" s="31"/>
      <c r="M105" s="25" t="str">
        <f t="shared" ref="M105:M118" si="23">IF(K105="","",K105/L$104)</f>
        <v/>
      </c>
      <c r="N105" s="32"/>
      <c r="O105" s="33"/>
      <c r="P105" s="28" t="str">
        <f t="shared" ref="P105:P130" si="24">IF(A105="","",A105)</f>
        <v/>
      </c>
      <c r="R105">
        <f>P107</f>
        <v>29</v>
      </c>
      <c r="S105" s="1">
        <f>N107</f>
        <v>0.13151810602508993</v>
      </c>
      <c r="T105" s="1">
        <f>O107</f>
        <v>0.19277549218473725</v>
      </c>
    </row>
    <row r="106" spans="1:20" x14ac:dyDescent="0.2">
      <c r="B106">
        <v>25.54</v>
      </c>
      <c r="F106" s="20">
        <f t="shared" si="19"/>
        <v>48787221.962293126</v>
      </c>
      <c r="G106" s="20" t="str">
        <f t="shared" si="20"/>
        <v/>
      </c>
      <c r="H106" s="20"/>
      <c r="I106" s="20"/>
      <c r="J106" s="22" t="str">
        <f t="shared" si="21"/>
        <v/>
      </c>
      <c r="K106" s="23" t="str">
        <f t="shared" si="22"/>
        <v/>
      </c>
      <c r="L106" s="31"/>
      <c r="M106" s="25" t="str">
        <f t="shared" si="23"/>
        <v/>
      </c>
      <c r="N106" s="32"/>
      <c r="O106" s="33"/>
      <c r="P106" s="28" t="str">
        <f t="shared" si="24"/>
        <v/>
      </c>
      <c r="R106">
        <f>P110</f>
        <v>30</v>
      </c>
      <c r="S106" s="1">
        <f>N110</f>
        <v>0.10153154954452979</v>
      </c>
      <c r="T106" s="1">
        <f>O110</f>
        <v>5.1805675241867549E-2</v>
      </c>
    </row>
    <row r="107" spans="1:20" x14ac:dyDescent="0.2">
      <c r="A107" s="19">
        <v>29</v>
      </c>
      <c r="B107">
        <v>26.41</v>
      </c>
      <c r="C107">
        <v>25</v>
      </c>
      <c r="F107" s="20">
        <f t="shared" si="19"/>
        <v>89166595.596932068</v>
      </c>
      <c r="G107" s="20">
        <f t="shared" si="20"/>
        <v>33554432</v>
      </c>
      <c r="H107" s="20"/>
      <c r="I107" s="20"/>
      <c r="J107" s="22">
        <f t="shared" si="21"/>
        <v>33554432</v>
      </c>
      <c r="K107" s="23">
        <f t="shared" si="22"/>
        <v>0.37631168685276684</v>
      </c>
      <c r="L107" s="34">
        <f>GEOMEAN(K107:K109)</f>
        <v>0.12102133699786032</v>
      </c>
      <c r="M107" s="25">
        <f t="shared" si="23"/>
        <v>0.40895102927889193</v>
      </c>
      <c r="N107" s="26">
        <f>GEOMEAN(M107:M109)</f>
        <v>0.13151810602508993</v>
      </c>
      <c r="O107" s="27">
        <f>STDEVA(M107:M109)</f>
        <v>0.19277549218473725</v>
      </c>
      <c r="P107" s="28">
        <f t="shared" si="24"/>
        <v>29</v>
      </c>
      <c r="R107">
        <f>P113</f>
        <v>31</v>
      </c>
      <c r="S107" s="1">
        <f>N113</f>
        <v>0.38689124838559946</v>
      </c>
      <c r="T107" s="1">
        <f>O113</f>
        <v>0.22371501352605971</v>
      </c>
    </row>
    <row r="108" spans="1:20" x14ac:dyDescent="0.2">
      <c r="B108">
        <v>28.56</v>
      </c>
      <c r="C108">
        <v>24.98</v>
      </c>
      <c r="F108" s="20">
        <f t="shared" si="19"/>
        <v>395746129.61029971</v>
      </c>
      <c r="G108" s="20">
        <f t="shared" si="20"/>
        <v>33092478.219098452</v>
      </c>
      <c r="H108" s="20"/>
      <c r="I108" s="20"/>
      <c r="J108" s="22">
        <f t="shared" si="21"/>
        <v>33092478.219098452</v>
      </c>
      <c r="K108" s="23">
        <f t="shared" si="22"/>
        <v>8.3620472174131877E-2</v>
      </c>
      <c r="L108" s="31"/>
      <c r="M108" s="25">
        <f t="shared" si="23"/>
        <v>9.0873282332519567E-2</v>
      </c>
      <c r="N108" s="32"/>
      <c r="O108" s="33"/>
      <c r="P108" s="28" t="str">
        <f t="shared" si="24"/>
        <v/>
      </c>
      <c r="R108">
        <f>P116</f>
        <v>32</v>
      </c>
      <c r="S108" s="1">
        <f>N116</f>
        <v>0.27452320344676379</v>
      </c>
      <c r="T108" s="1">
        <f>O116</f>
        <v>0.16896629461287752</v>
      </c>
    </row>
    <row r="109" spans="1:20" x14ac:dyDescent="0.2">
      <c r="B109">
        <v>28.55</v>
      </c>
      <c r="C109">
        <v>24.4</v>
      </c>
      <c r="F109" s="20">
        <f t="shared" si="19"/>
        <v>393012511.41424072</v>
      </c>
      <c r="G109" s="20">
        <f t="shared" si="20"/>
        <v>22137669.232745543</v>
      </c>
      <c r="H109" s="20"/>
      <c r="I109" s="20"/>
      <c r="J109" s="22">
        <f t="shared" si="21"/>
        <v>22137669.232745543</v>
      </c>
      <c r="K109" s="23">
        <f t="shared" si="22"/>
        <v>5.6328153913176894E-2</v>
      </c>
      <c r="L109" s="31"/>
      <c r="M109" s="25">
        <f t="shared" si="23"/>
        <v>6.1213768599183135E-2</v>
      </c>
      <c r="N109" s="32"/>
      <c r="O109" s="33"/>
      <c r="P109" s="28" t="str">
        <f t="shared" si="24"/>
        <v/>
      </c>
      <c r="R109" t="str">
        <f>P119</f>
        <v/>
      </c>
      <c r="S109" s="1">
        <f>N119</f>
        <v>1.0867348625260616</v>
      </c>
      <c r="T109" s="1">
        <f>O119</f>
        <v>0</v>
      </c>
    </row>
    <row r="110" spans="1:20" x14ac:dyDescent="0.2">
      <c r="A110" s="19">
        <v>30</v>
      </c>
      <c r="B110">
        <v>27.79</v>
      </c>
      <c r="C110">
        <v>24.81</v>
      </c>
      <c r="F110" s="20">
        <f t="shared" si="19"/>
        <v>232072445.91510415</v>
      </c>
      <c r="G110" s="20">
        <f t="shared" si="20"/>
        <v>29414007.066709843</v>
      </c>
      <c r="H110" s="20"/>
      <c r="I110" s="20"/>
      <c r="J110" s="22">
        <f t="shared" si="21"/>
        <v>29414007.066709843</v>
      </c>
      <c r="K110" s="23">
        <f t="shared" si="22"/>
        <v>0.12674493497375366</v>
      </c>
      <c r="L110" s="34">
        <f>GEOMEAN(K110:K112)</f>
        <v>9.3428078039683685E-2</v>
      </c>
      <c r="M110" s="25">
        <f t="shared" si="23"/>
        <v>0.1377381394845768</v>
      </c>
      <c r="N110" s="26">
        <f>GEOMEAN(M110:M112)</f>
        <v>0.10153154954452979</v>
      </c>
      <c r="O110" s="27">
        <f>STDEVA(M110:M112)</f>
        <v>5.1805675241867549E-2</v>
      </c>
      <c r="P110" s="28">
        <f t="shared" si="24"/>
        <v>30</v>
      </c>
      <c r="R110" t="str">
        <f>P122</f>
        <v/>
      </c>
      <c r="S110" s="1">
        <f>N122</f>
        <v>1.0867348625260616</v>
      </c>
      <c r="T110" s="1">
        <f>O122</f>
        <v>0</v>
      </c>
    </row>
    <row r="111" spans="1:20" x14ac:dyDescent="0.2">
      <c r="B111">
        <v>27.65</v>
      </c>
      <c r="C111">
        <v>24.75</v>
      </c>
      <c r="F111" s="20">
        <f t="shared" si="19"/>
        <v>210610190.0892624</v>
      </c>
      <c r="G111" s="20">
        <f t="shared" si="20"/>
        <v>28215801.584674526</v>
      </c>
      <c r="H111" s="20"/>
      <c r="I111" s="20"/>
      <c r="J111" s="22">
        <f t="shared" si="21"/>
        <v>28215801.584674526</v>
      </c>
      <c r="K111" s="23">
        <f t="shared" si="22"/>
        <v>0.13397168281703697</v>
      </c>
      <c r="L111" s="31"/>
      <c r="M111" s="25">
        <f t="shared" si="23"/>
        <v>0.14559169830855781</v>
      </c>
      <c r="N111" s="32"/>
      <c r="O111" s="33"/>
      <c r="P111" s="28" t="str">
        <f t="shared" si="24"/>
        <v/>
      </c>
      <c r="R111" t="str">
        <f>P125</f>
        <v/>
      </c>
      <c r="S111" s="1">
        <f>N125</f>
        <v>1.0867348625260616</v>
      </c>
      <c r="T111" s="1">
        <f>O125</f>
        <v>0</v>
      </c>
    </row>
    <row r="112" spans="1:20" x14ac:dyDescent="0.2">
      <c r="B112">
        <v>28.47</v>
      </c>
      <c r="C112">
        <v>24.09</v>
      </c>
      <c r="F112" s="20">
        <f t="shared" si="19"/>
        <v>371812491.68227351</v>
      </c>
      <c r="G112" s="20">
        <f t="shared" si="20"/>
        <v>17857168.454979397</v>
      </c>
      <c r="H112" s="20"/>
      <c r="I112" s="20"/>
      <c r="J112" s="22">
        <f t="shared" si="21"/>
        <v>17857168.454979397</v>
      </c>
      <c r="K112" s="23">
        <f t="shared" si="22"/>
        <v>4.8027349415250303E-2</v>
      </c>
      <c r="L112" s="31"/>
      <c r="M112" s="25">
        <f t="shared" si="23"/>
        <v>5.2192994964273168E-2</v>
      </c>
      <c r="N112" s="32"/>
      <c r="O112" s="33"/>
      <c r="P112" s="28" t="str">
        <f t="shared" si="24"/>
        <v/>
      </c>
      <c r="R112" t="str">
        <f>P128</f>
        <v/>
      </c>
      <c r="S112" s="1">
        <f>N128</f>
        <v>1.0867348625260616</v>
      </c>
      <c r="T112" s="1">
        <f>O128</f>
        <v>0</v>
      </c>
    </row>
    <row r="113" spans="1:20" x14ac:dyDescent="0.2">
      <c r="A113" s="19">
        <v>31</v>
      </c>
      <c r="B113">
        <v>25.5</v>
      </c>
      <c r="C113">
        <v>24.05</v>
      </c>
      <c r="F113" s="20">
        <f t="shared" si="19"/>
        <v>47453132.812125675</v>
      </c>
      <c r="G113" s="20">
        <f t="shared" si="20"/>
        <v>17368863.244510353</v>
      </c>
      <c r="H113" s="20"/>
      <c r="I113" s="20"/>
      <c r="J113" s="22">
        <f t="shared" si="21"/>
        <v>17368863.244510353</v>
      </c>
      <c r="K113" s="23">
        <f t="shared" si="22"/>
        <v>0.36602142398640741</v>
      </c>
      <c r="L113" s="34">
        <f>GEOMEAN(K113:K115)</f>
        <v>0.35601254889926859</v>
      </c>
      <c r="M113" s="25">
        <f t="shared" si="23"/>
        <v>0.39776824187746179</v>
      </c>
      <c r="N113" s="26">
        <f>GEOMEAN(M113:M115)</f>
        <v>0.38689124838559946</v>
      </c>
      <c r="O113" s="27">
        <f>STDEVA(M113:M115)</f>
        <v>0.22371501352605971</v>
      </c>
      <c r="P113" s="28">
        <f t="shared" si="24"/>
        <v>31</v>
      </c>
      <c r="S113"/>
      <c r="T113"/>
    </row>
    <row r="114" spans="1:20" x14ac:dyDescent="0.2">
      <c r="B114">
        <v>26.18</v>
      </c>
      <c r="C114">
        <v>24.65</v>
      </c>
      <c r="F114" s="20">
        <f t="shared" si="19"/>
        <v>76026550.586107209</v>
      </c>
      <c r="G114" s="20">
        <f t="shared" si="20"/>
        <v>26326273.76115784</v>
      </c>
      <c r="H114" s="20"/>
      <c r="I114" s="20"/>
      <c r="J114" s="22">
        <f t="shared" si="21"/>
        <v>26326273.76115784</v>
      </c>
      <c r="K114" s="23">
        <f t="shared" si="22"/>
        <v>0.34627736702773149</v>
      </c>
      <c r="L114" s="31"/>
      <c r="M114" s="25">
        <f t="shared" si="23"/>
        <v>0.37631168685276839</v>
      </c>
      <c r="N114" s="32"/>
      <c r="O114" s="33"/>
      <c r="P114" s="28" t="str">
        <f t="shared" si="24"/>
        <v/>
      </c>
      <c r="S114"/>
      <c r="T114"/>
    </row>
    <row r="115" spans="1:20" x14ac:dyDescent="0.2">
      <c r="B115">
        <v>25.88</v>
      </c>
      <c r="F115" s="20">
        <f t="shared" si="19"/>
        <v>61752747.900264196</v>
      </c>
      <c r="G115" s="20" t="str">
        <f t="shared" si="20"/>
        <v/>
      </c>
      <c r="H115" s="20"/>
      <c r="I115" s="20"/>
      <c r="J115" s="22" t="str">
        <f t="shared" si="21"/>
        <v/>
      </c>
      <c r="K115" s="23" t="str">
        <f t="shared" si="22"/>
        <v/>
      </c>
      <c r="L115" s="31"/>
      <c r="M115" s="25" t="str">
        <f t="shared" si="23"/>
        <v/>
      </c>
      <c r="N115" s="32"/>
      <c r="O115" s="33"/>
      <c r="P115" s="28" t="str">
        <f t="shared" si="24"/>
        <v/>
      </c>
      <c r="S115"/>
      <c r="T115"/>
    </row>
    <row r="116" spans="1:20" x14ac:dyDescent="0.2">
      <c r="A116" s="19">
        <v>32</v>
      </c>
      <c r="B116">
        <v>25.5</v>
      </c>
      <c r="C116">
        <v>23.78</v>
      </c>
      <c r="F116" s="20">
        <f t="shared" si="19"/>
        <v>47453132.812125675</v>
      </c>
      <c r="G116" s="20">
        <f t="shared" si="20"/>
        <v>14404337.777250487</v>
      </c>
      <c r="H116" s="20"/>
      <c r="I116" s="20"/>
      <c r="J116" s="22">
        <f t="shared" si="21"/>
        <v>14404337.777250487</v>
      </c>
      <c r="K116" s="23">
        <f t="shared" si="22"/>
        <v>0.3035487210987628</v>
      </c>
      <c r="L116" s="34">
        <f>GEOMEAN(K116:K118)</f>
        <v>0.25261286162169133</v>
      </c>
      <c r="M116" s="25">
        <f t="shared" si="23"/>
        <v>0.32987697769322583</v>
      </c>
      <c r="N116" s="26">
        <f>GEOMEAN(M116:M118)</f>
        <v>0.27452320344676379</v>
      </c>
      <c r="O116" s="27">
        <f>STDEVA(M116:M118)</f>
        <v>0.16896629461287752</v>
      </c>
      <c r="P116" s="28">
        <f t="shared" si="24"/>
        <v>32</v>
      </c>
      <c r="S116"/>
      <c r="T116"/>
    </row>
    <row r="117" spans="1:20" x14ac:dyDescent="0.2">
      <c r="B117">
        <v>26.1</v>
      </c>
      <c r="C117">
        <v>23.85</v>
      </c>
      <c r="F117" s="20">
        <f t="shared" si="19"/>
        <v>71925499.536157161</v>
      </c>
      <c r="G117" s="20">
        <f t="shared" si="20"/>
        <v>15120473.681321807</v>
      </c>
      <c r="H117" s="20"/>
      <c r="I117" s="20"/>
      <c r="J117" s="22">
        <f t="shared" si="21"/>
        <v>15120473.681321807</v>
      </c>
      <c r="K117" s="23">
        <f t="shared" si="22"/>
        <v>0.21022410381342851</v>
      </c>
      <c r="L117" s="31"/>
      <c r="M117" s="25">
        <f t="shared" si="23"/>
        <v>0.22845786255735076</v>
      </c>
      <c r="N117" s="32"/>
      <c r="O117" s="33"/>
      <c r="P117" s="28" t="str">
        <f t="shared" si="24"/>
        <v/>
      </c>
      <c r="S117"/>
      <c r="T117"/>
    </row>
    <row r="118" spans="1:20" x14ac:dyDescent="0.2">
      <c r="B118">
        <v>26.21</v>
      </c>
      <c r="F118" s="20">
        <f t="shared" si="19"/>
        <v>77624030.024107054</v>
      </c>
      <c r="G118" s="20" t="str">
        <f t="shared" si="20"/>
        <v/>
      </c>
      <c r="H118" s="20"/>
      <c r="I118" s="20"/>
      <c r="J118" s="22" t="str">
        <f t="shared" si="21"/>
        <v/>
      </c>
      <c r="K118" s="23" t="str">
        <f t="shared" si="22"/>
        <v/>
      </c>
      <c r="L118" s="31"/>
      <c r="M118" s="25" t="str">
        <f t="shared" si="23"/>
        <v/>
      </c>
      <c r="N118" s="32"/>
      <c r="O118" s="33"/>
      <c r="P118" s="28" t="str">
        <f t="shared" si="24"/>
        <v/>
      </c>
      <c r="S118"/>
      <c r="T118"/>
    </row>
    <row r="119" spans="1:20" x14ac:dyDescent="0.2">
      <c r="A119" s="19"/>
      <c r="F119" s="20">
        <f t="shared" ref="F104:F130" si="25">B$100^B119</f>
        <v>1</v>
      </c>
      <c r="G119" s="20">
        <f t="shared" ref="G104:G130" si="26">C$100^C119</f>
        <v>1</v>
      </c>
      <c r="H119" s="20"/>
      <c r="I119" s="20"/>
      <c r="J119" s="29">
        <f t="shared" ref="J104:J130" si="27">GEOMEAN(G119:I119)</f>
        <v>1</v>
      </c>
      <c r="K119" s="30">
        <f t="shared" ref="K104:K130" si="28">J119/F119</f>
        <v>1</v>
      </c>
      <c r="L119" s="34">
        <f>GEOMEAN(K119:K121)</f>
        <v>1</v>
      </c>
      <c r="M119" s="25">
        <f t="shared" ref="M104:M130" si="29">K119/L$104</f>
        <v>1.0867348625260616</v>
      </c>
      <c r="N119" s="26">
        <f>GEOMEAN(M119:M121)</f>
        <v>1.0867348625260616</v>
      </c>
      <c r="O119" s="27">
        <f>STDEVA(M119:M121)</f>
        <v>0</v>
      </c>
      <c r="P119" s="28" t="str">
        <f t="shared" si="24"/>
        <v/>
      </c>
      <c r="S119"/>
      <c r="T119"/>
    </row>
    <row r="120" spans="1:20" x14ac:dyDescent="0.2">
      <c r="F120" s="20">
        <f t="shared" si="25"/>
        <v>1</v>
      </c>
      <c r="G120" s="20">
        <f t="shared" si="26"/>
        <v>1</v>
      </c>
      <c r="H120" s="20"/>
      <c r="I120" s="20"/>
      <c r="J120" s="29">
        <f t="shared" si="27"/>
        <v>1</v>
      </c>
      <c r="K120" s="30">
        <f t="shared" si="28"/>
        <v>1</v>
      </c>
      <c r="L120" s="31"/>
      <c r="M120" s="25">
        <f t="shared" si="29"/>
        <v>1.0867348625260616</v>
      </c>
      <c r="N120" s="32"/>
      <c r="O120" s="33"/>
      <c r="P120" s="28" t="str">
        <f t="shared" si="24"/>
        <v/>
      </c>
      <c r="S120"/>
      <c r="T120"/>
    </row>
    <row r="121" spans="1:20" x14ac:dyDescent="0.2">
      <c r="F121" s="20">
        <f t="shared" si="25"/>
        <v>1</v>
      </c>
      <c r="G121" s="20">
        <f t="shared" si="26"/>
        <v>1</v>
      </c>
      <c r="H121" s="20"/>
      <c r="I121" s="20"/>
      <c r="J121" s="29">
        <f t="shared" si="27"/>
        <v>1</v>
      </c>
      <c r="K121" s="30">
        <f t="shared" si="28"/>
        <v>1</v>
      </c>
      <c r="L121" s="31"/>
      <c r="M121" s="25">
        <f t="shared" si="29"/>
        <v>1.0867348625260616</v>
      </c>
      <c r="N121" s="32"/>
      <c r="O121" s="33"/>
      <c r="P121" s="28" t="str">
        <f t="shared" si="24"/>
        <v/>
      </c>
      <c r="S121"/>
      <c r="T121"/>
    </row>
    <row r="122" spans="1:20" x14ac:dyDescent="0.2">
      <c r="A122" s="19"/>
      <c r="F122" s="20">
        <f t="shared" si="25"/>
        <v>1</v>
      </c>
      <c r="G122" s="20">
        <f t="shared" si="26"/>
        <v>1</v>
      </c>
      <c r="H122" s="20"/>
      <c r="I122" s="20"/>
      <c r="J122" s="29">
        <f t="shared" si="27"/>
        <v>1</v>
      </c>
      <c r="K122" s="30">
        <f t="shared" si="28"/>
        <v>1</v>
      </c>
      <c r="L122" s="34">
        <f>GEOMEAN(K122:K124)</f>
        <v>1</v>
      </c>
      <c r="M122" s="25">
        <f t="shared" si="29"/>
        <v>1.0867348625260616</v>
      </c>
      <c r="N122" s="26">
        <f>GEOMEAN(M122:M124)</f>
        <v>1.0867348625260616</v>
      </c>
      <c r="O122" s="27">
        <f>STDEVA(M122:M124)</f>
        <v>0</v>
      </c>
      <c r="P122" s="28" t="str">
        <f t="shared" si="24"/>
        <v/>
      </c>
    </row>
    <row r="123" spans="1:20" x14ac:dyDescent="0.2">
      <c r="F123" s="20">
        <f t="shared" si="25"/>
        <v>1</v>
      </c>
      <c r="G123" s="20">
        <f t="shared" si="26"/>
        <v>1</v>
      </c>
      <c r="H123" s="20"/>
      <c r="I123" s="20"/>
      <c r="J123" s="29">
        <f t="shared" si="27"/>
        <v>1</v>
      </c>
      <c r="K123" s="30">
        <f t="shared" si="28"/>
        <v>1</v>
      </c>
      <c r="L123" s="31"/>
      <c r="M123" s="25">
        <f t="shared" si="29"/>
        <v>1.0867348625260616</v>
      </c>
      <c r="N123" s="32"/>
      <c r="O123" s="33"/>
      <c r="P123" s="28" t="str">
        <f t="shared" si="24"/>
        <v/>
      </c>
    </row>
    <row r="124" spans="1:20" x14ac:dyDescent="0.2">
      <c r="F124" s="20">
        <f t="shared" si="25"/>
        <v>1</v>
      </c>
      <c r="G124" s="20">
        <f t="shared" si="26"/>
        <v>1</v>
      </c>
      <c r="H124" s="20"/>
      <c r="I124" s="20"/>
      <c r="J124" s="29">
        <f t="shared" si="27"/>
        <v>1</v>
      </c>
      <c r="K124" s="30">
        <f t="shared" si="28"/>
        <v>1</v>
      </c>
      <c r="L124" s="31"/>
      <c r="M124" s="25">
        <f t="shared" si="29"/>
        <v>1.0867348625260616</v>
      </c>
      <c r="N124" s="32"/>
      <c r="O124" s="33"/>
      <c r="P124" s="28" t="str">
        <f t="shared" si="24"/>
        <v/>
      </c>
    </row>
    <row r="125" spans="1:20" x14ac:dyDescent="0.2">
      <c r="A125" s="19"/>
      <c r="F125" s="20">
        <f t="shared" si="25"/>
        <v>1</v>
      </c>
      <c r="G125" s="20">
        <f t="shared" si="26"/>
        <v>1</v>
      </c>
      <c r="H125" s="20"/>
      <c r="I125" s="20"/>
      <c r="J125" s="29">
        <f t="shared" si="27"/>
        <v>1</v>
      </c>
      <c r="K125" s="30">
        <f t="shared" si="28"/>
        <v>1</v>
      </c>
      <c r="L125" s="34">
        <f>GEOMEAN(K125:K127)</f>
        <v>1</v>
      </c>
      <c r="M125" s="25">
        <f t="shared" si="29"/>
        <v>1.0867348625260616</v>
      </c>
      <c r="N125" s="26">
        <f>GEOMEAN(M125:M127)</f>
        <v>1.0867348625260616</v>
      </c>
      <c r="O125" s="27">
        <f>STDEVA(M125:M127)</f>
        <v>0</v>
      </c>
      <c r="P125" s="28" t="str">
        <f t="shared" si="24"/>
        <v/>
      </c>
    </row>
    <row r="126" spans="1:20" x14ac:dyDescent="0.2">
      <c r="F126" s="20">
        <f t="shared" si="25"/>
        <v>1</v>
      </c>
      <c r="G126" s="20">
        <f t="shared" si="26"/>
        <v>1</v>
      </c>
      <c r="H126" s="20"/>
      <c r="I126" s="20"/>
      <c r="J126" s="29">
        <f t="shared" si="27"/>
        <v>1</v>
      </c>
      <c r="K126" s="30">
        <f t="shared" si="28"/>
        <v>1</v>
      </c>
      <c r="L126" s="31"/>
      <c r="M126" s="25">
        <f t="shared" si="29"/>
        <v>1.0867348625260616</v>
      </c>
      <c r="N126" s="32"/>
      <c r="O126" s="33"/>
      <c r="P126" s="28" t="str">
        <f t="shared" si="24"/>
        <v/>
      </c>
    </row>
    <row r="127" spans="1:20" x14ac:dyDescent="0.2">
      <c r="A127" s="19"/>
      <c r="F127" s="20">
        <f t="shared" si="25"/>
        <v>1</v>
      </c>
      <c r="G127" s="20">
        <f t="shared" si="26"/>
        <v>1</v>
      </c>
      <c r="H127" s="20"/>
      <c r="I127" s="20"/>
      <c r="J127" s="29">
        <f t="shared" si="27"/>
        <v>1</v>
      </c>
      <c r="K127" s="30">
        <f t="shared" si="28"/>
        <v>1</v>
      </c>
      <c r="L127" s="31"/>
      <c r="M127" s="25">
        <f t="shared" si="29"/>
        <v>1.0867348625260616</v>
      </c>
      <c r="N127" s="32"/>
      <c r="O127" s="33"/>
      <c r="P127" s="28" t="str">
        <f t="shared" si="24"/>
        <v/>
      </c>
    </row>
    <row r="128" spans="1:20" x14ac:dyDescent="0.2">
      <c r="A128" s="19"/>
      <c r="F128" s="20">
        <f t="shared" si="25"/>
        <v>1</v>
      </c>
      <c r="G128" s="20">
        <f t="shared" si="26"/>
        <v>1</v>
      </c>
      <c r="H128" s="20"/>
      <c r="I128" s="20"/>
      <c r="J128" s="29">
        <f t="shared" si="27"/>
        <v>1</v>
      </c>
      <c r="K128" s="30">
        <f t="shared" si="28"/>
        <v>1</v>
      </c>
      <c r="L128" s="34">
        <f>GEOMEAN(K128:K130)</f>
        <v>1</v>
      </c>
      <c r="M128" s="25">
        <f t="shared" si="29"/>
        <v>1.0867348625260616</v>
      </c>
      <c r="N128" s="26">
        <f>GEOMEAN(M128:M130)</f>
        <v>1.0867348625260616</v>
      </c>
      <c r="O128" s="27">
        <f>STDEVA(M128:M130)</f>
        <v>0</v>
      </c>
      <c r="P128" s="28" t="str">
        <f t="shared" si="24"/>
        <v/>
      </c>
    </row>
    <row r="129" spans="1:20" x14ac:dyDescent="0.2">
      <c r="A129" s="19"/>
      <c r="F129" s="20">
        <f t="shared" si="25"/>
        <v>1</v>
      </c>
      <c r="G129" s="20">
        <f t="shared" si="26"/>
        <v>1</v>
      </c>
      <c r="H129" s="20"/>
      <c r="I129" s="20"/>
      <c r="J129" s="29">
        <f t="shared" si="27"/>
        <v>1</v>
      </c>
      <c r="K129" s="30">
        <f t="shared" si="28"/>
        <v>1</v>
      </c>
      <c r="L129" s="31"/>
      <c r="M129" s="25">
        <f t="shared" si="29"/>
        <v>1.0867348625260616</v>
      </c>
      <c r="N129" s="32"/>
      <c r="O129" s="33"/>
      <c r="P129" s="28" t="str">
        <f t="shared" si="24"/>
        <v/>
      </c>
    </row>
    <row r="130" spans="1:20" x14ac:dyDescent="0.2">
      <c r="A130" s="19"/>
      <c r="F130" s="20">
        <f t="shared" si="25"/>
        <v>1</v>
      </c>
      <c r="G130" s="20">
        <f t="shared" si="26"/>
        <v>1</v>
      </c>
      <c r="H130" s="20"/>
      <c r="I130" s="20"/>
      <c r="J130" s="29">
        <f t="shared" si="27"/>
        <v>1</v>
      </c>
      <c r="K130" s="30">
        <f t="shared" si="28"/>
        <v>1</v>
      </c>
      <c r="L130" s="31"/>
      <c r="M130" s="25">
        <f t="shared" si="29"/>
        <v>1.0867348625260616</v>
      </c>
      <c r="N130" s="32"/>
      <c r="O130" s="33"/>
      <c r="P130" s="28" t="str">
        <f t="shared" si="24"/>
        <v/>
      </c>
    </row>
    <row r="131" spans="1:20" x14ac:dyDescent="0.2">
      <c r="S131"/>
      <c r="T131"/>
    </row>
    <row r="132" spans="1:20" x14ac:dyDescent="0.2">
      <c r="S132"/>
      <c r="T132"/>
    </row>
    <row r="133" spans="1:20" x14ac:dyDescent="0.2">
      <c r="A133" s="2" t="s">
        <v>0</v>
      </c>
      <c r="B133" s="3">
        <v>2</v>
      </c>
      <c r="C133" s="3">
        <v>2</v>
      </c>
      <c r="D133" s="3">
        <v>2</v>
      </c>
      <c r="F133" s="4"/>
      <c r="G133" s="4"/>
      <c r="H133" s="4"/>
      <c r="I133" s="4"/>
      <c r="J133" s="4"/>
      <c r="K133" s="4"/>
    </row>
    <row r="134" spans="1:20" x14ac:dyDescent="0.2">
      <c r="A134" s="5"/>
      <c r="B134" s="3"/>
      <c r="C134" s="3"/>
      <c r="D134" s="3"/>
      <c r="E134" s="3"/>
      <c r="F134" s="4"/>
      <c r="G134" s="4"/>
      <c r="H134" s="4"/>
      <c r="I134" s="4"/>
      <c r="J134" s="4"/>
      <c r="K134" s="4"/>
    </row>
    <row r="135" spans="1:20" x14ac:dyDescent="0.2">
      <c r="A135" s="6"/>
      <c r="B135" s="7" t="s">
        <v>1</v>
      </c>
      <c r="C135" s="7" t="s">
        <v>2</v>
      </c>
      <c r="D135" s="7" t="s">
        <v>3</v>
      </c>
      <c r="E135" s="7" t="s">
        <v>4</v>
      </c>
      <c r="F135" s="4"/>
      <c r="G135" s="4"/>
      <c r="H135" s="4"/>
      <c r="I135" s="4"/>
      <c r="J135" s="4"/>
      <c r="K135" s="4"/>
    </row>
    <row r="136" spans="1:20" ht="15.75" x14ac:dyDescent="0.25">
      <c r="A136" s="8" t="s">
        <v>5</v>
      </c>
      <c r="B136" s="36" t="s">
        <v>39</v>
      </c>
      <c r="C136" s="36" t="s">
        <v>37</v>
      </c>
      <c r="D136" s="9"/>
      <c r="E136" s="9"/>
      <c r="F136" s="10" t="s">
        <v>8</v>
      </c>
      <c r="G136" s="10" t="s">
        <v>9</v>
      </c>
      <c r="H136" s="10"/>
      <c r="I136" s="10"/>
      <c r="J136" s="11" t="s">
        <v>10</v>
      </c>
      <c r="K136" s="12" t="s">
        <v>11</v>
      </c>
      <c r="L136" s="13" t="s">
        <v>12</v>
      </c>
      <c r="M136" s="14" t="s">
        <v>13</v>
      </c>
      <c r="N136" s="15" t="s">
        <v>14</v>
      </c>
      <c r="O136" s="16" t="s">
        <v>15</v>
      </c>
      <c r="P136" s="8" t="s">
        <v>16</v>
      </c>
      <c r="R136" s="17" t="str">
        <f>B136</f>
        <v>WRKY</v>
      </c>
      <c r="S136" s="18" t="s">
        <v>17</v>
      </c>
      <c r="T136" s="18" t="s">
        <v>18</v>
      </c>
    </row>
    <row r="137" spans="1:20" x14ac:dyDescent="0.2">
      <c r="A137" s="19">
        <v>1</v>
      </c>
      <c r="F137" s="20" t="str">
        <f>IF(B137="","",B$133^B137)</f>
        <v/>
      </c>
      <c r="G137" s="20" t="str">
        <f>IF(C137="","",C$133^C137)</f>
        <v/>
      </c>
      <c r="H137" s="20"/>
      <c r="I137" s="20"/>
      <c r="J137" s="22" t="str">
        <f>IF(G137="","",GEOMEAN(G137:I137))</f>
        <v/>
      </c>
      <c r="K137" s="23" t="str">
        <f>IF(OR(F137="",J137=""),"",J137/F137)</f>
        <v/>
      </c>
      <c r="L137" s="24" t="e">
        <f>GEOMEAN(K137:K139)</f>
        <v>#NUM!</v>
      </c>
      <c r="M137" s="25" t="str">
        <f>IF(K137="","",K137/L$140)</f>
        <v/>
      </c>
      <c r="N137" s="26" t="e">
        <f>GEOMEAN(M137:M139)</f>
        <v>#NUM!</v>
      </c>
      <c r="O137" s="27">
        <f>STDEVA(M137:M139)</f>
        <v>0</v>
      </c>
      <c r="P137" s="28">
        <f>IF(A137="","",A137)</f>
        <v>1</v>
      </c>
      <c r="R137">
        <f>P137</f>
        <v>1</v>
      </c>
      <c r="S137" s="1" t="e">
        <f>N137</f>
        <v>#NUM!</v>
      </c>
      <c r="T137" s="1">
        <f>O137</f>
        <v>0</v>
      </c>
    </row>
    <row r="138" spans="1:20" x14ac:dyDescent="0.2">
      <c r="F138" s="20" t="str">
        <f t="shared" ref="F138:F163" si="30">IF(B138="","",B$133^B138)</f>
        <v/>
      </c>
      <c r="G138" s="20" t="str">
        <f t="shared" ref="G138:G163" si="31">IF(C138="","",C$133^C138)</f>
        <v/>
      </c>
      <c r="H138" s="20"/>
      <c r="I138" s="20"/>
      <c r="J138" s="22" t="str">
        <f t="shared" ref="J138:J163" si="32">IF(G138="","",GEOMEAN(G138:I138))</f>
        <v/>
      </c>
      <c r="K138" s="23" t="str">
        <f t="shared" ref="K138:K163" si="33">IF(OR(F138="",J138=""),"",J138/F138)</f>
        <v/>
      </c>
      <c r="L138" s="31"/>
      <c r="M138" s="25" t="str">
        <f t="shared" ref="M138:M163" si="34">IF(K138="","",K138/L$140)</f>
        <v/>
      </c>
      <c r="N138" s="32"/>
      <c r="O138" s="33"/>
      <c r="P138" s="28" t="str">
        <f t="shared" ref="P138:P163" si="35">IF(A138="","",A138)</f>
        <v/>
      </c>
      <c r="R138">
        <f>P140</f>
        <v>2</v>
      </c>
      <c r="S138" s="1">
        <f>N140</f>
        <v>1</v>
      </c>
      <c r="T138" s="1">
        <f>O140</f>
        <v>0.5782374619730134</v>
      </c>
    </row>
    <row r="139" spans="1:20" x14ac:dyDescent="0.2">
      <c r="B139">
        <v>25.3</v>
      </c>
      <c r="F139" s="20">
        <f t="shared" si="30"/>
        <v>41310351.499761865</v>
      </c>
      <c r="G139" s="20" t="str">
        <f t="shared" si="31"/>
        <v/>
      </c>
      <c r="H139" s="20"/>
      <c r="I139" s="20"/>
      <c r="J139" s="22" t="str">
        <f t="shared" si="32"/>
        <v/>
      </c>
      <c r="K139" s="23" t="str">
        <f t="shared" si="33"/>
        <v/>
      </c>
      <c r="L139" s="31"/>
      <c r="M139" s="25" t="str">
        <f t="shared" si="34"/>
        <v/>
      </c>
      <c r="N139" s="32"/>
      <c r="O139" s="33"/>
      <c r="P139" s="28" t="str">
        <f t="shared" si="35"/>
        <v/>
      </c>
      <c r="R139">
        <f>P143</f>
        <v>3</v>
      </c>
      <c r="S139" s="1">
        <f>N143</f>
        <v>0.72698625866015421</v>
      </c>
      <c r="T139" s="1">
        <f>O143</f>
        <v>0.41972571213459892</v>
      </c>
    </row>
    <row r="140" spans="1:20" x14ac:dyDescent="0.2">
      <c r="A140" s="19">
        <v>2</v>
      </c>
      <c r="F140" s="20" t="str">
        <f t="shared" si="30"/>
        <v/>
      </c>
      <c r="G140" s="20" t="str">
        <f t="shared" si="31"/>
        <v/>
      </c>
      <c r="H140" s="20"/>
      <c r="I140" s="20"/>
      <c r="J140" s="22" t="str">
        <f t="shared" si="32"/>
        <v/>
      </c>
      <c r="K140" s="23" t="str">
        <f t="shared" si="33"/>
        <v/>
      </c>
      <c r="L140" s="34">
        <f>GEOMEAN(K140:K142)</f>
        <v>0.20589775431689317</v>
      </c>
      <c r="M140" s="25" t="str">
        <f t="shared" si="34"/>
        <v/>
      </c>
      <c r="N140" s="26">
        <f>GEOMEAN(M140:M142)</f>
        <v>1</v>
      </c>
      <c r="O140" s="27">
        <f>STDEVA(M140:M142)</f>
        <v>0.5782374619730134</v>
      </c>
      <c r="P140" s="28">
        <f t="shared" si="35"/>
        <v>2</v>
      </c>
      <c r="R140">
        <f>P146</f>
        <v>4</v>
      </c>
      <c r="S140" s="1">
        <f>N146</f>
        <v>1.5052467474110736</v>
      </c>
      <c r="T140" s="1">
        <f>O146</f>
        <v>0.8690546148145919</v>
      </c>
    </row>
    <row r="141" spans="1:20" x14ac:dyDescent="0.2">
      <c r="B141">
        <v>25.07</v>
      </c>
      <c r="C141">
        <v>22.83</v>
      </c>
      <c r="F141" s="20">
        <f t="shared" si="30"/>
        <v>35222647.079895645</v>
      </c>
      <c r="G141" s="20">
        <f t="shared" si="31"/>
        <v>7456152.8259753278</v>
      </c>
      <c r="H141" s="20"/>
      <c r="I141" s="20"/>
      <c r="J141" s="22">
        <f t="shared" si="32"/>
        <v>7456152.8259753278</v>
      </c>
      <c r="K141" s="23">
        <f t="shared" si="33"/>
        <v>0.21168632809063193</v>
      </c>
      <c r="L141" s="31"/>
      <c r="M141" s="25">
        <f t="shared" si="34"/>
        <v>1.0281138266560677</v>
      </c>
      <c r="N141" s="32"/>
      <c r="O141" s="33"/>
      <c r="P141" s="28" t="str">
        <f t="shared" si="35"/>
        <v/>
      </c>
      <c r="R141">
        <f>P149</f>
        <v>5</v>
      </c>
      <c r="S141" s="1">
        <f>N149</f>
        <v>6.7271713220297151</v>
      </c>
      <c r="T141" s="1">
        <f>O149</f>
        <v>3.8839341736585866</v>
      </c>
    </row>
    <row r="142" spans="1:20" x14ac:dyDescent="0.2">
      <c r="B142">
        <v>25.06</v>
      </c>
      <c r="C142">
        <v>22.74</v>
      </c>
      <c r="F142" s="20">
        <f t="shared" si="30"/>
        <v>34979346.484471679</v>
      </c>
      <c r="G142" s="20">
        <f t="shared" si="31"/>
        <v>7005225.2016201653</v>
      </c>
      <c r="H142" s="20"/>
      <c r="I142" s="20"/>
      <c r="J142" s="22">
        <f t="shared" si="32"/>
        <v>7005225.2016201653</v>
      </c>
      <c r="K142" s="23">
        <f t="shared" si="33"/>
        <v>0.2002674693974052</v>
      </c>
      <c r="L142" s="31"/>
      <c r="M142" s="25">
        <f t="shared" si="34"/>
        <v>0.97265494741228453</v>
      </c>
      <c r="N142" s="32"/>
      <c r="O142" s="33"/>
      <c r="P142" s="28" t="str">
        <f t="shared" si="35"/>
        <v/>
      </c>
      <c r="R142">
        <f>P152</f>
        <v>6</v>
      </c>
      <c r="S142" s="1">
        <f>N152</f>
        <v>0.65519670192918433</v>
      </c>
      <c r="T142" s="1">
        <f>O152</f>
        <v>0.37827799223096953</v>
      </c>
    </row>
    <row r="143" spans="1:20" x14ac:dyDescent="0.2">
      <c r="A143" s="19">
        <v>3</v>
      </c>
      <c r="B143">
        <v>25.58</v>
      </c>
      <c r="F143" s="20">
        <f t="shared" si="30"/>
        <v>50158817.46357213</v>
      </c>
      <c r="G143" s="20" t="str">
        <f t="shared" si="31"/>
        <v/>
      </c>
      <c r="H143" s="20"/>
      <c r="I143" s="20"/>
      <c r="J143" s="22" t="str">
        <f t="shared" si="32"/>
        <v/>
      </c>
      <c r="K143" s="23" t="str">
        <f t="shared" si="33"/>
        <v/>
      </c>
      <c r="L143" s="34">
        <f>GEOMEAN(K143:K145)</f>
        <v>0.14968483807736577</v>
      </c>
      <c r="M143" s="25" t="str">
        <f t="shared" si="34"/>
        <v/>
      </c>
      <c r="N143" s="26">
        <f>GEOMEAN(M143:M145)</f>
        <v>0.72698625866015421</v>
      </c>
      <c r="O143" s="27">
        <f>STDEVA(M143:M145)</f>
        <v>0.41972571213459892</v>
      </c>
      <c r="P143" s="28">
        <f t="shared" si="35"/>
        <v>3</v>
      </c>
      <c r="R143">
        <f>P155</f>
        <v>7</v>
      </c>
      <c r="S143" s="1">
        <f>N155</f>
        <v>6.2333166372839965</v>
      </c>
      <c r="T143" s="1">
        <f>O155</f>
        <v>3.5988070384800883</v>
      </c>
    </row>
    <row r="144" spans="1:20" x14ac:dyDescent="0.2">
      <c r="F144" s="20" t="str">
        <f t="shared" si="30"/>
        <v/>
      </c>
      <c r="G144" s="20" t="str">
        <f t="shared" si="31"/>
        <v/>
      </c>
      <c r="H144" s="20"/>
      <c r="I144" s="20"/>
      <c r="J144" s="22" t="str">
        <f t="shared" si="32"/>
        <v/>
      </c>
      <c r="K144" s="23" t="str">
        <f t="shared" si="33"/>
        <v/>
      </c>
      <c r="L144" s="31"/>
      <c r="M144" s="25" t="str">
        <f t="shared" si="34"/>
        <v/>
      </c>
      <c r="N144" s="32"/>
      <c r="O144" s="33"/>
      <c r="P144" s="28" t="str">
        <f t="shared" si="35"/>
        <v/>
      </c>
      <c r="R144">
        <f>P158</f>
        <v>8</v>
      </c>
      <c r="S144" s="1">
        <f>N158</f>
        <v>1.5655468325982009</v>
      </c>
      <c r="T144" s="1">
        <f>O158</f>
        <v>0.17872673392202065</v>
      </c>
    </row>
    <row r="145" spans="1:20" x14ac:dyDescent="0.2">
      <c r="B145">
        <v>25.78</v>
      </c>
      <c r="C145">
        <v>23.04</v>
      </c>
      <c r="F145" s="20">
        <f t="shared" si="30"/>
        <v>57617351.109001964</v>
      </c>
      <c r="G145" s="20">
        <f t="shared" si="31"/>
        <v>8624443.8711976893</v>
      </c>
      <c r="H145" s="20"/>
      <c r="I145" s="20"/>
      <c r="J145" s="22">
        <f t="shared" si="32"/>
        <v>8624443.8711976893</v>
      </c>
      <c r="K145" s="23">
        <f t="shared" si="33"/>
        <v>0.14968483807736577</v>
      </c>
      <c r="L145" s="31"/>
      <c r="M145" s="25">
        <f t="shared" si="34"/>
        <v>0.72698625866015421</v>
      </c>
      <c r="N145" s="32"/>
      <c r="O145" s="33"/>
      <c r="P145" s="28" t="str">
        <f t="shared" si="35"/>
        <v/>
      </c>
      <c r="R145">
        <f>P161</f>
        <v>9</v>
      </c>
      <c r="S145" s="1">
        <f>N161</f>
        <v>0.83219873471152717</v>
      </c>
      <c r="T145" s="1">
        <f>O161</f>
        <v>0.56336222851211826</v>
      </c>
    </row>
    <row r="146" spans="1:20" x14ac:dyDescent="0.2">
      <c r="A146" s="19">
        <v>4</v>
      </c>
      <c r="B146">
        <v>25.56</v>
      </c>
      <c r="C146">
        <v>23.87</v>
      </c>
      <c r="F146" s="20">
        <f t="shared" si="30"/>
        <v>49468266.201287359</v>
      </c>
      <c r="G146" s="20">
        <f t="shared" si="31"/>
        <v>15331547.628091922</v>
      </c>
      <c r="H146" s="20"/>
      <c r="I146" s="20"/>
      <c r="J146" s="22">
        <f t="shared" si="32"/>
        <v>15331547.628091922</v>
      </c>
      <c r="K146" s="23">
        <f t="shared" si="33"/>
        <v>0.30992692498474778</v>
      </c>
      <c r="L146" s="34">
        <f>GEOMEAN(K146:K148)</f>
        <v>0.30992692498474778</v>
      </c>
      <c r="M146" s="25">
        <f t="shared" si="34"/>
        <v>1.5052467474110736</v>
      </c>
      <c r="N146" s="26">
        <f>GEOMEAN(M146:M148)</f>
        <v>1.5052467474110736</v>
      </c>
      <c r="O146" s="27">
        <f>STDEVA(M146:M148)</f>
        <v>0.8690546148145919</v>
      </c>
      <c r="P146" s="28">
        <f t="shared" si="35"/>
        <v>4</v>
      </c>
      <c r="S146"/>
      <c r="T146"/>
    </row>
    <row r="147" spans="1:20" x14ac:dyDescent="0.2">
      <c r="B147">
        <v>24.53</v>
      </c>
      <c r="F147" s="20">
        <f t="shared" si="30"/>
        <v>24225112.001987137</v>
      </c>
      <c r="G147" s="20" t="str">
        <f t="shared" si="31"/>
        <v/>
      </c>
      <c r="H147" s="20"/>
      <c r="I147" s="20"/>
      <c r="J147" s="22" t="str">
        <f t="shared" si="32"/>
        <v/>
      </c>
      <c r="K147" s="23" t="str">
        <f t="shared" si="33"/>
        <v/>
      </c>
      <c r="L147" s="31"/>
      <c r="M147" s="25" t="str">
        <f t="shared" si="34"/>
        <v/>
      </c>
      <c r="N147" s="32"/>
      <c r="O147" s="33"/>
      <c r="P147" s="28" t="str">
        <f t="shared" si="35"/>
        <v/>
      </c>
      <c r="S147"/>
      <c r="T147"/>
    </row>
    <row r="148" spans="1:20" x14ac:dyDescent="0.2">
      <c r="F148" s="20" t="str">
        <f t="shared" si="30"/>
        <v/>
      </c>
      <c r="G148" s="20" t="str">
        <f t="shared" si="31"/>
        <v/>
      </c>
      <c r="H148" s="20"/>
      <c r="I148" s="20"/>
      <c r="J148" s="22" t="str">
        <f t="shared" si="32"/>
        <v/>
      </c>
      <c r="K148" s="23" t="str">
        <f t="shared" si="33"/>
        <v/>
      </c>
      <c r="L148" s="31"/>
      <c r="M148" s="25" t="str">
        <f t="shared" si="34"/>
        <v/>
      </c>
      <c r="N148" s="32"/>
      <c r="O148" s="33"/>
      <c r="P148" s="28" t="str">
        <f t="shared" si="35"/>
        <v/>
      </c>
      <c r="S148"/>
      <c r="T148"/>
    </row>
    <row r="149" spans="1:20" x14ac:dyDescent="0.2">
      <c r="A149" s="19">
        <v>5</v>
      </c>
      <c r="B149">
        <v>23.07</v>
      </c>
      <c r="C149">
        <v>23.54</v>
      </c>
      <c r="F149" s="20">
        <f t="shared" si="30"/>
        <v>8805661.7699739262</v>
      </c>
      <c r="G149" s="20">
        <f t="shared" si="31"/>
        <v>12196805.49057328</v>
      </c>
      <c r="H149" s="20"/>
      <c r="I149" s="20"/>
      <c r="J149" s="22">
        <f t="shared" si="32"/>
        <v>12196805.49057328</v>
      </c>
      <c r="K149" s="23">
        <f t="shared" si="33"/>
        <v>1.3851094681109237</v>
      </c>
      <c r="L149" s="34">
        <f>GEOMEAN(K149:K151)</f>
        <v>1.3851094681109237</v>
      </c>
      <c r="M149" s="25">
        <f t="shared" si="34"/>
        <v>6.7271713220297151</v>
      </c>
      <c r="N149" s="26">
        <f>GEOMEAN(M149:M151)</f>
        <v>6.7271713220297151</v>
      </c>
      <c r="O149" s="27">
        <f>STDEVA(M149:M151)</f>
        <v>3.8839341736585866</v>
      </c>
      <c r="P149" s="28">
        <f t="shared" si="35"/>
        <v>5</v>
      </c>
      <c r="S149"/>
      <c r="T149"/>
    </row>
    <row r="150" spans="1:20" x14ac:dyDescent="0.2">
      <c r="F150" s="20" t="str">
        <f t="shared" si="30"/>
        <v/>
      </c>
      <c r="G150" s="20" t="str">
        <f t="shared" si="31"/>
        <v/>
      </c>
      <c r="H150" s="20"/>
      <c r="I150" s="20"/>
      <c r="J150" s="22" t="str">
        <f t="shared" si="32"/>
        <v/>
      </c>
      <c r="K150" s="23" t="str">
        <f t="shared" si="33"/>
        <v/>
      </c>
      <c r="L150" s="31"/>
      <c r="M150" s="25" t="str">
        <f t="shared" si="34"/>
        <v/>
      </c>
      <c r="N150" s="32"/>
      <c r="O150" s="33"/>
      <c r="P150" s="28" t="str">
        <f t="shared" si="35"/>
        <v/>
      </c>
      <c r="S150"/>
      <c r="T150"/>
    </row>
    <row r="151" spans="1:20" x14ac:dyDescent="0.2">
      <c r="B151">
        <v>23.12</v>
      </c>
      <c r="F151" s="20">
        <f t="shared" si="30"/>
        <v>9116192.7616649903</v>
      </c>
      <c r="G151" s="20" t="str">
        <f t="shared" si="31"/>
        <v/>
      </c>
      <c r="H151" s="20"/>
      <c r="I151" s="20"/>
      <c r="J151" s="22" t="str">
        <f t="shared" si="32"/>
        <v/>
      </c>
      <c r="K151" s="23" t="str">
        <f t="shared" si="33"/>
        <v/>
      </c>
      <c r="L151" s="31"/>
      <c r="M151" s="25" t="str">
        <f t="shared" si="34"/>
        <v/>
      </c>
      <c r="N151" s="32"/>
      <c r="O151" s="33"/>
      <c r="P151" s="28" t="str">
        <f t="shared" si="35"/>
        <v/>
      </c>
      <c r="S151"/>
      <c r="T151"/>
    </row>
    <row r="152" spans="1:20" x14ac:dyDescent="0.2">
      <c r="A152" s="19">
        <v>6</v>
      </c>
      <c r="C152">
        <v>23.7</v>
      </c>
      <c r="F152" s="20" t="str">
        <f t="shared" si="30"/>
        <v/>
      </c>
      <c r="G152" s="20">
        <f t="shared" si="31"/>
        <v>13627333.900186168</v>
      </c>
      <c r="H152" s="20"/>
      <c r="I152" s="20"/>
      <c r="J152" s="22">
        <f t="shared" si="32"/>
        <v>13627333.900186168</v>
      </c>
      <c r="K152" s="23" t="str">
        <f t="shared" si="33"/>
        <v/>
      </c>
      <c r="L152" s="34">
        <f>GEOMEAN(K152:K154)</f>
        <v>0.13490352956305388</v>
      </c>
      <c r="M152" s="25" t="str">
        <f t="shared" si="34"/>
        <v/>
      </c>
      <c r="N152" s="26">
        <f>GEOMEAN(M152:M154)</f>
        <v>0.65519670192918433</v>
      </c>
      <c r="O152" s="27">
        <f>STDEVA(M152:M154)</f>
        <v>0.37827799223096953</v>
      </c>
      <c r="P152" s="28">
        <f t="shared" si="35"/>
        <v>6</v>
      </c>
      <c r="S152"/>
      <c r="T152"/>
    </row>
    <row r="153" spans="1:20" x14ac:dyDescent="0.2">
      <c r="C153">
        <v>23.19</v>
      </c>
      <c r="F153" s="20" t="str">
        <f t="shared" si="30"/>
        <v/>
      </c>
      <c r="G153" s="20">
        <f t="shared" si="31"/>
        <v>9569419.6330435947</v>
      </c>
      <c r="H153" s="20"/>
      <c r="I153" s="20"/>
      <c r="J153" s="22">
        <f t="shared" si="32"/>
        <v>9569419.6330435947</v>
      </c>
      <c r="K153" s="23" t="str">
        <f t="shared" si="33"/>
        <v/>
      </c>
      <c r="L153" s="31"/>
      <c r="M153" s="25" t="str">
        <f t="shared" si="34"/>
        <v/>
      </c>
      <c r="N153" s="32"/>
      <c r="O153" s="33"/>
      <c r="P153" s="28" t="str">
        <f t="shared" si="35"/>
        <v/>
      </c>
      <c r="S153"/>
      <c r="T153"/>
    </row>
    <row r="154" spans="1:20" x14ac:dyDescent="0.2">
      <c r="B154">
        <v>26.08</v>
      </c>
      <c r="C154">
        <v>23.19</v>
      </c>
      <c r="F154" s="20">
        <f t="shared" si="30"/>
        <v>70935279.929579973</v>
      </c>
      <c r="G154" s="20">
        <f t="shared" si="31"/>
        <v>9569419.6330435947</v>
      </c>
      <c r="H154" s="20"/>
      <c r="I154" s="20"/>
      <c r="J154" s="22">
        <f t="shared" si="32"/>
        <v>9569419.6330435947</v>
      </c>
      <c r="K154" s="23">
        <f t="shared" si="33"/>
        <v>0.13490352956305388</v>
      </c>
      <c r="L154" s="31"/>
      <c r="M154" s="25">
        <f t="shared" si="34"/>
        <v>0.65519670192918433</v>
      </c>
      <c r="N154" s="32"/>
      <c r="O154" s="33"/>
      <c r="P154" s="28" t="str">
        <f t="shared" si="35"/>
        <v/>
      </c>
      <c r="S154"/>
      <c r="T154"/>
    </row>
    <row r="155" spans="1:20" x14ac:dyDescent="0.2">
      <c r="A155" s="19">
        <v>7</v>
      </c>
      <c r="F155" s="20" t="str">
        <f t="shared" si="30"/>
        <v/>
      </c>
      <c r="G155" s="20" t="str">
        <f t="shared" si="31"/>
        <v/>
      </c>
      <c r="H155" s="20"/>
      <c r="I155" s="20"/>
      <c r="J155" s="22" t="str">
        <f t="shared" si="32"/>
        <v/>
      </c>
      <c r="K155" s="23" t="str">
        <f t="shared" si="33"/>
        <v/>
      </c>
      <c r="L155" s="34">
        <f>GEOMEAN(K155:K157)</f>
        <v>1.2834258975629029</v>
      </c>
      <c r="M155" s="25" t="str">
        <f t="shared" si="34"/>
        <v/>
      </c>
      <c r="N155" s="26">
        <f>GEOMEAN(M155:M157)</f>
        <v>6.2333166372839965</v>
      </c>
      <c r="O155" s="27">
        <f>STDEVA(M155:M157)</f>
        <v>3.5988070384800883</v>
      </c>
      <c r="P155" s="28">
        <f t="shared" si="35"/>
        <v>7</v>
      </c>
    </row>
    <row r="156" spans="1:20" x14ac:dyDescent="0.2">
      <c r="B156">
        <v>24.2</v>
      </c>
      <c r="C156">
        <v>24.56</v>
      </c>
      <c r="F156" s="20">
        <f t="shared" si="30"/>
        <v>19271960.420629941</v>
      </c>
      <c r="G156" s="20">
        <f t="shared" si="31"/>
        <v>24734133.100643724</v>
      </c>
      <c r="H156" s="20"/>
      <c r="I156" s="20"/>
      <c r="J156" s="22">
        <f t="shared" si="32"/>
        <v>24734133.100643724</v>
      </c>
      <c r="K156" s="23">
        <f t="shared" si="33"/>
        <v>1.2834258975629029</v>
      </c>
      <c r="L156" s="31"/>
      <c r="M156" s="25">
        <f t="shared" si="34"/>
        <v>6.2333166372839965</v>
      </c>
      <c r="N156" s="32"/>
      <c r="O156" s="33"/>
      <c r="P156" s="28" t="str">
        <f t="shared" si="35"/>
        <v/>
      </c>
    </row>
    <row r="157" spans="1:20" x14ac:dyDescent="0.2">
      <c r="C157">
        <v>24.26</v>
      </c>
      <c r="F157" s="20" t="str">
        <f t="shared" si="30"/>
        <v/>
      </c>
      <c r="G157" s="20">
        <f t="shared" si="31"/>
        <v>20090358.882791966</v>
      </c>
      <c r="H157" s="20"/>
      <c r="I157" s="20"/>
      <c r="J157" s="22">
        <f t="shared" si="32"/>
        <v>20090358.882791966</v>
      </c>
      <c r="K157" s="23" t="str">
        <f t="shared" si="33"/>
        <v/>
      </c>
      <c r="L157" s="31"/>
      <c r="M157" s="25" t="str">
        <f t="shared" si="34"/>
        <v/>
      </c>
      <c r="N157" s="32"/>
      <c r="O157" s="33"/>
      <c r="P157" s="28" t="str">
        <f t="shared" si="35"/>
        <v/>
      </c>
    </row>
    <row r="158" spans="1:20" x14ac:dyDescent="0.2">
      <c r="A158" s="19">
        <v>8</v>
      </c>
      <c r="B158" s="36">
        <v>25.49</v>
      </c>
      <c r="C158">
        <v>24.01</v>
      </c>
      <c r="F158" s="20">
        <f t="shared" si="30"/>
        <v>47125350.080698915</v>
      </c>
      <c r="G158" s="20">
        <f t="shared" si="31"/>
        <v>16893910.765700378</v>
      </c>
      <c r="H158" s="20"/>
      <c r="I158" s="20"/>
      <c r="J158" s="22">
        <f t="shared" si="32"/>
        <v>16893910.765700378</v>
      </c>
      <c r="K158" s="23">
        <f t="shared" si="33"/>
        <v>0.35848881200395794</v>
      </c>
      <c r="L158" s="34">
        <f>GEOMEAN(K158:K160)</f>
        <v>0.32234257710989467</v>
      </c>
      <c r="M158" s="25">
        <f t="shared" si="34"/>
        <v>1.7411011265922545</v>
      </c>
      <c r="N158" s="26">
        <f>GEOMEAN(M158:M160)</f>
        <v>1.5655468325982009</v>
      </c>
      <c r="O158" s="27">
        <f>STDEVA(M158:M160)</f>
        <v>0.17872673392202065</v>
      </c>
      <c r="P158" s="28">
        <f t="shared" si="35"/>
        <v>8</v>
      </c>
    </row>
    <row r="159" spans="1:20" x14ac:dyDescent="0.2">
      <c r="B159" s="36">
        <v>25.95</v>
      </c>
      <c r="C159">
        <v>24.34</v>
      </c>
      <c r="F159" s="20">
        <f t="shared" si="30"/>
        <v>64822889.73047673</v>
      </c>
      <c r="G159" s="20">
        <f t="shared" si="31"/>
        <v>21235871.780463658</v>
      </c>
      <c r="H159" s="20"/>
      <c r="I159" s="20"/>
      <c r="J159" s="22">
        <f t="shared" si="32"/>
        <v>21235871.780463658</v>
      </c>
      <c r="K159" s="23">
        <f t="shared" si="33"/>
        <v>0.32759835096459039</v>
      </c>
      <c r="L159" s="31"/>
      <c r="M159" s="25">
        <f t="shared" si="34"/>
        <v>1.5910729675098361</v>
      </c>
      <c r="N159" s="32"/>
      <c r="O159" s="33"/>
      <c r="P159" s="28" t="str">
        <f t="shared" si="35"/>
        <v/>
      </c>
    </row>
    <row r="160" spans="1:20" x14ac:dyDescent="0.2">
      <c r="A160" s="19"/>
      <c r="B160" s="36">
        <v>25.87</v>
      </c>
      <c r="C160">
        <v>24.06</v>
      </c>
      <c r="F160" s="20">
        <f t="shared" si="30"/>
        <v>61326190.512367703</v>
      </c>
      <c r="G160" s="20">
        <f t="shared" si="31"/>
        <v>17489673.242235806</v>
      </c>
      <c r="H160" s="20"/>
      <c r="I160" s="20"/>
      <c r="J160" s="22">
        <f t="shared" si="32"/>
        <v>17489673.242235806</v>
      </c>
      <c r="K160" s="23">
        <f t="shared" si="33"/>
        <v>0.28519092896710502</v>
      </c>
      <c r="L160" s="31"/>
      <c r="M160" s="25">
        <f t="shared" si="34"/>
        <v>1.3851094681109211</v>
      </c>
      <c r="N160" s="32"/>
      <c r="O160" s="33"/>
      <c r="P160" s="28" t="str">
        <f t="shared" si="35"/>
        <v/>
      </c>
    </row>
    <row r="161" spans="1:20" x14ac:dyDescent="0.2">
      <c r="A161" s="19">
        <v>9</v>
      </c>
      <c r="B161" s="36">
        <v>25.29</v>
      </c>
      <c r="C161">
        <v>23.18</v>
      </c>
      <c r="F161" s="20">
        <f t="shared" si="30"/>
        <v>41025000.058279566</v>
      </c>
      <c r="G161" s="20">
        <f t="shared" si="31"/>
        <v>9503318.8232634161</v>
      </c>
      <c r="H161" s="20"/>
      <c r="I161" s="20"/>
      <c r="J161" s="22">
        <f t="shared" si="32"/>
        <v>9503318.8232634161</v>
      </c>
      <c r="K161" s="23">
        <f t="shared" si="33"/>
        <v>0.231647015472593</v>
      </c>
      <c r="L161" s="34">
        <f>GEOMEAN(K161:K163)</f>
        <v>0.17134785062246335</v>
      </c>
      <c r="M161" s="25">
        <f t="shared" si="34"/>
        <v>1.1250584846888114</v>
      </c>
      <c r="N161" s="26">
        <f>GEOMEAN(M161:M163)</f>
        <v>0.83219873471152717</v>
      </c>
      <c r="O161" s="27">
        <f>STDEVA(M161:M163)</f>
        <v>0.56336222851211826</v>
      </c>
      <c r="P161" s="28">
        <f t="shared" si="35"/>
        <v>9</v>
      </c>
    </row>
    <row r="162" spans="1:20" x14ac:dyDescent="0.2">
      <c r="A162" s="19"/>
      <c r="B162" s="36">
        <v>25.73</v>
      </c>
      <c r="F162" s="20">
        <f t="shared" si="30"/>
        <v>55654692.612603113</v>
      </c>
      <c r="G162" s="20" t="str">
        <f t="shared" si="31"/>
        <v/>
      </c>
      <c r="H162" s="20"/>
      <c r="I162" s="20"/>
      <c r="J162" s="22" t="str">
        <f t="shared" si="32"/>
        <v/>
      </c>
      <c r="K162" s="23" t="str">
        <f t="shared" si="33"/>
        <v/>
      </c>
      <c r="L162" s="31"/>
      <c r="M162" s="25" t="str">
        <f t="shared" si="34"/>
        <v/>
      </c>
      <c r="N162" s="32"/>
      <c r="O162" s="33"/>
      <c r="P162" s="28" t="str">
        <f t="shared" si="35"/>
        <v/>
      </c>
    </row>
    <row r="163" spans="1:20" x14ac:dyDescent="0.2">
      <c r="A163" s="19"/>
      <c r="B163" s="36">
        <v>25.83</v>
      </c>
      <c r="C163">
        <v>22.85</v>
      </c>
      <c r="F163" s="20">
        <f t="shared" si="30"/>
        <v>59649222.607802533</v>
      </c>
      <c r="G163" s="20">
        <f t="shared" si="31"/>
        <v>7560236.8406609166</v>
      </c>
      <c r="H163" s="20"/>
      <c r="I163" s="20"/>
      <c r="J163" s="22">
        <f t="shared" si="32"/>
        <v>7560236.8406609166</v>
      </c>
      <c r="K163" s="23">
        <f t="shared" si="33"/>
        <v>0.12674493497375414</v>
      </c>
      <c r="L163" s="31"/>
      <c r="M163" s="25">
        <f t="shared" si="34"/>
        <v>0.61557220667246093</v>
      </c>
      <c r="N163" s="32"/>
      <c r="O163" s="33"/>
      <c r="P163" s="28" t="str">
        <f t="shared" si="35"/>
        <v/>
      </c>
    </row>
    <row r="164" spans="1:20" x14ac:dyDescent="0.2">
      <c r="S164"/>
      <c r="T164"/>
    </row>
    <row r="165" spans="1:20" x14ac:dyDescent="0.2">
      <c r="S165"/>
      <c r="T165"/>
    </row>
    <row r="166" spans="1:20" x14ac:dyDescent="0.2">
      <c r="A166" s="2" t="s">
        <v>0</v>
      </c>
      <c r="B166" s="3">
        <v>2</v>
      </c>
      <c r="C166" s="3">
        <v>2</v>
      </c>
      <c r="D166" s="3">
        <v>2</v>
      </c>
      <c r="F166" s="4"/>
      <c r="G166" s="4"/>
      <c r="H166" s="4"/>
      <c r="I166" s="4"/>
      <c r="J166" s="4"/>
      <c r="K166" s="4"/>
    </row>
    <row r="167" spans="1:20" x14ac:dyDescent="0.2">
      <c r="A167" s="5"/>
      <c r="B167" s="3"/>
      <c r="C167" s="3"/>
      <c r="D167" s="3"/>
      <c r="E167" s="3"/>
      <c r="F167" s="4"/>
      <c r="G167" s="4"/>
      <c r="H167" s="4"/>
      <c r="I167" s="4"/>
      <c r="J167" s="4"/>
      <c r="K167" s="4"/>
    </row>
    <row r="168" spans="1:20" x14ac:dyDescent="0.2">
      <c r="A168" s="6"/>
      <c r="B168" s="7" t="s">
        <v>1</v>
      </c>
      <c r="C168" s="7" t="s">
        <v>2</v>
      </c>
      <c r="D168" s="7" t="s">
        <v>3</v>
      </c>
      <c r="E168" s="7" t="s">
        <v>4</v>
      </c>
      <c r="F168" s="4"/>
      <c r="G168" s="4"/>
      <c r="H168" s="4"/>
      <c r="I168" s="4"/>
      <c r="J168" s="4"/>
      <c r="K168" s="4"/>
    </row>
    <row r="169" spans="1:20" ht="15.75" x14ac:dyDescent="0.25">
      <c r="A169" s="8" t="s">
        <v>5</v>
      </c>
      <c r="B169" s="36" t="s">
        <v>39</v>
      </c>
      <c r="C169" s="36" t="s">
        <v>37</v>
      </c>
      <c r="D169" s="9"/>
      <c r="E169" s="9"/>
      <c r="F169" s="10" t="s">
        <v>8</v>
      </c>
      <c r="G169" s="10" t="s">
        <v>9</v>
      </c>
      <c r="H169" s="10"/>
      <c r="I169" s="10"/>
      <c r="J169" s="11" t="s">
        <v>10</v>
      </c>
      <c r="K169" s="12" t="s">
        <v>11</v>
      </c>
      <c r="L169" s="13" t="s">
        <v>12</v>
      </c>
      <c r="M169" s="14" t="s">
        <v>13</v>
      </c>
      <c r="N169" s="15" t="s">
        <v>14</v>
      </c>
      <c r="O169" s="16" t="s">
        <v>15</v>
      </c>
      <c r="P169" s="8" t="s">
        <v>16</v>
      </c>
      <c r="R169" s="17" t="str">
        <f>B169</f>
        <v>WRKY</v>
      </c>
      <c r="S169" s="18" t="s">
        <v>17</v>
      </c>
      <c r="T169" s="18" t="s">
        <v>18</v>
      </c>
    </row>
    <row r="170" spans="1:20" x14ac:dyDescent="0.2">
      <c r="A170" s="19">
        <v>10</v>
      </c>
      <c r="B170">
        <v>24.9</v>
      </c>
      <c r="C170">
        <v>23.78</v>
      </c>
      <c r="F170" s="20">
        <f>IF(B170="","",B$166^B170)</f>
        <v>31307392.068278365</v>
      </c>
      <c r="G170" s="20">
        <f>IF(C170="","",C$166^C170)</f>
        <v>14404337.777250487</v>
      </c>
      <c r="H170" s="20"/>
      <c r="I170" s="20"/>
      <c r="J170" s="22">
        <f>IF(G170="","",GEOMEAN(G170:I170))</f>
        <v>14404337.777250487</v>
      </c>
      <c r="K170" s="23">
        <f>IF(OR(F170="",J170=""),"",J170/F170)</f>
        <v>0.46009382531243848</v>
      </c>
      <c r="L170" s="24">
        <f>GEOMEAN(K170:K172)</f>
        <v>0.46009382531243848</v>
      </c>
      <c r="M170" s="25">
        <f>IF(K170="","",K170/L$170)</f>
        <v>1</v>
      </c>
      <c r="N170" s="26">
        <f>GEOMEAN(M170:M172)</f>
        <v>1</v>
      </c>
      <c r="O170" s="27">
        <f>STDEVA(M170:M172)</f>
        <v>0.57735026918962584</v>
      </c>
      <c r="P170" s="45" t="s">
        <v>40</v>
      </c>
      <c r="R170" t="str">
        <f>P170</f>
        <v>z</v>
      </c>
      <c r="S170" s="1">
        <f>N170</f>
        <v>1</v>
      </c>
      <c r="T170" s="1">
        <f>O170</f>
        <v>0.57735026918962584</v>
      </c>
    </row>
    <row r="171" spans="1:20" x14ac:dyDescent="0.2">
      <c r="F171" s="20" t="str">
        <f t="shared" ref="F171:F196" si="36">IF(B171="","",B$166^B171)</f>
        <v/>
      </c>
      <c r="G171" s="20" t="str">
        <f t="shared" ref="G171:G196" si="37">IF(C171="","",C$166^C171)</f>
        <v/>
      </c>
      <c r="H171" s="20"/>
      <c r="I171" s="20"/>
      <c r="J171" s="22" t="str">
        <f t="shared" ref="J171:J196" si="38">IF(G171="","",GEOMEAN(G171:I171))</f>
        <v/>
      </c>
      <c r="K171" s="23" t="str">
        <f t="shared" ref="K171:K196" si="39">IF(OR(F171="",J171=""),"",J171/F171)</f>
        <v/>
      </c>
      <c r="L171" s="31"/>
      <c r="M171" s="25" t="str">
        <f t="shared" ref="M171:M197" si="40">IF(K171="","",K171/L$170)</f>
        <v/>
      </c>
      <c r="N171" s="32"/>
      <c r="O171" s="33"/>
      <c r="P171" s="28" t="str">
        <f t="shared" ref="P171:P229" si="41">IF(A171="","",A171)</f>
        <v/>
      </c>
      <c r="R171">
        <f>P173</f>
        <v>11</v>
      </c>
      <c r="S171" s="1">
        <f>N173</f>
        <v>0.59873935230946262</v>
      </c>
      <c r="T171" s="1">
        <f>O173</f>
        <v>0.36605136153212353</v>
      </c>
    </row>
    <row r="172" spans="1:20" x14ac:dyDescent="0.2">
      <c r="C172">
        <v>24.25</v>
      </c>
      <c r="F172" s="20" t="str">
        <f t="shared" si="36"/>
        <v/>
      </c>
      <c r="G172" s="20">
        <f t="shared" si="37"/>
        <v>19951584.637137473</v>
      </c>
      <c r="H172" s="20"/>
      <c r="I172" s="20"/>
      <c r="J172" s="22">
        <f t="shared" si="38"/>
        <v>19951584.637137473</v>
      </c>
      <c r="K172" s="23" t="str">
        <f t="shared" si="39"/>
        <v/>
      </c>
      <c r="L172" s="31"/>
      <c r="M172" s="25" t="str">
        <f t="shared" si="40"/>
        <v/>
      </c>
      <c r="N172" s="32"/>
      <c r="O172" s="33"/>
      <c r="P172" s="28" t="str">
        <f t="shared" si="41"/>
        <v/>
      </c>
      <c r="R172">
        <f>P176</f>
        <v>12</v>
      </c>
      <c r="S172" s="1" t="e">
        <f>N176</f>
        <v>#NUM!</v>
      </c>
      <c r="T172" s="1">
        <f>O176</f>
        <v>0</v>
      </c>
    </row>
    <row r="173" spans="1:20" x14ac:dyDescent="0.2">
      <c r="A173" s="19">
        <v>11</v>
      </c>
      <c r="C173">
        <v>22.7</v>
      </c>
      <c r="F173" s="20" t="str">
        <f t="shared" si="36"/>
        <v/>
      </c>
      <c r="G173" s="20">
        <f t="shared" si="37"/>
        <v>6813666.950093084</v>
      </c>
      <c r="H173" s="20"/>
      <c r="I173" s="20"/>
      <c r="J173" s="22">
        <f t="shared" si="38"/>
        <v>6813666.950093084</v>
      </c>
      <c r="K173" s="23" t="str">
        <f t="shared" si="39"/>
        <v/>
      </c>
      <c r="L173" s="34">
        <f>GEOMEAN(K173:K175)</f>
        <v>0.27547627896915244</v>
      </c>
      <c r="M173" s="25" t="str">
        <f t="shared" si="40"/>
        <v/>
      </c>
      <c r="N173" s="26">
        <f>GEOMEAN(M173:M175)</f>
        <v>0.59873935230946262</v>
      </c>
      <c r="O173" s="27">
        <f>STDEVA(M173:M175)</f>
        <v>0.36605136153212353</v>
      </c>
      <c r="P173" s="28">
        <f t="shared" si="41"/>
        <v>11</v>
      </c>
      <c r="R173">
        <f>P179</f>
        <v>13</v>
      </c>
      <c r="S173" s="1">
        <f>N179</f>
        <v>0.29936967615473153</v>
      </c>
      <c r="T173" s="1">
        <f>O179</f>
        <v>0.17284116311514533</v>
      </c>
    </row>
    <row r="174" spans="1:20" x14ac:dyDescent="0.2">
      <c r="B174">
        <v>24.87</v>
      </c>
      <c r="C174">
        <v>23.26</v>
      </c>
      <c r="F174" s="20">
        <f t="shared" si="36"/>
        <v>30663095.256183792</v>
      </c>
      <c r="G174" s="20">
        <f t="shared" si="37"/>
        <v>10045179.441396</v>
      </c>
      <c r="H174" s="20"/>
      <c r="I174" s="20"/>
      <c r="J174" s="22">
        <f t="shared" si="38"/>
        <v>10045179.441396</v>
      </c>
      <c r="K174" s="23">
        <f t="shared" si="39"/>
        <v>0.32759835096459156</v>
      </c>
      <c r="L174" s="31"/>
      <c r="M174" s="25">
        <f t="shared" si="40"/>
        <v>0.71202509779853607</v>
      </c>
      <c r="N174" s="32"/>
      <c r="O174" s="33"/>
      <c r="P174" s="28" t="str">
        <f t="shared" si="41"/>
        <v/>
      </c>
      <c r="R174">
        <f>P182</f>
        <v>14</v>
      </c>
      <c r="S174" s="1">
        <f>N182</f>
        <v>1.3472335768656858</v>
      </c>
      <c r="T174" s="1">
        <f>O182</f>
        <v>0.777825668264706</v>
      </c>
    </row>
    <row r="175" spans="1:20" x14ac:dyDescent="0.2">
      <c r="B175">
        <v>25.17</v>
      </c>
      <c r="C175">
        <v>23.06</v>
      </c>
      <c r="F175" s="20">
        <f t="shared" si="36"/>
        <v>37750698.420513786</v>
      </c>
      <c r="G175" s="20">
        <f t="shared" si="37"/>
        <v>8744836.6211179029</v>
      </c>
      <c r="H175" s="20"/>
      <c r="I175" s="20"/>
      <c r="J175" s="22">
        <f t="shared" si="38"/>
        <v>8744836.6211179029</v>
      </c>
      <c r="K175" s="23">
        <f t="shared" si="39"/>
        <v>0.23164701547259178</v>
      </c>
      <c r="L175" s="31"/>
      <c r="M175" s="25">
        <f t="shared" si="40"/>
        <v>0.50347777502835633</v>
      </c>
      <c r="N175" s="32"/>
      <c r="O175" s="33"/>
      <c r="P175" s="28" t="str">
        <f t="shared" si="41"/>
        <v/>
      </c>
      <c r="R175">
        <f>P185</f>
        <v>15</v>
      </c>
      <c r="S175" s="1">
        <f>N185</f>
        <v>0.29627319273539443</v>
      </c>
      <c r="T175" s="1">
        <f>O185</f>
        <v>0.17109038732114443</v>
      </c>
    </row>
    <row r="176" spans="1:20" x14ac:dyDescent="0.2">
      <c r="A176" s="19">
        <v>12</v>
      </c>
      <c r="C176">
        <v>22.05</v>
      </c>
      <c r="F176" s="20" t="str">
        <f t="shared" si="36"/>
        <v/>
      </c>
      <c r="G176" s="20">
        <f t="shared" si="37"/>
        <v>4342215.8111275872</v>
      </c>
      <c r="H176" s="20"/>
      <c r="I176" s="20"/>
      <c r="J176" s="22">
        <f t="shared" si="38"/>
        <v>4342215.8111275872</v>
      </c>
      <c r="K176" s="23" t="str">
        <f t="shared" si="39"/>
        <v/>
      </c>
      <c r="L176" s="34" t="e">
        <f>GEOMEAN(K176:K178)</f>
        <v>#NUM!</v>
      </c>
      <c r="M176" s="25" t="str">
        <f t="shared" si="40"/>
        <v/>
      </c>
      <c r="N176" s="26" t="e">
        <f>GEOMEAN(M176:M178)</f>
        <v>#NUM!</v>
      </c>
      <c r="O176" s="27">
        <f>STDEVA(M176:M178)</f>
        <v>0</v>
      </c>
      <c r="P176" s="28">
        <f t="shared" si="41"/>
        <v>12</v>
      </c>
      <c r="R176">
        <f>P188</f>
        <v>16</v>
      </c>
      <c r="S176" s="1" t="e">
        <f>N188</f>
        <v>#NUM!</v>
      </c>
      <c r="T176" s="1">
        <f>O188</f>
        <v>0</v>
      </c>
    </row>
    <row r="177" spans="1:20" x14ac:dyDescent="0.2">
      <c r="F177" s="20" t="str">
        <f t="shared" si="36"/>
        <v/>
      </c>
      <c r="G177" s="20" t="str">
        <f t="shared" si="37"/>
        <v/>
      </c>
      <c r="H177" s="20"/>
      <c r="I177" s="20"/>
      <c r="J177" s="22" t="str">
        <f t="shared" si="38"/>
        <v/>
      </c>
      <c r="K177" s="23" t="str">
        <f t="shared" si="39"/>
        <v/>
      </c>
      <c r="L177" s="31"/>
      <c r="M177" s="25" t="str">
        <f t="shared" si="40"/>
        <v/>
      </c>
      <c r="N177" s="32"/>
      <c r="O177" s="33"/>
      <c r="P177" s="28" t="str">
        <f t="shared" si="41"/>
        <v/>
      </c>
      <c r="R177">
        <f>P191</f>
        <v>17</v>
      </c>
      <c r="S177" s="1" t="e">
        <f>N191</f>
        <v>#NUM!</v>
      </c>
      <c r="T177" s="1">
        <f>O191</f>
        <v>0</v>
      </c>
    </row>
    <row r="178" spans="1:20" x14ac:dyDescent="0.2">
      <c r="F178" s="20" t="str">
        <f t="shared" si="36"/>
        <v/>
      </c>
      <c r="G178" s="20" t="str">
        <f t="shared" si="37"/>
        <v/>
      </c>
      <c r="H178" s="20"/>
      <c r="I178" s="20"/>
      <c r="J178" s="22" t="str">
        <f t="shared" si="38"/>
        <v/>
      </c>
      <c r="K178" s="23" t="str">
        <f t="shared" si="39"/>
        <v/>
      </c>
      <c r="L178" s="31"/>
      <c r="M178" s="25" t="str">
        <f t="shared" si="40"/>
        <v/>
      </c>
      <c r="N178" s="32"/>
      <c r="O178" s="33"/>
      <c r="P178" s="28" t="str">
        <f t="shared" si="41"/>
        <v/>
      </c>
      <c r="R178">
        <f>P194</f>
        <v>18</v>
      </c>
      <c r="S178" s="1">
        <f>N194</f>
        <v>0.75785828325519766</v>
      </c>
      <c r="T178" s="1">
        <f>O194</f>
        <v>0.49580132169236324</v>
      </c>
    </row>
    <row r="179" spans="1:20" x14ac:dyDescent="0.2">
      <c r="A179" s="19">
        <v>13</v>
      </c>
      <c r="F179" s="20" t="str">
        <f t="shared" si="36"/>
        <v/>
      </c>
      <c r="G179" s="20" t="str">
        <f t="shared" si="37"/>
        <v/>
      </c>
      <c r="H179" s="20"/>
      <c r="I179" s="20"/>
      <c r="J179" s="22" t="str">
        <f t="shared" si="38"/>
        <v/>
      </c>
      <c r="K179" s="23" t="str">
        <f t="shared" si="39"/>
        <v/>
      </c>
      <c r="L179" s="34">
        <f>GEOMEAN(K179:K181)</f>
        <v>0.13773813948457633</v>
      </c>
      <c r="M179" s="25" t="str">
        <f t="shared" si="40"/>
        <v/>
      </c>
      <c r="N179" s="26">
        <f>GEOMEAN(M179:M181)</f>
        <v>0.29936967615473153</v>
      </c>
      <c r="O179" s="27">
        <f>STDEVA(M179:M181)</f>
        <v>0.17284116311514533</v>
      </c>
      <c r="P179" s="28">
        <f t="shared" si="41"/>
        <v>13</v>
      </c>
      <c r="S179"/>
      <c r="T179"/>
    </row>
    <row r="180" spans="1:20" x14ac:dyDescent="0.2">
      <c r="F180" s="20" t="str">
        <f t="shared" si="36"/>
        <v/>
      </c>
      <c r="G180" s="20" t="str">
        <f t="shared" si="37"/>
        <v/>
      </c>
      <c r="H180" s="20"/>
      <c r="I180" s="20"/>
      <c r="J180" s="22" t="str">
        <f t="shared" si="38"/>
        <v/>
      </c>
      <c r="K180" s="23" t="str">
        <f t="shared" si="39"/>
        <v/>
      </c>
      <c r="L180" s="31"/>
      <c r="M180" s="25" t="str">
        <f t="shared" si="40"/>
        <v/>
      </c>
      <c r="N180" s="32"/>
      <c r="O180" s="33"/>
      <c r="P180" s="28" t="str">
        <f t="shared" si="41"/>
        <v/>
      </c>
      <c r="S180"/>
      <c r="T180"/>
    </row>
    <row r="181" spans="1:20" x14ac:dyDescent="0.2">
      <c r="B181">
        <v>25.71</v>
      </c>
      <c r="C181">
        <v>22.85</v>
      </c>
      <c r="F181" s="20">
        <f t="shared" si="36"/>
        <v>54888478.013074212</v>
      </c>
      <c r="G181" s="20">
        <f t="shared" si="37"/>
        <v>7560236.8406609166</v>
      </c>
      <c r="H181" s="20"/>
      <c r="I181" s="20"/>
      <c r="J181" s="22">
        <f t="shared" si="38"/>
        <v>7560236.8406609166</v>
      </c>
      <c r="K181" s="23">
        <f t="shared" si="39"/>
        <v>0.13773813948457633</v>
      </c>
      <c r="L181" s="31"/>
      <c r="M181" s="25">
        <f t="shared" si="40"/>
        <v>0.29936967615473153</v>
      </c>
      <c r="N181" s="32"/>
      <c r="O181" s="33"/>
      <c r="P181" s="28" t="str">
        <f t="shared" si="41"/>
        <v/>
      </c>
      <c r="S181"/>
      <c r="T181"/>
    </row>
    <row r="182" spans="1:20" x14ac:dyDescent="0.2">
      <c r="A182" s="19">
        <v>14</v>
      </c>
      <c r="C182">
        <v>24.2</v>
      </c>
      <c r="F182" s="20" t="str">
        <f t="shared" si="36"/>
        <v/>
      </c>
      <c r="G182" s="20">
        <f t="shared" si="37"/>
        <v>19271960.420629941</v>
      </c>
      <c r="H182" s="20"/>
      <c r="I182" s="20"/>
      <c r="J182" s="22">
        <f t="shared" si="38"/>
        <v>19271960.420629941</v>
      </c>
      <c r="K182" s="23" t="str">
        <f t="shared" si="39"/>
        <v/>
      </c>
      <c r="L182" s="34">
        <f>GEOMEAN(K182:K184)</f>
        <v>0.61985384996949244</v>
      </c>
      <c r="M182" s="25" t="str">
        <f t="shared" si="40"/>
        <v/>
      </c>
      <c r="N182" s="26">
        <f>GEOMEAN(M182:M184)</f>
        <v>1.3472335768656858</v>
      </c>
      <c r="O182" s="27">
        <f>STDEVA(M182:M184)</f>
        <v>0.777825668264706</v>
      </c>
      <c r="P182" s="28">
        <f t="shared" si="41"/>
        <v>14</v>
      </c>
      <c r="S182"/>
      <c r="T182"/>
    </row>
    <row r="183" spans="1:20" x14ac:dyDescent="0.2">
      <c r="B183">
        <v>24.75</v>
      </c>
      <c r="F183" s="20">
        <f t="shared" si="36"/>
        <v>28215801.584674526</v>
      </c>
      <c r="G183" s="20" t="str">
        <f t="shared" si="37"/>
        <v/>
      </c>
      <c r="H183" s="20"/>
      <c r="I183" s="20"/>
      <c r="J183" s="22" t="str">
        <f t="shared" si="38"/>
        <v/>
      </c>
      <c r="K183" s="23" t="str">
        <f t="shared" si="39"/>
        <v/>
      </c>
      <c r="L183" s="31"/>
      <c r="M183" s="25" t="str">
        <f t="shared" si="40"/>
        <v/>
      </c>
      <c r="N183" s="32"/>
      <c r="O183" s="33"/>
      <c r="P183" s="28" t="str">
        <f t="shared" si="41"/>
        <v/>
      </c>
      <c r="S183"/>
      <c r="T183"/>
    </row>
    <row r="184" spans="1:20" x14ac:dyDescent="0.2">
      <c r="B184">
        <v>24.72</v>
      </c>
      <c r="C184">
        <v>24.03</v>
      </c>
      <c r="F184" s="20">
        <f t="shared" si="36"/>
        <v>27635128.784715608</v>
      </c>
      <c r="G184" s="20">
        <f t="shared" si="37"/>
        <v>17129740.97160871</v>
      </c>
      <c r="H184" s="20"/>
      <c r="I184" s="20"/>
      <c r="J184" s="22">
        <f t="shared" si="38"/>
        <v>17129740.97160871</v>
      </c>
      <c r="K184" s="23">
        <f t="shared" si="39"/>
        <v>0.61985384996949244</v>
      </c>
      <c r="L184" s="31"/>
      <c r="M184" s="25">
        <f t="shared" si="40"/>
        <v>1.3472335768656858</v>
      </c>
      <c r="N184" s="32"/>
      <c r="O184" s="33"/>
      <c r="P184" s="28" t="str">
        <f t="shared" si="41"/>
        <v/>
      </c>
      <c r="S184"/>
      <c r="T184"/>
    </row>
    <row r="185" spans="1:20" x14ac:dyDescent="0.2">
      <c r="A185" s="19">
        <v>15</v>
      </c>
      <c r="B185">
        <v>26.07</v>
      </c>
      <c r="C185">
        <v>23.21</v>
      </c>
      <c r="F185" s="20">
        <f t="shared" si="36"/>
        <v>70445294.159791425</v>
      </c>
      <c r="G185" s="20">
        <f t="shared" si="37"/>
        <v>9703003.7530133612</v>
      </c>
      <c r="H185" s="20"/>
      <c r="I185" s="20"/>
      <c r="J185" s="22">
        <f t="shared" si="38"/>
        <v>9703003.7530133612</v>
      </c>
      <c r="K185" s="23">
        <f t="shared" si="39"/>
        <v>0.13773813948457633</v>
      </c>
      <c r="L185" s="34">
        <f>GEOMEAN(K185:K187)</f>
        <v>0.13631346658315696</v>
      </c>
      <c r="M185" s="25">
        <f t="shared" si="40"/>
        <v>0.29936967615473153</v>
      </c>
      <c r="N185" s="26">
        <f>GEOMEAN(M185:M187)</f>
        <v>0.29627319273539443</v>
      </c>
      <c r="O185" s="27">
        <f>STDEVA(M185:M187)</f>
        <v>0.17109038732114443</v>
      </c>
      <c r="P185" s="28">
        <f t="shared" si="41"/>
        <v>15</v>
      </c>
      <c r="S185"/>
      <c r="T185"/>
    </row>
    <row r="186" spans="1:20" x14ac:dyDescent="0.2">
      <c r="B186">
        <v>26.21</v>
      </c>
      <c r="C186">
        <v>23.32</v>
      </c>
      <c r="F186" s="20">
        <f t="shared" si="36"/>
        <v>77624030.024107054</v>
      </c>
      <c r="G186" s="20">
        <f t="shared" si="37"/>
        <v>10471755.629160434</v>
      </c>
      <c r="H186" s="20"/>
      <c r="I186" s="20"/>
      <c r="J186" s="22">
        <f t="shared" si="38"/>
        <v>10471755.629160434</v>
      </c>
      <c r="K186" s="23">
        <f t="shared" si="39"/>
        <v>0.13490352956305293</v>
      </c>
      <c r="L186" s="31"/>
      <c r="M186" s="25">
        <f t="shared" si="40"/>
        <v>0.29320873730796809</v>
      </c>
      <c r="N186" s="32"/>
      <c r="O186" s="33"/>
      <c r="P186" s="28" t="str">
        <f t="shared" si="41"/>
        <v/>
      </c>
      <c r="S186"/>
      <c r="T186"/>
    </row>
    <row r="187" spans="1:20" x14ac:dyDescent="0.2">
      <c r="B187">
        <v>26.93</v>
      </c>
      <c r="F187" s="20">
        <f t="shared" si="36"/>
        <v>127860907.70392567</v>
      </c>
      <c r="G187" s="20" t="str">
        <f t="shared" si="37"/>
        <v/>
      </c>
      <c r="H187" s="20"/>
      <c r="I187" s="20"/>
      <c r="J187" s="22" t="str">
        <f t="shared" si="38"/>
        <v/>
      </c>
      <c r="K187" s="23" t="str">
        <f t="shared" si="39"/>
        <v/>
      </c>
      <c r="L187" s="31"/>
      <c r="M187" s="25" t="str">
        <f t="shared" si="40"/>
        <v/>
      </c>
      <c r="N187" s="32"/>
      <c r="O187" s="33"/>
      <c r="P187" s="28" t="str">
        <f t="shared" si="41"/>
        <v/>
      </c>
      <c r="S187"/>
      <c r="T187"/>
    </row>
    <row r="188" spans="1:20" x14ac:dyDescent="0.2">
      <c r="A188" s="19">
        <v>16</v>
      </c>
      <c r="F188" s="20" t="str">
        <f t="shared" si="36"/>
        <v/>
      </c>
      <c r="G188" s="20" t="str">
        <f t="shared" si="37"/>
        <v/>
      </c>
      <c r="H188" s="20"/>
      <c r="I188" s="20"/>
      <c r="J188" s="22" t="str">
        <f t="shared" si="38"/>
        <v/>
      </c>
      <c r="K188" s="23" t="str">
        <f t="shared" si="39"/>
        <v/>
      </c>
      <c r="L188" s="34" t="e">
        <f>GEOMEAN(K188:K190)</f>
        <v>#NUM!</v>
      </c>
      <c r="M188" s="25" t="str">
        <f t="shared" si="40"/>
        <v/>
      </c>
      <c r="N188" s="26" t="e">
        <f>GEOMEAN(M188:M190)</f>
        <v>#NUM!</v>
      </c>
      <c r="O188" s="27">
        <f>STDEVA(M188:M190)</f>
        <v>0</v>
      </c>
      <c r="P188" s="28">
        <f t="shared" si="41"/>
        <v>16</v>
      </c>
    </row>
    <row r="189" spans="1:20" x14ac:dyDescent="0.2">
      <c r="B189">
        <v>23.81</v>
      </c>
      <c r="F189" s="20">
        <f t="shared" si="36"/>
        <v>14707003.533354895</v>
      </c>
      <c r="G189" s="20" t="str">
        <f t="shared" si="37"/>
        <v/>
      </c>
      <c r="H189" s="20"/>
      <c r="I189" s="20"/>
      <c r="J189" s="22" t="str">
        <f t="shared" si="38"/>
        <v/>
      </c>
      <c r="K189" s="23" t="str">
        <f t="shared" si="39"/>
        <v/>
      </c>
      <c r="L189" s="31"/>
      <c r="M189" s="25" t="str">
        <f t="shared" si="40"/>
        <v/>
      </c>
      <c r="N189" s="32"/>
      <c r="O189" s="33"/>
      <c r="P189" s="28" t="str">
        <f t="shared" si="41"/>
        <v/>
      </c>
    </row>
    <row r="190" spans="1:20" x14ac:dyDescent="0.2">
      <c r="B190">
        <v>24.42</v>
      </c>
      <c r="F190" s="20">
        <f t="shared" si="36"/>
        <v>22446699.578998458</v>
      </c>
      <c r="G190" s="20" t="str">
        <f t="shared" si="37"/>
        <v/>
      </c>
      <c r="H190" s="20"/>
      <c r="I190" s="20"/>
      <c r="J190" s="22" t="str">
        <f t="shared" si="38"/>
        <v/>
      </c>
      <c r="K190" s="23" t="str">
        <f t="shared" si="39"/>
        <v/>
      </c>
      <c r="L190" s="31"/>
      <c r="M190" s="25" t="str">
        <f t="shared" si="40"/>
        <v/>
      </c>
      <c r="N190" s="32"/>
      <c r="O190" s="33"/>
      <c r="P190" s="28" t="str">
        <f t="shared" si="41"/>
        <v/>
      </c>
    </row>
    <row r="191" spans="1:20" x14ac:dyDescent="0.2">
      <c r="A191" s="19">
        <v>17</v>
      </c>
      <c r="F191" s="20" t="str">
        <f t="shared" si="36"/>
        <v/>
      </c>
      <c r="G191" s="20" t="str">
        <f t="shared" si="37"/>
        <v/>
      </c>
      <c r="H191" s="20"/>
      <c r="I191" s="20"/>
      <c r="J191" s="22" t="str">
        <f t="shared" si="38"/>
        <v/>
      </c>
      <c r="K191" s="23" t="str">
        <f t="shared" si="39"/>
        <v/>
      </c>
      <c r="L191" s="34" t="e">
        <f>GEOMEAN(K191:K193)</f>
        <v>#NUM!</v>
      </c>
      <c r="M191" s="25" t="str">
        <f t="shared" si="40"/>
        <v/>
      </c>
      <c r="N191" s="26" t="e">
        <f>GEOMEAN(M191:M193)</f>
        <v>#NUM!</v>
      </c>
      <c r="O191" s="27">
        <f>STDEVA(M191:M193)</f>
        <v>0</v>
      </c>
      <c r="P191" s="28">
        <f t="shared" si="41"/>
        <v>17</v>
      </c>
    </row>
    <row r="192" spans="1:20" x14ac:dyDescent="0.2">
      <c r="F192" s="20" t="str">
        <f t="shared" si="36"/>
        <v/>
      </c>
      <c r="G192" s="20" t="str">
        <f t="shared" si="37"/>
        <v/>
      </c>
      <c r="H192" s="20"/>
      <c r="I192" s="20"/>
      <c r="J192" s="22" t="str">
        <f t="shared" si="38"/>
        <v/>
      </c>
      <c r="K192" s="23" t="str">
        <f t="shared" si="39"/>
        <v/>
      </c>
      <c r="L192" s="31"/>
      <c r="M192" s="25" t="str">
        <f t="shared" si="40"/>
        <v/>
      </c>
      <c r="N192" s="32"/>
      <c r="O192" s="33"/>
      <c r="P192" s="28" t="str">
        <f t="shared" si="41"/>
        <v/>
      </c>
    </row>
    <row r="193" spans="1:20" x14ac:dyDescent="0.2">
      <c r="A193" s="19"/>
      <c r="B193">
        <v>26.75</v>
      </c>
      <c r="F193" s="20">
        <f t="shared" si="36"/>
        <v>112863206.33869812</v>
      </c>
      <c r="G193" s="20" t="str">
        <f t="shared" si="37"/>
        <v/>
      </c>
      <c r="H193" s="20"/>
      <c r="I193" s="20"/>
      <c r="J193" s="22" t="str">
        <f t="shared" si="38"/>
        <v/>
      </c>
      <c r="K193" s="23" t="str">
        <f t="shared" si="39"/>
        <v/>
      </c>
      <c r="L193" s="31"/>
      <c r="M193" s="25" t="str">
        <f t="shared" si="40"/>
        <v/>
      </c>
      <c r="N193" s="32"/>
      <c r="O193" s="33"/>
      <c r="P193" s="28" t="str">
        <f t="shared" si="41"/>
        <v/>
      </c>
    </row>
    <row r="194" spans="1:20" x14ac:dyDescent="0.2">
      <c r="A194" s="19">
        <v>18</v>
      </c>
      <c r="B194" s="36">
        <v>25.86</v>
      </c>
      <c r="C194">
        <v>24.72</v>
      </c>
      <c r="F194" s="20">
        <f t="shared" si="36"/>
        <v>60902579.571574241</v>
      </c>
      <c r="G194" s="20">
        <f t="shared" si="37"/>
        <v>27635128.784715608</v>
      </c>
      <c r="H194" s="20"/>
      <c r="I194" s="20"/>
      <c r="J194" s="22">
        <f t="shared" si="38"/>
        <v>27635128.784715608</v>
      </c>
      <c r="K194" s="23">
        <f t="shared" si="39"/>
        <v>0.45375957765858027</v>
      </c>
      <c r="L194" s="34">
        <f>GEOMEAN(K194:K196)</f>
        <v>0.3486859165876014</v>
      </c>
      <c r="M194" s="25">
        <f t="shared" si="40"/>
        <v>0.98623270449335687</v>
      </c>
      <c r="N194" s="26">
        <f>GEOMEAN(M194:M196)</f>
        <v>0.75785828325519766</v>
      </c>
      <c r="O194" s="27">
        <f>STDEVA(M194:M196)</f>
        <v>0.49580132169236324</v>
      </c>
      <c r="P194" s="28">
        <f t="shared" si="41"/>
        <v>18</v>
      </c>
    </row>
    <row r="195" spans="1:20" x14ac:dyDescent="0.2">
      <c r="A195" s="19"/>
      <c r="B195" s="36">
        <v>26.53</v>
      </c>
      <c r="C195">
        <v>24.63</v>
      </c>
      <c r="F195" s="20">
        <f t="shared" si="36"/>
        <v>96900448.007948563</v>
      </c>
      <c r="G195" s="20">
        <f t="shared" si="37"/>
        <v>25963832.170699287</v>
      </c>
      <c r="H195" s="20"/>
      <c r="I195" s="20"/>
      <c r="J195" s="22">
        <f t="shared" si="38"/>
        <v>25963832.170699287</v>
      </c>
      <c r="K195" s="23">
        <f t="shared" si="39"/>
        <v>0.26794336563407345</v>
      </c>
      <c r="L195" s="31"/>
      <c r="M195" s="25">
        <f t="shared" si="40"/>
        <v>0.58236679323422702</v>
      </c>
      <c r="N195" s="32"/>
      <c r="O195" s="33"/>
      <c r="P195" s="28" t="str">
        <f t="shared" si="41"/>
        <v/>
      </c>
    </row>
    <row r="196" spans="1:20" x14ac:dyDescent="0.2">
      <c r="A196" s="19"/>
      <c r="C196">
        <v>23.69</v>
      </c>
      <c r="F196" s="20" t="str">
        <f t="shared" si="36"/>
        <v/>
      </c>
      <c r="G196" s="20">
        <f t="shared" si="37"/>
        <v>13533203.02908963</v>
      </c>
      <c r="H196" s="20"/>
      <c r="I196" s="20"/>
      <c r="J196" s="22">
        <f t="shared" si="38"/>
        <v>13533203.02908963</v>
      </c>
      <c r="K196" s="23" t="str">
        <f t="shared" si="39"/>
        <v/>
      </c>
      <c r="L196" s="31"/>
      <c r="M196" s="25" t="str">
        <f t="shared" si="40"/>
        <v/>
      </c>
      <c r="N196" s="32"/>
      <c r="O196" s="33"/>
      <c r="P196" s="46" t="str">
        <f t="shared" si="41"/>
        <v/>
      </c>
    </row>
    <row r="197" spans="1:20" x14ac:dyDescent="0.2">
      <c r="M197" s="25" t="str">
        <f t="shared" si="40"/>
        <v/>
      </c>
      <c r="P197" s="48" t="str">
        <f>IF(A197="","",A197)</f>
        <v/>
      </c>
      <c r="S197"/>
      <c r="T197"/>
    </row>
    <row r="198" spans="1:20" x14ac:dyDescent="0.2">
      <c r="P198" s="48" t="str">
        <f t="shared" si="41"/>
        <v/>
      </c>
      <c r="S198"/>
      <c r="T198"/>
    </row>
    <row r="199" spans="1:20" x14ac:dyDescent="0.2">
      <c r="A199" s="2" t="s">
        <v>0</v>
      </c>
      <c r="B199" s="3">
        <v>2</v>
      </c>
      <c r="C199" s="3">
        <v>2</v>
      </c>
      <c r="D199" s="3">
        <v>2</v>
      </c>
      <c r="F199" s="4"/>
      <c r="G199" s="4"/>
      <c r="H199" s="4"/>
      <c r="I199" s="4"/>
      <c r="J199" s="4"/>
      <c r="K199" s="4"/>
      <c r="P199" s="48"/>
    </row>
    <row r="200" spans="1:20" x14ac:dyDescent="0.2">
      <c r="A200" s="5"/>
      <c r="B200" s="3"/>
      <c r="C200" s="3"/>
      <c r="D200" s="3"/>
      <c r="E200" s="3"/>
      <c r="F200" s="4"/>
      <c r="G200" s="4"/>
      <c r="H200" s="4"/>
      <c r="I200" s="4"/>
      <c r="J200" s="4"/>
      <c r="K200" s="4"/>
      <c r="P200" s="48" t="str">
        <f t="shared" si="41"/>
        <v/>
      </c>
    </row>
    <row r="201" spans="1:20" x14ac:dyDescent="0.2">
      <c r="A201" s="6"/>
      <c r="B201" s="7" t="s">
        <v>1</v>
      </c>
      <c r="C201" s="7" t="s">
        <v>2</v>
      </c>
      <c r="D201" s="7" t="s">
        <v>3</v>
      </c>
      <c r="E201" s="7" t="s">
        <v>4</v>
      </c>
      <c r="F201" s="4"/>
      <c r="G201" s="4"/>
      <c r="H201" s="4"/>
      <c r="I201" s="4"/>
      <c r="J201" s="4"/>
      <c r="K201" s="4"/>
      <c r="P201" s="48" t="str">
        <f t="shared" si="41"/>
        <v/>
      </c>
    </row>
    <row r="202" spans="1:20" ht="15.75" x14ac:dyDescent="0.25">
      <c r="A202" s="8" t="s">
        <v>5</v>
      </c>
      <c r="B202" s="36" t="s">
        <v>39</v>
      </c>
      <c r="C202" s="36" t="s">
        <v>37</v>
      </c>
      <c r="D202" s="9"/>
      <c r="E202" s="9"/>
      <c r="F202" s="10" t="s">
        <v>8</v>
      </c>
      <c r="G202" s="10" t="s">
        <v>9</v>
      </c>
      <c r="H202" s="10"/>
      <c r="I202" s="10"/>
      <c r="J202" s="11" t="s">
        <v>10</v>
      </c>
      <c r="K202" s="12" t="s">
        <v>11</v>
      </c>
      <c r="L202" s="13" t="s">
        <v>12</v>
      </c>
      <c r="M202" s="14" t="s">
        <v>13</v>
      </c>
      <c r="N202" s="15" t="s">
        <v>14</v>
      </c>
      <c r="O202" s="16" t="s">
        <v>15</v>
      </c>
      <c r="P202" s="47" t="str">
        <f t="shared" si="41"/>
        <v>échantillons</v>
      </c>
      <c r="R202" s="17" t="str">
        <f>B202</f>
        <v>WRKY</v>
      </c>
      <c r="S202" s="18" t="s">
        <v>17</v>
      </c>
      <c r="T202" s="18" t="s">
        <v>18</v>
      </c>
    </row>
    <row r="203" spans="1:20" x14ac:dyDescent="0.2">
      <c r="A203" s="19">
        <v>19</v>
      </c>
      <c r="C203">
        <v>22.73</v>
      </c>
      <c r="F203" s="20" t="str">
        <f>IF(B203="","",B$199^B203)</f>
        <v/>
      </c>
      <c r="G203" s="20">
        <f>IF(C203="","",C$199^C203)</f>
        <v>6956836.5765753873</v>
      </c>
      <c r="H203" s="20"/>
      <c r="I203" s="20"/>
      <c r="J203" s="22">
        <f>IF(G203="","",GEOMEAN(G203:I203))</f>
        <v>6956836.5765753873</v>
      </c>
      <c r="K203" s="23" t="str">
        <f>IF(OR(F203="",J203=""),"",J203/F203)</f>
        <v/>
      </c>
      <c r="L203" s="24">
        <f>GEOMEAN(K203:K205)</f>
        <v>0.11422893127867514</v>
      </c>
      <c r="M203" s="25" t="str">
        <f>IF(K203="","",K203/L$203)</f>
        <v/>
      </c>
      <c r="N203" s="26">
        <f>GEOMEAN(M203:M205)</f>
        <v>1</v>
      </c>
      <c r="O203" s="27">
        <f>STDEVA(M203:M205)</f>
        <v>0.57735026918962584</v>
      </c>
      <c r="P203" s="28">
        <f t="shared" si="41"/>
        <v>19</v>
      </c>
      <c r="R203">
        <f>P203</f>
        <v>19</v>
      </c>
      <c r="S203" s="1">
        <f>N203</f>
        <v>1</v>
      </c>
      <c r="T203" s="1">
        <f>O203</f>
        <v>0.57735026918962584</v>
      </c>
    </row>
    <row r="204" spans="1:20" x14ac:dyDescent="0.2">
      <c r="B204">
        <v>25.97</v>
      </c>
      <c r="C204">
        <v>22.84</v>
      </c>
      <c r="F204" s="20">
        <f t="shared" ref="F204:F250" si="42">IF(B204="","",B$199^B204)</f>
        <v>65727783.549600527</v>
      </c>
      <c r="G204" s="20">
        <f t="shared" ref="G204:G229" si="43">IF(C204="","",C$199^C204)</f>
        <v>7508014.4701869534</v>
      </c>
      <c r="H204" s="20"/>
      <c r="I204" s="20"/>
      <c r="J204" s="22">
        <f t="shared" ref="J204:J229" si="44">IF(G204="","",GEOMEAN(G204:I204))</f>
        <v>7508014.4701869534</v>
      </c>
      <c r="K204" s="23">
        <f t="shared" ref="K204:K229" si="45">IF(OR(F204="",J204=""),"",J204/F204)</f>
        <v>0.11422893127867514</v>
      </c>
      <c r="L204" s="31"/>
      <c r="M204" s="25">
        <f t="shared" ref="M204:M250" si="46">IF(K204="","",K204/L$203)</f>
        <v>1</v>
      </c>
      <c r="N204" s="32"/>
      <c r="O204" s="33"/>
      <c r="P204" s="28" t="str">
        <f t="shared" si="41"/>
        <v/>
      </c>
      <c r="R204">
        <f>P206</f>
        <v>20</v>
      </c>
      <c r="S204" s="1">
        <f>N206</f>
        <v>5.2556025953357309E-2</v>
      </c>
      <c r="T204" s="1">
        <f>O206</f>
        <v>3.0343235731707798E-2</v>
      </c>
    </row>
    <row r="205" spans="1:20" x14ac:dyDescent="0.2">
      <c r="C205">
        <v>23.79</v>
      </c>
      <c r="F205" s="20" t="str">
        <f t="shared" si="42"/>
        <v/>
      </c>
      <c r="G205" s="20">
        <f t="shared" si="43"/>
        <v>14504527.869694004</v>
      </c>
      <c r="H205" s="20"/>
      <c r="I205" s="20"/>
      <c r="J205" s="22">
        <f t="shared" si="44"/>
        <v>14504527.869694004</v>
      </c>
      <c r="K205" s="23" t="str">
        <f t="shared" si="45"/>
        <v/>
      </c>
      <c r="L205" s="31"/>
      <c r="M205" s="25" t="str">
        <f t="shared" si="46"/>
        <v/>
      </c>
      <c r="N205" s="32"/>
      <c r="O205" s="33"/>
      <c r="P205" s="28" t="str">
        <f t="shared" si="41"/>
        <v/>
      </c>
      <c r="R205">
        <f>P209</f>
        <v>21</v>
      </c>
      <c r="S205" s="1">
        <f>N209</f>
        <v>3.482202253184504</v>
      </c>
      <c r="T205" s="1">
        <f>O209</f>
        <v>2.0104504082487948</v>
      </c>
    </row>
    <row r="206" spans="1:20" x14ac:dyDescent="0.2">
      <c r="A206" s="19">
        <v>20</v>
      </c>
      <c r="B206">
        <v>32.479999999999997</v>
      </c>
      <c r="C206">
        <v>25.1</v>
      </c>
      <c r="F206" s="20">
        <f t="shared" si="42"/>
        <v>5990378433.2781143</v>
      </c>
      <c r="G206" s="20">
        <f t="shared" si="43"/>
        <v>35962749.768078648</v>
      </c>
      <c r="H206" s="20"/>
      <c r="I206" s="20"/>
      <c r="J206" s="22">
        <f t="shared" si="44"/>
        <v>35962749.768078648</v>
      </c>
      <c r="K206" s="23">
        <f t="shared" si="45"/>
        <v>6.0034186769063191E-3</v>
      </c>
      <c r="L206" s="34">
        <f>GEOMEAN(K206:K208)</f>
        <v>6.0034186769063191E-3</v>
      </c>
      <c r="M206" s="25">
        <f t="shared" si="46"/>
        <v>5.2556025953357309E-2</v>
      </c>
      <c r="N206" s="26">
        <f>GEOMEAN(M206:M208)</f>
        <v>5.2556025953357309E-2</v>
      </c>
      <c r="O206" s="27">
        <f>STDEVA(M206:M208)</f>
        <v>3.0343235731707798E-2</v>
      </c>
      <c r="P206" s="28">
        <f t="shared" si="41"/>
        <v>20</v>
      </c>
      <c r="R206">
        <f>P212</f>
        <v>22</v>
      </c>
      <c r="S206" s="1">
        <f>N212</f>
        <v>1.0497166836230682</v>
      </c>
      <c r="T206" s="1">
        <f>O212</f>
        <v>0.6060542098626196</v>
      </c>
    </row>
    <row r="207" spans="1:20" x14ac:dyDescent="0.2">
      <c r="C207">
        <v>25.05</v>
      </c>
      <c r="F207" s="20" t="str">
        <f t="shared" si="42"/>
        <v/>
      </c>
      <c r="G207" s="20">
        <f t="shared" si="43"/>
        <v>34737726.489020646</v>
      </c>
      <c r="H207" s="20"/>
      <c r="I207" s="20"/>
      <c r="J207" s="22">
        <f t="shared" si="44"/>
        <v>34737726.489020646</v>
      </c>
      <c r="K207" s="23" t="str">
        <f t="shared" si="45"/>
        <v/>
      </c>
      <c r="L207" s="31"/>
      <c r="M207" s="25" t="str">
        <f t="shared" si="46"/>
        <v/>
      </c>
      <c r="N207" s="32"/>
      <c r="O207" s="33"/>
      <c r="P207" s="28" t="str">
        <f t="shared" si="41"/>
        <v/>
      </c>
      <c r="R207">
        <f>P215</f>
        <v>23</v>
      </c>
      <c r="S207" s="1">
        <f>N215</f>
        <v>1.8531761237807414</v>
      </c>
      <c r="T207" s="1">
        <f>O215</f>
        <v>1.0699317339205983</v>
      </c>
    </row>
    <row r="208" spans="1:20" x14ac:dyDescent="0.2">
      <c r="B208">
        <v>29.42</v>
      </c>
      <c r="F208" s="20">
        <f t="shared" si="42"/>
        <v>718294386.52794957</v>
      </c>
      <c r="G208" s="20" t="str">
        <f t="shared" si="43"/>
        <v/>
      </c>
      <c r="H208" s="20"/>
      <c r="I208" s="20"/>
      <c r="J208" s="22" t="str">
        <f t="shared" si="44"/>
        <v/>
      </c>
      <c r="K208" s="23" t="str">
        <f t="shared" si="45"/>
        <v/>
      </c>
      <c r="L208" s="31"/>
      <c r="M208" s="25" t="str">
        <f t="shared" si="46"/>
        <v/>
      </c>
      <c r="N208" s="32"/>
      <c r="O208" s="33"/>
      <c r="P208" s="28" t="str">
        <f t="shared" si="41"/>
        <v/>
      </c>
      <c r="R208">
        <f>P218</f>
        <v>24</v>
      </c>
      <c r="S208" s="1">
        <f>N218</f>
        <v>0.76489484676199615</v>
      </c>
      <c r="T208" s="1">
        <f>O218</f>
        <v>8.2023691543492969E-2</v>
      </c>
    </row>
    <row r="209" spans="1:20" x14ac:dyDescent="0.2">
      <c r="A209" s="19">
        <v>21</v>
      </c>
      <c r="F209" s="20" t="str">
        <f t="shared" si="42"/>
        <v/>
      </c>
      <c r="G209" s="20" t="str">
        <f t="shared" si="43"/>
        <v/>
      </c>
      <c r="H209" s="20"/>
      <c r="I209" s="20"/>
      <c r="J209" s="22" t="str">
        <f t="shared" si="44"/>
        <v/>
      </c>
      <c r="K209" s="23" t="str">
        <f t="shared" si="45"/>
        <v/>
      </c>
      <c r="L209" s="34">
        <f>GEOMEAN(K209:K211)</f>
        <v>0.39776824187746046</v>
      </c>
      <c r="M209" s="25" t="str">
        <f t="shared" si="46"/>
        <v/>
      </c>
      <c r="N209" s="26">
        <f>GEOMEAN(M209:M211)</f>
        <v>3.482202253184504</v>
      </c>
      <c r="O209" s="27">
        <f>STDEVA(M209:M211)</f>
        <v>2.0104504082487948</v>
      </c>
      <c r="P209" s="28">
        <f t="shared" si="41"/>
        <v>21</v>
      </c>
      <c r="R209">
        <f>P221</f>
        <v>25</v>
      </c>
      <c r="S209" s="1">
        <f>N221</f>
        <v>4.0371392048475014</v>
      </c>
      <c r="T209" s="1">
        <f>O221</f>
        <v>1.6429779863718887</v>
      </c>
    </row>
    <row r="210" spans="1:20" x14ac:dyDescent="0.2">
      <c r="B210" s="36">
        <v>24.5</v>
      </c>
      <c r="C210">
        <v>23.17</v>
      </c>
      <c r="F210" s="20">
        <f t="shared" si="42"/>
        <v>23726566.406062875</v>
      </c>
      <c r="G210" s="20">
        <f t="shared" si="43"/>
        <v>9437674.6051284447</v>
      </c>
      <c r="H210" s="20"/>
      <c r="I210" s="20"/>
      <c r="J210" s="22">
        <f t="shared" si="44"/>
        <v>9437674.6051284447</v>
      </c>
      <c r="K210" s="23">
        <f t="shared" si="45"/>
        <v>0.39776824187746046</v>
      </c>
      <c r="L210" s="31"/>
      <c r="M210" s="25">
        <f t="shared" si="46"/>
        <v>3.482202253184504</v>
      </c>
      <c r="N210" s="32"/>
      <c r="O210" s="33"/>
      <c r="P210" s="28" t="str">
        <f t="shared" si="41"/>
        <v/>
      </c>
      <c r="R210">
        <f>P224</f>
        <v>26</v>
      </c>
      <c r="S210" s="1">
        <f>N224</f>
        <v>10.410734843535428</v>
      </c>
      <c r="T210" s="1">
        <f>O224</f>
        <v>6.0106405643769953</v>
      </c>
    </row>
    <row r="211" spans="1:20" x14ac:dyDescent="0.2">
      <c r="C211">
        <v>24.15</v>
      </c>
      <c r="F211" s="20" t="str">
        <f t="shared" si="42"/>
        <v/>
      </c>
      <c r="G211" s="20">
        <f t="shared" si="43"/>
        <v>18615486.699888166</v>
      </c>
      <c r="H211" s="20"/>
      <c r="I211" s="20"/>
      <c r="J211" s="22">
        <f t="shared" si="44"/>
        <v>18615486.699888166</v>
      </c>
      <c r="K211" s="23" t="str">
        <f t="shared" si="45"/>
        <v/>
      </c>
      <c r="L211" s="31"/>
      <c r="M211" s="25" t="str">
        <f t="shared" si="46"/>
        <v/>
      </c>
      <c r="N211" s="32"/>
      <c r="O211" s="33"/>
      <c r="P211" s="28" t="str">
        <f t="shared" si="41"/>
        <v/>
      </c>
      <c r="R211">
        <f>P227</f>
        <v>27</v>
      </c>
      <c r="S211" s="1">
        <f>N227</f>
        <v>5.9793969945397416</v>
      </c>
      <c r="T211" s="1">
        <f>O227</f>
        <v>27.597970705744654</v>
      </c>
    </row>
    <row r="212" spans="1:20" x14ac:dyDescent="0.2">
      <c r="A212" s="19">
        <v>22</v>
      </c>
      <c r="C212">
        <v>23.75</v>
      </c>
      <c r="F212" s="20" t="str">
        <f t="shared" si="42"/>
        <v/>
      </c>
      <c r="G212" s="20">
        <f t="shared" si="43"/>
        <v>14107900.792337237</v>
      </c>
      <c r="H212" s="20"/>
      <c r="I212" s="20"/>
      <c r="J212" s="22">
        <f t="shared" si="44"/>
        <v>14107900.792337237</v>
      </c>
      <c r="K212" s="23" t="str">
        <f t="shared" si="45"/>
        <v/>
      </c>
      <c r="L212" s="34">
        <f>GEOMEAN(K212:K214)</f>
        <v>0.11990801491565825</v>
      </c>
      <c r="M212" s="25" t="str">
        <f t="shared" si="46"/>
        <v/>
      </c>
      <c r="N212" s="26">
        <f>GEOMEAN(M212:M214)</f>
        <v>1.0497166836230682</v>
      </c>
      <c r="O212" s="27">
        <f>STDEVA(M212:M214)</f>
        <v>0.6060542098626196</v>
      </c>
      <c r="P212" s="28">
        <f t="shared" si="41"/>
        <v>22</v>
      </c>
      <c r="S212"/>
      <c r="T212"/>
    </row>
    <row r="213" spans="1:20" x14ac:dyDescent="0.2">
      <c r="C213">
        <v>23.25</v>
      </c>
      <c r="F213" s="20" t="str">
        <f t="shared" si="42"/>
        <v/>
      </c>
      <c r="G213" s="20">
        <f t="shared" si="43"/>
        <v>9975792.3185687531</v>
      </c>
      <c r="H213" s="20"/>
      <c r="I213" s="20"/>
      <c r="J213" s="22">
        <f t="shared" si="44"/>
        <v>9975792.3185687531</v>
      </c>
      <c r="K213" s="23" t="str">
        <f t="shared" si="45"/>
        <v/>
      </c>
      <c r="L213" s="31"/>
      <c r="M213" s="25" t="str">
        <f t="shared" si="46"/>
        <v/>
      </c>
      <c r="N213" s="32"/>
      <c r="O213" s="33"/>
      <c r="P213" s="28" t="str">
        <f t="shared" si="41"/>
        <v/>
      </c>
      <c r="S213"/>
      <c r="T213"/>
    </row>
    <row r="214" spans="1:20" x14ac:dyDescent="0.2">
      <c r="B214">
        <v>25.82</v>
      </c>
      <c r="C214">
        <v>22.76</v>
      </c>
      <c r="F214" s="20">
        <f t="shared" si="42"/>
        <v>59237195.330462016</v>
      </c>
      <c r="G214" s="20">
        <f t="shared" si="43"/>
        <v>7103014.5012468006</v>
      </c>
      <c r="H214" s="20"/>
      <c r="I214" s="20"/>
      <c r="J214" s="22">
        <f t="shared" si="44"/>
        <v>7103014.5012468006</v>
      </c>
      <c r="K214" s="23">
        <f t="shared" si="45"/>
        <v>0.11990801491565825</v>
      </c>
      <c r="L214" s="31"/>
      <c r="M214" s="25">
        <f t="shared" si="46"/>
        <v>1.0497166836230682</v>
      </c>
      <c r="N214" s="32"/>
      <c r="O214" s="33"/>
      <c r="P214" s="28" t="str">
        <f t="shared" si="41"/>
        <v/>
      </c>
      <c r="S214"/>
      <c r="T214"/>
    </row>
    <row r="215" spans="1:20" x14ac:dyDescent="0.2">
      <c r="A215" s="19">
        <v>23</v>
      </c>
      <c r="B215">
        <v>25.98</v>
      </c>
      <c r="F215" s="20">
        <f t="shared" si="42"/>
        <v>66184956.438197024</v>
      </c>
      <c r="G215" s="20" t="str">
        <f t="shared" si="43"/>
        <v/>
      </c>
      <c r="H215" s="20"/>
      <c r="I215" s="20"/>
      <c r="J215" s="22" t="str">
        <f t="shared" si="44"/>
        <v/>
      </c>
      <c r="K215" s="23" t="str">
        <f t="shared" si="45"/>
        <v/>
      </c>
      <c r="L215" s="34">
        <f>GEOMEAN(K215:K217)</f>
        <v>0.2116863280906319</v>
      </c>
      <c r="M215" s="25" t="str">
        <f t="shared" si="46"/>
        <v/>
      </c>
      <c r="N215" s="26">
        <f>GEOMEAN(M215:M217)</f>
        <v>1.8531761237807414</v>
      </c>
      <c r="O215" s="27">
        <f>STDEVA(M215:M217)</f>
        <v>1.0699317339205983</v>
      </c>
      <c r="P215" s="28">
        <f t="shared" si="41"/>
        <v>23</v>
      </c>
      <c r="S215"/>
      <c r="T215"/>
    </row>
    <row r="216" spans="1:20" x14ac:dyDescent="0.2">
      <c r="B216">
        <v>25.94</v>
      </c>
      <c r="C216">
        <v>23.7</v>
      </c>
      <c r="F216" s="20">
        <f t="shared" si="42"/>
        <v>64375125.323878869</v>
      </c>
      <c r="G216" s="20">
        <f t="shared" si="43"/>
        <v>13627333.900186168</v>
      </c>
      <c r="H216" s="20"/>
      <c r="I216" s="20"/>
      <c r="J216" s="22">
        <f t="shared" si="44"/>
        <v>13627333.900186168</v>
      </c>
      <c r="K216" s="23">
        <f t="shared" si="45"/>
        <v>0.2116863280906319</v>
      </c>
      <c r="L216" s="31"/>
      <c r="M216" s="25">
        <f t="shared" si="46"/>
        <v>1.8531761237807414</v>
      </c>
      <c r="N216" s="32"/>
      <c r="O216" s="33"/>
      <c r="P216" s="28" t="str">
        <f t="shared" si="41"/>
        <v/>
      </c>
      <c r="S216"/>
      <c r="T216"/>
    </row>
    <row r="217" spans="1:20" x14ac:dyDescent="0.2">
      <c r="F217" s="20" t="str">
        <f t="shared" si="42"/>
        <v/>
      </c>
      <c r="G217" s="20" t="str">
        <f t="shared" si="43"/>
        <v/>
      </c>
      <c r="H217" s="20"/>
      <c r="I217" s="20"/>
      <c r="J217" s="22" t="str">
        <f t="shared" si="44"/>
        <v/>
      </c>
      <c r="K217" s="23" t="str">
        <f t="shared" si="45"/>
        <v/>
      </c>
      <c r="L217" s="31"/>
      <c r="M217" s="25" t="str">
        <f t="shared" si="46"/>
        <v/>
      </c>
      <c r="N217" s="32"/>
      <c r="O217" s="33"/>
      <c r="P217" s="28" t="str">
        <f t="shared" si="41"/>
        <v/>
      </c>
      <c r="S217"/>
      <c r="T217"/>
    </row>
    <row r="218" spans="1:20" x14ac:dyDescent="0.2">
      <c r="A218" s="19">
        <v>24</v>
      </c>
      <c r="B218">
        <v>27.02</v>
      </c>
      <c r="C218">
        <v>23.34</v>
      </c>
      <c r="F218" s="20">
        <f t="shared" si="42"/>
        <v>136091337.66147953</v>
      </c>
      <c r="G218" s="20">
        <f t="shared" si="43"/>
        <v>10617935.890231848</v>
      </c>
      <c r="H218" s="20"/>
      <c r="I218" s="20"/>
      <c r="J218" s="22">
        <f t="shared" si="44"/>
        <v>10617935.890231848</v>
      </c>
      <c r="K218" s="23">
        <f t="shared" si="45"/>
        <v>7.802065930635084E-2</v>
      </c>
      <c r="L218" s="34">
        <f>GEOMEAN(K218:K220)</f>
        <v>8.7373120886188815E-2</v>
      </c>
      <c r="M218" s="25">
        <f t="shared" si="46"/>
        <v>0.68302012837719817</v>
      </c>
      <c r="N218" s="26">
        <f>GEOMEAN(M218:M220)</f>
        <v>0.76489484676199615</v>
      </c>
      <c r="O218" s="27">
        <f>STDEVA(M218:M220)</f>
        <v>8.2023691543492969E-2</v>
      </c>
      <c r="P218" s="28">
        <f t="shared" si="41"/>
        <v>24</v>
      </c>
      <c r="S218"/>
      <c r="T218"/>
    </row>
    <row r="219" spans="1:20" x14ac:dyDescent="0.2">
      <c r="B219">
        <v>27.33</v>
      </c>
      <c r="C219">
        <v>23.96</v>
      </c>
      <c r="F219" s="20">
        <f t="shared" si="42"/>
        <v>168713479.19393283</v>
      </c>
      <c r="G219" s="20">
        <f t="shared" si="43"/>
        <v>16318442.146204572</v>
      </c>
      <c r="H219" s="20"/>
      <c r="I219" s="20"/>
      <c r="J219" s="22">
        <f t="shared" si="44"/>
        <v>16318442.146204572</v>
      </c>
      <c r="K219" s="23">
        <f t="shared" si="45"/>
        <v>9.6722812096399505E-2</v>
      </c>
      <c r="L219" s="31"/>
      <c r="M219" s="25">
        <f t="shared" si="46"/>
        <v>0.84674531236252781</v>
      </c>
      <c r="N219" s="32"/>
      <c r="O219" s="33"/>
      <c r="P219" s="28" t="str">
        <f t="shared" si="41"/>
        <v/>
      </c>
      <c r="S219"/>
      <c r="T219"/>
    </row>
    <row r="220" spans="1:20" x14ac:dyDescent="0.2">
      <c r="B220">
        <v>27.36</v>
      </c>
      <c r="C220">
        <v>23.86</v>
      </c>
      <c r="F220" s="20">
        <f t="shared" si="42"/>
        <v>172258508.02725366</v>
      </c>
      <c r="G220" s="20">
        <f t="shared" si="43"/>
        <v>15225644.892893558</v>
      </c>
      <c r="H220" s="20"/>
      <c r="I220" s="20"/>
      <c r="J220" s="22">
        <f t="shared" si="44"/>
        <v>15225644.892893558</v>
      </c>
      <c r="K220" s="23">
        <f t="shared" si="45"/>
        <v>8.8388347648318488E-2</v>
      </c>
      <c r="L220" s="31"/>
      <c r="M220" s="25">
        <f t="shared" si="46"/>
        <v>0.77378249677119482</v>
      </c>
      <c r="N220" s="32"/>
      <c r="O220" s="33"/>
      <c r="P220" s="28" t="str">
        <f t="shared" si="41"/>
        <v/>
      </c>
      <c r="S220"/>
      <c r="T220"/>
    </row>
    <row r="221" spans="1:20" x14ac:dyDescent="0.2">
      <c r="A221" s="19">
        <v>25</v>
      </c>
      <c r="B221">
        <v>24.37</v>
      </c>
      <c r="C221">
        <v>23.76</v>
      </c>
      <c r="F221" s="20">
        <f t="shared" si="42"/>
        <v>21682082.587816596</v>
      </c>
      <c r="G221" s="20">
        <f t="shared" si="43"/>
        <v>14206029.002493577</v>
      </c>
      <c r="H221" s="20"/>
      <c r="I221" s="20"/>
      <c r="J221" s="22">
        <f t="shared" si="44"/>
        <v>14206029.002493577</v>
      </c>
      <c r="K221" s="23">
        <f t="shared" si="45"/>
        <v>0.655196701929182</v>
      </c>
      <c r="L221" s="34">
        <f>GEOMEAN(K221:K223)</f>
        <v>0.46115809679297043</v>
      </c>
      <c r="M221" s="25">
        <f t="shared" si="46"/>
        <v>5.7358209920633092</v>
      </c>
      <c r="N221" s="26">
        <f>GEOMEAN(M221:M223)</f>
        <v>4.0371392048475014</v>
      </c>
      <c r="O221" s="27">
        <f>STDEVA(M221:M223)</f>
        <v>1.6429779863718887</v>
      </c>
      <c r="P221" s="28">
        <f t="shared" si="41"/>
        <v>25</v>
      </c>
    </row>
    <row r="222" spans="1:20" x14ac:dyDescent="0.2">
      <c r="B222">
        <v>24.7</v>
      </c>
      <c r="C222">
        <v>22.89</v>
      </c>
      <c r="F222" s="20">
        <f t="shared" si="42"/>
        <v>27254667.800372291</v>
      </c>
      <c r="G222" s="20">
        <f t="shared" si="43"/>
        <v>7772784.0286780596</v>
      </c>
      <c r="H222" s="20"/>
      <c r="I222" s="20"/>
      <c r="J222" s="22">
        <f t="shared" si="44"/>
        <v>7772784.0286780596</v>
      </c>
      <c r="K222" s="23">
        <f t="shared" si="45"/>
        <v>0.28519092896710652</v>
      </c>
      <c r="L222" s="31"/>
      <c r="M222" s="25">
        <f t="shared" si="46"/>
        <v>2.4966610978032273</v>
      </c>
      <c r="N222" s="32"/>
      <c r="O222" s="33"/>
      <c r="P222" s="28" t="str">
        <f t="shared" si="41"/>
        <v/>
      </c>
    </row>
    <row r="223" spans="1:20" x14ac:dyDescent="0.2">
      <c r="B223">
        <v>24.88</v>
      </c>
      <c r="C223">
        <v>23.95</v>
      </c>
      <c r="F223" s="20">
        <f t="shared" si="42"/>
        <v>30876373.950132042</v>
      </c>
      <c r="G223" s="20">
        <f t="shared" si="43"/>
        <v>16205722.432619181</v>
      </c>
      <c r="H223" s="20"/>
      <c r="I223" s="20"/>
      <c r="J223" s="22">
        <f t="shared" si="44"/>
        <v>16205722.432619181</v>
      </c>
      <c r="K223" s="23">
        <f t="shared" si="45"/>
        <v>0.52485834181153501</v>
      </c>
      <c r="L223" s="31"/>
      <c r="M223" s="25">
        <f t="shared" si="46"/>
        <v>4.5947934199881493</v>
      </c>
      <c r="N223" s="32"/>
      <c r="O223" s="33"/>
      <c r="P223" s="28" t="str">
        <f t="shared" si="41"/>
        <v/>
      </c>
    </row>
    <row r="224" spans="1:20" x14ac:dyDescent="0.2">
      <c r="A224" s="19">
        <v>26</v>
      </c>
      <c r="B224">
        <v>25.78</v>
      </c>
      <c r="C224">
        <v>26.03</v>
      </c>
      <c r="F224" s="20">
        <f t="shared" si="42"/>
        <v>57617351.109001964</v>
      </c>
      <c r="G224" s="20">
        <f t="shared" si="43"/>
        <v>68518963.886434838</v>
      </c>
      <c r="H224" s="20"/>
      <c r="I224" s="20"/>
      <c r="J224" s="22">
        <f t="shared" si="44"/>
        <v>68518963.886434838</v>
      </c>
      <c r="K224" s="23">
        <f t="shared" si="45"/>
        <v>1.1892071150027173</v>
      </c>
      <c r="L224" s="34">
        <f>GEOMEAN(K224:K226)</f>
        <v>1.1892071150027173</v>
      </c>
      <c r="M224" s="25">
        <f t="shared" si="46"/>
        <v>10.410734843535428</v>
      </c>
      <c r="N224" s="26">
        <f>GEOMEAN(M224:M226)</f>
        <v>10.410734843535428</v>
      </c>
      <c r="O224" s="27">
        <f>STDEVA(M224:M226)</f>
        <v>6.0106405643769953</v>
      </c>
      <c r="P224" s="28">
        <f t="shared" si="41"/>
        <v>26</v>
      </c>
    </row>
    <row r="225" spans="1:20" x14ac:dyDescent="0.2">
      <c r="B225">
        <v>28</v>
      </c>
      <c r="F225" s="20">
        <f t="shared" si="42"/>
        <v>268435456</v>
      </c>
      <c r="G225" s="20" t="str">
        <f t="shared" si="43"/>
        <v/>
      </c>
      <c r="H225" s="20"/>
      <c r="I225" s="20"/>
      <c r="J225" s="22" t="str">
        <f t="shared" si="44"/>
        <v/>
      </c>
      <c r="K225" s="23" t="str">
        <f t="shared" si="45"/>
        <v/>
      </c>
      <c r="L225" s="31"/>
      <c r="M225" s="25" t="str">
        <f t="shared" si="46"/>
        <v/>
      </c>
      <c r="N225" s="32"/>
      <c r="O225" s="33"/>
      <c r="P225" s="28" t="str">
        <f t="shared" si="41"/>
        <v/>
      </c>
    </row>
    <row r="226" spans="1:20" x14ac:dyDescent="0.2">
      <c r="A226" s="19"/>
      <c r="C226">
        <v>25.78</v>
      </c>
      <c r="F226" s="20" t="str">
        <f t="shared" si="42"/>
        <v/>
      </c>
      <c r="G226" s="20">
        <f t="shared" si="43"/>
        <v>57617351.109001964</v>
      </c>
      <c r="H226" s="20"/>
      <c r="I226" s="20"/>
      <c r="J226" s="22">
        <f t="shared" si="44"/>
        <v>57617351.109001964</v>
      </c>
      <c r="K226" s="23" t="str">
        <f t="shared" si="45"/>
        <v/>
      </c>
      <c r="L226" s="31"/>
      <c r="M226" s="25" t="str">
        <f t="shared" si="46"/>
        <v/>
      </c>
      <c r="N226" s="32"/>
      <c r="O226" s="33"/>
      <c r="P226" s="28" t="str">
        <f t="shared" si="41"/>
        <v/>
      </c>
    </row>
    <row r="227" spans="1:20" x14ac:dyDescent="0.2">
      <c r="A227" s="19">
        <v>27</v>
      </c>
      <c r="B227">
        <v>23.36</v>
      </c>
      <c r="C227">
        <v>25.82</v>
      </c>
      <c r="F227" s="20">
        <f t="shared" si="42"/>
        <v>10766156.75170335</v>
      </c>
      <c r="G227" s="20">
        <f t="shared" si="43"/>
        <v>59237195.330462016</v>
      </c>
      <c r="H227" s="20"/>
      <c r="I227" s="20"/>
      <c r="J227" s="22">
        <f t="shared" si="44"/>
        <v>59237195.330462016</v>
      </c>
      <c r="K227" s="23">
        <f t="shared" si="45"/>
        <v>5.5021672725589754</v>
      </c>
      <c r="L227" s="34">
        <f>GEOMEAN(K227:K229)</f>
        <v>0.68302012837719683</v>
      </c>
      <c r="M227" s="25">
        <f t="shared" si="46"/>
        <v>48.167895917154127</v>
      </c>
      <c r="N227" s="26">
        <f>GEOMEAN(M227:M229)</f>
        <v>5.9793969945397416</v>
      </c>
      <c r="O227" s="27">
        <f>STDEVA(M227:M229)</f>
        <v>27.597970705744654</v>
      </c>
      <c r="P227" s="28">
        <f t="shared" si="41"/>
        <v>27</v>
      </c>
    </row>
    <row r="228" spans="1:20" x14ac:dyDescent="0.2">
      <c r="A228" s="19"/>
      <c r="C228">
        <v>24.2</v>
      </c>
      <c r="F228" s="20" t="str">
        <f t="shared" si="42"/>
        <v/>
      </c>
      <c r="G228" s="20">
        <f t="shared" si="43"/>
        <v>19271960.420629941</v>
      </c>
      <c r="H228" s="20"/>
      <c r="I228" s="20"/>
      <c r="J228" s="22">
        <f t="shared" si="44"/>
        <v>19271960.420629941</v>
      </c>
      <c r="K228" s="23" t="str">
        <f t="shared" si="45"/>
        <v/>
      </c>
      <c r="L228" s="31"/>
      <c r="M228" s="25" t="str">
        <f t="shared" si="46"/>
        <v/>
      </c>
      <c r="N228" s="32"/>
      <c r="O228" s="33"/>
      <c r="P228" s="28" t="str">
        <f t="shared" si="41"/>
        <v/>
      </c>
    </row>
    <row r="229" spans="1:20" x14ac:dyDescent="0.2">
      <c r="A229" s="19"/>
      <c r="B229">
        <v>26.92</v>
      </c>
      <c r="C229">
        <v>23.36</v>
      </c>
      <c r="F229" s="20">
        <f t="shared" si="42"/>
        <v>126977707.90053637</v>
      </c>
      <c r="G229" s="20">
        <f t="shared" si="43"/>
        <v>10766156.75170335</v>
      </c>
      <c r="H229" s="20"/>
      <c r="I229" s="20"/>
      <c r="J229" s="22">
        <f t="shared" si="44"/>
        <v>10766156.75170335</v>
      </c>
      <c r="K229" s="23">
        <f t="shared" si="45"/>
        <v>8.4787770465479251E-2</v>
      </c>
      <c r="L229" s="31"/>
      <c r="M229" s="25">
        <f t="shared" si="46"/>
        <v>0.74226178531452192</v>
      </c>
      <c r="N229" s="32"/>
      <c r="O229" s="33"/>
      <c r="P229" s="28" t="str">
        <f t="shared" si="41"/>
        <v/>
      </c>
    </row>
    <row r="230" spans="1:20" x14ac:dyDescent="0.2">
      <c r="F230" s="20"/>
      <c r="M230" s="25" t="str">
        <f t="shared" si="46"/>
        <v/>
      </c>
      <c r="S230"/>
      <c r="T230"/>
    </row>
    <row r="231" spans="1:20" x14ac:dyDescent="0.2">
      <c r="F231" s="20"/>
      <c r="M231" s="25" t="str">
        <f t="shared" si="46"/>
        <v/>
      </c>
      <c r="S231"/>
      <c r="T231"/>
    </row>
    <row r="232" spans="1:20" x14ac:dyDescent="0.2">
      <c r="A232" s="2" t="s">
        <v>0</v>
      </c>
      <c r="B232" s="3">
        <v>2</v>
      </c>
      <c r="C232" s="3">
        <v>2</v>
      </c>
      <c r="D232" s="3">
        <v>2</v>
      </c>
      <c r="F232" s="20"/>
      <c r="G232" s="4"/>
      <c r="H232" s="4"/>
      <c r="I232" s="4"/>
      <c r="J232" s="4"/>
      <c r="K232" s="4"/>
      <c r="M232" s="25" t="str">
        <f t="shared" si="46"/>
        <v/>
      </c>
    </row>
    <row r="233" spans="1:20" x14ac:dyDescent="0.2">
      <c r="A233" s="5"/>
      <c r="B233" s="3"/>
      <c r="C233" s="3"/>
      <c r="D233" s="3"/>
      <c r="E233" s="3"/>
      <c r="F233" s="20"/>
      <c r="G233" s="4"/>
      <c r="H233" s="4"/>
      <c r="I233" s="4"/>
      <c r="J233" s="4"/>
      <c r="K233" s="4"/>
      <c r="M233" s="25" t="str">
        <f t="shared" si="46"/>
        <v/>
      </c>
    </row>
    <row r="234" spans="1:20" x14ac:dyDescent="0.2">
      <c r="A234" s="6"/>
      <c r="B234" s="7" t="s">
        <v>1</v>
      </c>
      <c r="C234" s="7" t="s">
        <v>2</v>
      </c>
      <c r="D234" s="7" t="s">
        <v>3</v>
      </c>
      <c r="E234" s="7" t="s">
        <v>4</v>
      </c>
      <c r="F234" s="20"/>
      <c r="G234" s="4"/>
      <c r="H234" s="4"/>
      <c r="I234" s="4"/>
      <c r="J234" s="4"/>
      <c r="K234" s="4"/>
      <c r="M234" s="25" t="str">
        <f t="shared" si="46"/>
        <v/>
      </c>
    </row>
    <row r="235" spans="1:20" ht="15.75" x14ac:dyDescent="0.25">
      <c r="A235" s="8" t="s">
        <v>5</v>
      </c>
      <c r="B235" s="36" t="s">
        <v>39</v>
      </c>
      <c r="C235" s="36" t="s">
        <v>37</v>
      </c>
      <c r="D235" s="9"/>
      <c r="E235" s="9"/>
      <c r="F235" s="20" t="e">
        <f t="shared" si="42"/>
        <v>#VALUE!</v>
      </c>
      <c r="G235" s="10" t="s">
        <v>9</v>
      </c>
      <c r="H235" s="10"/>
      <c r="I235" s="10"/>
      <c r="J235" s="11" t="s">
        <v>10</v>
      </c>
      <c r="K235" s="12" t="s">
        <v>11</v>
      </c>
      <c r="L235" s="13" t="s">
        <v>12</v>
      </c>
      <c r="M235" s="25" t="e">
        <f t="shared" si="46"/>
        <v>#VALUE!</v>
      </c>
      <c r="N235" s="15" t="s">
        <v>14</v>
      </c>
      <c r="O235" s="16" t="s">
        <v>15</v>
      </c>
      <c r="P235" s="8" t="s">
        <v>16</v>
      </c>
      <c r="R235" s="17" t="str">
        <f>B235</f>
        <v>WRKY</v>
      </c>
      <c r="S235" s="18" t="s">
        <v>17</v>
      </c>
      <c r="T235" s="18" t="s">
        <v>18</v>
      </c>
    </row>
    <row r="236" spans="1:20" x14ac:dyDescent="0.2">
      <c r="A236" s="19">
        <v>28</v>
      </c>
      <c r="C236">
        <v>24.79</v>
      </c>
      <c r="F236" s="20" t="str">
        <f t="shared" si="42"/>
        <v/>
      </c>
      <c r="G236" s="20">
        <f t="shared" ref="G236:G262" si="47">C$232^C236</f>
        <v>29009055.739387959</v>
      </c>
      <c r="H236" s="20"/>
      <c r="I236" s="20"/>
      <c r="J236" s="22">
        <f t="shared" ref="J236:J262" si="48">GEOMEAN(G236:I236)</f>
        <v>29009055.739387959</v>
      </c>
      <c r="K236" s="23" t="str">
        <f>IF(OR(J236="",F236=""),"",J236/F236)</f>
        <v/>
      </c>
      <c r="L236" s="24">
        <f>GEOMEAN(K236:K238)</f>
        <v>6.725495092020322E-5</v>
      </c>
      <c r="M236" s="25" t="str">
        <f t="shared" si="46"/>
        <v/>
      </c>
      <c r="N236" s="26">
        <f>GEOMEAN(M236:M238)</f>
        <v>5.8877335336462804E-4</v>
      </c>
      <c r="O236" s="27">
        <f>STDEVA(M236:M238)</f>
        <v>1.7381091963886366</v>
      </c>
      <c r="P236" s="28">
        <f>IF(A236="","",A236)</f>
        <v>28</v>
      </c>
      <c r="R236">
        <f>P236</f>
        <v>28</v>
      </c>
      <c r="S236" s="1">
        <f>N236</f>
        <v>5.8877335336462804E-4</v>
      </c>
      <c r="T236" s="1">
        <f>O236</f>
        <v>1.7381091963886366</v>
      </c>
    </row>
    <row r="237" spans="1:20" x14ac:dyDescent="0.2">
      <c r="B237">
        <v>25.87</v>
      </c>
      <c r="C237">
        <v>24.33</v>
      </c>
      <c r="F237" s="20">
        <f t="shared" si="42"/>
        <v>61326190.512367703</v>
      </c>
      <c r="G237" s="20">
        <f t="shared" si="47"/>
        <v>21089184.899241559</v>
      </c>
      <c r="H237" s="20"/>
      <c r="I237" s="20"/>
      <c r="J237" s="29">
        <f t="shared" si="48"/>
        <v>21089184.899241559</v>
      </c>
      <c r="K237" s="23">
        <f t="shared" ref="K237:K250" si="49">IF(OR(J237="",F237=""),"",J237/F237)</f>
        <v>0.34388545453493458</v>
      </c>
      <c r="L237" s="31"/>
      <c r="M237" s="25">
        <f t="shared" si="46"/>
        <v>3.0104934948221205</v>
      </c>
      <c r="N237" s="32"/>
      <c r="O237" s="33"/>
      <c r="P237" s="28" t="str">
        <f t="shared" ref="P237:P250" si="50">IF(A237="","",A237)</f>
        <v/>
      </c>
      <c r="R237">
        <f>P239</f>
        <v>29</v>
      </c>
      <c r="S237" s="1">
        <f>N239</f>
        <v>3.0808604446270977</v>
      </c>
      <c r="T237" s="1">
        <f>O239</f>
        <v>6.7508931947041857</v>
      </c>
    </row>
    <row r="238" spans="1:20" x14ac:dyDescent="0.2">
      <c r="B238">
        <v>26.18</v>
      </c>
      <c r="F238" s="20">
        <f t="shared" si="42"/>
        <v>76026550.586107209</v>
      </c>
      <c r="G238" s="20">
        <f t="shared" si="47"/>
        <v>1</v>
      </c>
      <c r="H238" s="20"/>
      <c r="I238" s="20"/>
      <c r="J238" s="29">
        <f t="shared" si="48"/>
        <v>1</v>
      </c>
      <c r="K238" s="23">
        <f t="shared" si="49"/>
        <v>1.3153299634019383E-8</v>
      </c>
      <c r="L238" s="31"/>
      <c r="M238" s="25">
        <f t="shared" si="46"/>
        <v>1.1514858352242073E-7</v>
      </c>
      <c r="N238" s="32"/>
      <c r="O238" s="33"/>
      <c r="P238" s="28" t="str">
        <f t="shared" si="50"/>
        <v/>
      </c>
      <c r="R238">
        <f>P242</f>
        <v>30</v>
      </c>
      <c r="S238" s="1">
        <f>N242</f>
        <v>7.3106516018352004</v>
      </c>
      <c r="T238" s="1">
        <f>O242</f>
        <v>7.4883917634069919</v>
      </c>
    </row>
    <row r="239" spans="1:20" x14ac:dyDescent="0.2">
      <c r="A239" s="19">
        <v>29</v>
      </c>
      <c r="B239">
        <v>24.4</v>
      </c>
      <c r="C239">
        <v>25</v>
      </c>
      <c r="F239" s="20">
        <f t="shared" si="42"/>
        <v>22137669.232745543</v>
      </c>
      <c r="G239" s="20">
        <f t="shared" si="47"/>
        <v>33554432</v>
      </c>
      <c r="H239" s="20"/>
      <c r="I239" s="20"/>
      <c r="J239" s="29">
        <f t="shared" si="48"/>
        <v>33554432</v>
      </c>
      <c r="K239" s="23">
        <f t="shared" si="49"/>
        <v>1.5157165665104002</v>
      </c>
      <c r="L239" s="34">
        <f>GEOMEAN(K239:K241)</f>
        <v>0.35192339600849731</v>
      </c>
      <c r="M239" s="25">
        <f t="shared" si="46"/>
        <v>13.269112733031077</v>
      </c>
      <c r="N239" s="26">
        <f>GEOMEAN(M239:M241)</f>
        <v>3.0808604446270977</v>
      </c>
      <c r="O239" s="27">
        <f>STDEVA(M239:M241)</f>
        <v>6.7508931947041857</v>
      </c>
      <c r="P239" s="28">
        <f t="shared" si="50"/>
        <v>29</v>
      </c>
      <c r="R239">
        <f>P245</f>
        <v>31</v>
      </c>
      <c r="S239" s="1">
        <f>N245</f>
        <v>9.0487115418981425E-4</v>
      </c>
      <c r="T239" s="1">
        <f>O245</f>
        <v>3.2887030135748581</v>
      </c>
    </row>
    <row r="240" spans="1:20" x14ac:dyDescent="0.2">
      <c r="B240">
        <v>26.89</v>
      </c>
      <c r="C240">
        <v>24.98</v>
      </c>
      <c r="F240" s="20">
        <f t="shared" si="42"/>
        <v>124364544.45884879</v>
      </c>
      <c r="G240" s="20">
        <f t="shared" si="47"/>
        <v>33092478.219098452</v>
      </c>
      <c r="H240" s="20"/>
      <c r="I240" s="20"/>
      <c r="J240" s="29">
        <f t="shared" si="48"/>
        <v>33092478.219098452</v>
      </c>
      <c r="K240" s="23">
        <f t="shared" si="49"/>
        <v>0.26609254561333984</v>
      </c>
      <c r="L240" s="31"/>
      <c r="M240" s="25">
        <f t="shared" si="46"/>
        <v>2.329467172936909</v>
      </c>
      <c r="N240" s="32"/>
      <c r="O240" s="33"/>
      <c r="P240" s="28" t="str">
        <f t="shared" si="50"/>
        <v/>
      </c>
      <c r="R240">
        <f>P248</f>
        <v>32</v>
      </c>
      <c r="S240" s="1">
        <f>N248</f>
        <v>1.5591765358528304E-3</v>
      </c>
      <c r="T240" s="1">
        <f>O248</f>
        <v>4.2797268410100235</v>
      </c>
    </row>
    <row r="241" spans="1:20" x14ac:dyDescent="0.2">
      <c r="B241">
        <v>27.61</v>
      </c>
      <c r="C241">
        <v>24.4</v>
      </c>
      <c r="F241" s="20">
        <f t="shared" si="42"/>
        <v>204851043.36576349</v>
      </c>
      <c r="G241" s="20">
        <f t="shared" si="47"/>
        <v>22137669.232745543</v>
      </c>
      <c r="H241" s="20"/>
      <c r="I241" s="20"/>
      <c r="J241" s="29">
        <f t="shared" si="48"/>
        <v>22137669.232745543</v>
      </c>
      <c r="K241" s="23">
        <f t="shared" si="49"/>
        <v>0.108067153913483</v>
      </c>
      <c r="L241" s="31"/>
      <c r="M241" s="25">
        <f t="shared" si="46"/>
        <v>0.94605764672559389</v>
      </c>
      <c r="N241" s="32"/>
      <c r="O241" s="33"/>
      <c r="P241" s="28" t="str">
        <f t="shared" si="50"/>
        <v/>
      </c>
      <c r="R241">
        <f>P251</f>
        <v>0</v>
      </c>
      <c r="S241" s="1">
        <f>N251</f>
        <v>14868.793840716378</v>
      </c>
      <c r="T241" s="1">
        <f>O251</f>
        <v>2.2277979431084331E-12</v>
      </c>
    </row>
    <row r="242" spans="1:20" x14ac:dyDescent="0.2">
      <c r="A242" s="19">
        <v>30</v>
      </c>
      <c r="B242">
        <v>24.09</v>
      </c>
      <c r="C242">
        <v>24.81</v>
      </c>
      <c r="F242" s="20">
        <f t="shared" si="42"/>
        <v>17857168.454979397</v>
      </c>
      <c r="G242" s="20">
        <f t="shared" si="47"/>
        <v>29414007.066709843</v>
      </c>
      <c r="H242" s="20"/>
      <c r="I242" s="20"/>
      <c r="J242" s="29">
        <f t="shared" si="48"/>
        <v>29414007.066709843</v>
      </c>
      <c r="K242" s="23">
        <f t="shared" si="49"/>
        <v>1.6471820345351487</v>
      </c>
      <c r="L242" s="34">
        <f>GEOMEAN(K242:K244)</f>
        <v>0.83508791942836946</v>
      </c>
      <c r="M242" s="25">
        <f t="shared" si="46"/>
        <v>14.420007401773296</v>
      </c>
      <c r="N242" s="26">
        <f>GEOMEAN(M242:M244)</f>
        <v>7.3106516018352004</v>
      </c>
      <c r="O242" s="27">
        <f>STDEVA(M242:M244)</f>
        <v>7.4883917634069919</v>
      </c>
      <c r="P242" s="28">
        <f t="shared" si="50"/>
        <v>30</v>
      </c>
      <c r="R242">
        <f>P254</f>
        <v>0</v>
      </c>
      <c r="S242" s="1">
        <f>N254</f>
        <v>14868.793840716378</v>
      </c>
      <c r="T242" s="1">
        <f>O254</f>
        <v>2.2277979431084331E-12</v>
      </c>
    </row>
    <row r="243" spans="1:20" x14ac:dyDescent="0.2">
      <c r="C243">
        <v>24.75</v>
      </c>
      <c r="F243" s="20" t="str">
        <f t="shared" si="42"/>
        <v/>
      </c>
      <c r="G243" s="20">
        <f t="shared" si="47"/>
        <v>28215801.584674526</v>
      </c>
      <c r="H243" s="20"/>
      <c r="I243" s="20"/>
      <c r="J243" s="29">
        <f t="shared" si="48"/>
        <v>28215801.584674526</v>
      </c>
      <c r="K243" s="23" t="str">
        <f t="shared" si="49"/>
        <v/>
      </c>
      <c r="L243" s="31"/>
      <c r="M243" s="25" t="str">
        <f t="shared" si="46"/>
        <v/>
      </c>
      <c r="N243" s="32"/>
      <c r="O243" s="33"/>
      <c r="P243" s="28" t="str">
        <f t="shared" si="50"/>
        <v/>
      </c>
      <c r="R243">
        <f>P257</f>
        <v>0</v>
      </c>
      <c r="S243" s="1">
        <f>N257</f>
        <v>14868.793840716378</v>
      </c>
      <c r="T243" s="1">
        <f>O257</f>
        <v>2.2277979431084331E-12</v>
      </c>
    </row>
    <row r="244" spans="1:20" x14ac:dyDescent="0.2">
      <c r="B244">
        <v>25.33</v>
      </c>
      <c r="C244">
        <v>24.09</v>
      </c>
      <c r="F244" s="20">
        <f t="shared" si="42"/>
        <v>42178369.7984832</v>
      </c>
      <c r="G244" s="20">
        <f t="shared" si="47"/>
        <v>17857168.454979397</v>
      </c>
      <c r="H244" s="20"/>
      <c r="I244" s="20"/>
      <c r="J244" s="29">
        <f t="shared" si="48"/>
        <v>17857168.454979397</v>
      </c>
      <c r="K244" s="23">
        <f t="shared" si="49"/>
        <v>0.42337265618126307</v>
      </c>
      <c r="L244" s="31"/>
      <c r="M244" s="25">
        <f t="shared" si="46"/>
        <v>3.7063522475614765</v>
      </c>
      <c r="N244" s="32"/>
      <c r="O244" s="33"/>
      <c r="P244" s="28" t="str">
        <f t="shared" si="50"/>
        <v/>
      </c>
      <c r="R244">
        <f>P260</f>
        <v>0</v>
      </c>
      <c r="S244" s="1">
        <f>N260</f>
        <v>14868.793840716378</v>
      </c>
      <c r="T244" s="1">
        <f>O260</f>
        <v>2.2277979431084331E-12</v>
      </c>
    </row>
    <row r="245" spans="1:20" x14ac:dyDescent="0.2">
      <c r="A245" s="19">
        <v>31</v>
      </c>
      <c r="C245">
        <v>24.05</v>
      </c>
      <c r="F245" s="20" t="str">
        <f t="shared" si="42"/>
        <v/>
      </c>
      <c r="G245" s="20">
        <f t="shared" si="47"/>
        <v>17368863.244510353</v>
      </c>
      <c r="H245" s="20"/>
      <c r="I245" s="20"/>
      <c r="J245" s="29">
        <f t="shared" si="48"/>
        <v>17368863.244510353</v>
      </c>
      <c r="K245" s="23" t="str">
        <f t="shared" si="49"/>
        <v/>
      </c>
      <c r="L245" s="34">
        <f>GEOMEAN(K245:K247)</f>
        <v>1.0336246488800376E-4</v>
      </c>
      <c r="M245" s="25" t="str">
        <f t="shared" si="46"/>
        <v/>
      </c>
      <c r="N245" s="26">
        <f>GEOMEAN(M245:M247)</f>
        <v>9.0487115418981425E-4</v>
      </c>
      <c r="O245" s="27">
        <f>STDEVA(M245:M247)</f>
        <v>3.2887030135748581</v>
      </c>
      <c r="P245" s="28">
        <f t="shared" si="50"/>
        <v>31</v>
      </c>
      <c r="S245"/>
      <c r="T245"/>
    </row>
    <row r="246" spans="1:20" x14ac:dyDescent="0.2">
      <c r="B246">
        <v>25.27</v>
      </c>
      <c r="C246">
        <v>24.65</v>
      </c>
      <c r="F246" s="20">
        <f t="shared" si="42"/>
        <v>40460196.759317324</v>
      </c>
      <c r="G246" s="20">
        <f t="shared" si="47"/>
        <v>26326273.76115784</v>
      </c>
      <c r="H246" s="20"/>
      <c r="I246" s="20"/>
      <c r="J246" s="29">
        <f t="shared" si="48"/>
        <v>26326273.76115784</v>
      </c>
      <c r="K246" s="23">
        <f t="shared" si="49"/>
        <v>0.65067092772096635</v>
      </c>
      <c r="L246" s="31"/>
      <c r="M246" s="25">
        <f t="shared" si="46"/>
        <v>5.6962007823882796</v>
      </c>
      <c r="N246" s="32"/>
      <c r="O246" s="33"/>
      <c r="P246" s="28" t="str">
        <f t="shared" si="50"/>
        <v/>
      </c>
      <c r="S246"/>
      <c r="T246"/>
    </row>
    <row r="247" spans="1:20" x14ac:dyDescent="0.2">
      <c r="B247">
        <v>25.86</v>
      </c>
      <c r="F247" s="20">
        <f t="shared" si="42"/>
        <v>60902579.571574241</v>
      </c>
      <c r="G247" s="20">
        <f t="shared" si="47"/>
        <v>1</v>
      </c>
      <c r="H247" s="20"/>
      <c r="I247" s="20"/>
      <c r="J247" s="29">
        <f t="shared" si="48"/>
        <v>1</v>
      </c>
      <c r="K247" s="23">
        <f t="shared" si="49"/>
        <v>1.6419665752002752E-8</v>
      </c>
      <c r="L247" s="31"/>
      <c r="M247" s="25">
        <f t="shared" si="46"/>
        <v>1.4374349447378628E-7</v>
      </c>
      <c r="N247" s="32"/>
      <c r="O247" s="33"/>
      <c r="P247" s="28" t="str">
        <f t="shared" si="50"/>
        <v/>
      </c>
      <c r="S247"/>
      <c r="T247"/>
    </row>
    <row r="248" spans="1:20" x14ac:dyDescent="0.2">
      <c r="A248" s="19">
        <v>32</v>
      </c>
      <c r="C248">
        <v>23.78</v>
      </c>
      <c r="F248" s="20" t="str">
        <f t="shared" si="42"/>
        <v/>
      </c>
      <c r="G248" s="20">
        <f t="shared" si="47"/>
        <v>14404337.777250487</v>
      </c>
      <c r="H248" s="20"/>
      <c r="I248" s="20"/>
      <c r="J248" s="29">
        <f t="shared" si="48"/>
        <v>14404337.777250487</v>
      </c>
      <c r="K248" s="23" t="str">
        <f t="shared" si="49"/>
        <v/>
      </c>
      <c r="L248" s="34">
        <f>GEOMEAN(K248:K250)</f>
        <v>1.7810306936525571E-4</v>
      </c>
      <c r="M248" s="25" t="str">
        <f t="shared" si="46"/>
        <v/>
      </c>
      <c r="N248" s="26">
        <f>GEOMEAN(M248:M250)</f>
        <v>1.5591765358528304E-3</v>
      </c>
      <c r="O248" s="27">
        <f>STDEVA(M248:M250)</f>
        <v>4.2797268410100235</v>
      </c>
      <c r="P248" s="28">
        <f t="shared" si="50"/>
        <v>32</v>
      </c>
      <c r="S248"/>
      <c r="T248"/>
    </row>
    <row r="249" spans="1:20" x14ac:dyDescent="0.2">
      <c r="B249">
        <v>24.09</v>
      </c>
      <c r="C249">
        <v>23.85</v>
      </c>
      <c r="F249" s="20">
        <f t="shared" si="42"/>
        <v>17857168.454979397</v>
      </c>
      <c r="G249" s="20">
        <f t="shared" si="47"/>
        <v>15120473.681321807</v>
      </c>
      <c r="H249" s="20"/>
      <c r="I249" s="20"/>
      <c r="J249" s="29">
        <f t="shared" si="48"/>
        <v>15120473.681321807</v>
      </c>
      <c r="K249" s="23">
        <f t="shared" si="49"/>
        <v>0.84674531236252781</v>
      </c>
      <c r="L249" s="31"/>
      <c r="M249" s="25">
        <f t="shared" si="46"/>
        <v>7.4127044951229681</v>
      </c>
      <c r="N249" s="32"/>
      <c r="O249" s="33"/>
      <c r="P249" s="28" t="str">
        <f>IF(A249="","",A249)</f>
        <v/>
      </c>
      <c r="S249"/>
      <c r="T249"/>
    </row>
    <row r="250" spans="1:20" x14ac:dyDescent="0.2">
      <c r="B250">
        <v>24.67</v>
      </c>
      <c r="F250" s="20">
        <f t="shared" si="42"/>
        <v>26693774.847673561</v>
      </c>
      <c r="G250" s="20">
        <f t="shared" si="47"/>
        <v>1</v>
      </c>
      <c r="H250" s="20"/>
      <c r="I250" s="20"/>
      <c r="J250" s="29">
        <f t="shared" si="48"/>
        <v>1</v>
      </c>
      <c r="K250" s="23">
        <f t="shared" si="49"/>
        <v>3.7461917833144265E-8</v>
      </c>
      <c r="L250" s="31"/>
      <c r="M250" s="25">
        <f t="shared" si="46"/>
        <v>3.2795472577565693E-7</v>
      </c>
      <c r="N250" s="32"/>
      <c r="O250" s="33"/>
      <c r="P250" s="28" t="str">
        <f t="shared" si="50"/>
        <v/>
      </c>
      <c r="S250"/>
      <c r="T250"/>
    </row>
    <row r="251" spans="1:20" x14ac:dyDescent="0.2">
      <c r="A251" s="19"/>
      <c r="F251" s="20">
        <f t="shared" ref="F236:F262" si="51">B$232^B251</f>
        <v>1</v>
      </c>
      <c r="G251" s="20">
        <f t="shared" si="47"/>
        <v>1</v>
      </c>
      <c r="H251" s="20"/>
      <c r="I251" s="20"/>
      <c r="J251" s="29">
        <f t="shared" si="48"/>
        <v>1</v>
      </c>
      <c r="K251" s="30">
        <f t="shared" ref="K236:K262" si="52">J251/F251</f>
        <v>1</v>
      </c>
      <c r="L251" s="34">
        <f>GEOMEAN(K251:K253)</f>
        <v>1</v>
      </c>
      <c r="M251" s="25">
        <f t="shared" ref="M236:M262" si="53">K251/L$236</f>
        <v>14868.793840716378</v>
      </c>
      <c r="N251" s="26">
        <f>GEOMEAN(M251:M253)</f>
        <v>14868.793840716378</v>
      </c>
      <c r="O251" s="27">
        <f>STDEVA(M251:M253)</f>
        <v>2.2277979431084331E-12</v>
      </c>
      <c r="P251" s="28">
        <f t="shared" ref="P236:P262" si="54">A251</f>
        <v>0</v>
      </c>
      <c r="S251"/>
      <c r="T251"/>
    </row>
    <row r="252" spans="1:20" x14ac:dyDescent="0.2">
      <c r="F252" s="20">
        <f t="shared" si="51"/>
        <v>1</v>
      </c>
      <c r="G252" s="20">
        <f t="shared" si="47"/>
        <v>1</v>
      </c>
      <c r="H252" s="20"/>
      <c r="I252" s="20"/>
      <c r="J252" s="29">
        <f t="shared" si="48"/>
        <v>1</v>
      </c>
      <c r="K252" s="30">
        <f t="shared" si="52"/>
        <v>1</v>
      </c>
      <c r="L252" s="31"/>
      <c r="M252" s="25">
        <f t="shared" si="53"/>
        <v>14868.793840716378</v>
      </c>
      <c r="N252" s="32"/>
      <c r="O252" s="33"/>
      <c r="P252" s="28">
        <f t="shared" si="54"/>
        <v>0</v>
      </c>
      <c r="S252"/>
      <c r="T252"/>
    </row>
    <row r="253" spans="1:20" x14ac:dyDescent="0.2">
      <c r="F253" s="20">
        <f t="shared" si="51"/>
        <v>1</v>
      </c>
      <c r="G253" s="20">
        <f t="shared" si="47"/>
        <v>1</v>
      </c>
      <c r="H253" s="20"/>
      <c r="I253" s="20"/>
      <c r="J253" s="29">
        <f t="shared" si="48"/>
        <v>1</v>
      </c>
      <c r="K253" s="30">
        <f t="shared" si="52"/>
        <v>1</v>
      </c>
      <c r="L253" s="31"/>
      <c r="M253" s="25">
        <f t="shared" si="53"/>
        <v>14868.793840716378</v>
      </c>
      <c r="N253" s="32"/>
      <c r="O253" s="33"/>
      <c r="P253" s="28">
        <f t="shared" si="54"/>
        <v>0</v>
      </c>
      <c r="S253"/>
      <c r="T253"/>
    </row>
    <row r="254" spans="1:20" x14ac:dyDescent="0.2">
      <c r="A254" s="19"/>
      <c r="F254" s="20">
        <f t="shared" si="51"/>
        <v>1</v>
      </c>
      <c r="G254" s="20">
        <f t="shared" si="47"/>
        <v>1</v>
      </c>
      <c r="H254" s="20"/>
      <c r="I254" s="20"/>
      <c r="J254" s="29">
        <f t="shared" si="48"/>
        <v>1</v>
      </c>
      <c r="K254" s="30">
        <f t="shared" si="52"/>
        <v>1</v>
      </c>
      <c r="L254" s="34">
        <f>GEOMEAN(K254:K256)</f>
        <v>1</v>
      </c>
      <c r="M254" s="25">
        <f t="shared" si="53"/>
        <v>14868.793840716378</v>
      </c>
      <c r="N254" s="26">
        <f>GEOMEAN(M254:M256)</f>
        <v>14868.793840716378</v>
      </c>
      <c r="O254" s="27">
        <f>STDEVA(M254:M256)</f>
        <v>2.2277979431084331E-12</v>
      </c>
      <c r="P254" s="28">
        <f t="shared" si="54"/>
        <v>0</v>
      </c>
    </row>
    <row r="255" spans="1:20" x14ac:dyDescent="0.2">
      <c r="F255" s="20">
        <f t="shared" si="51"/>
        <v>1</v>
      </c>
      <c r="G255" s="20">
        <f t="shared" si="47"/>
        <v>1</v>
      </c>
      <c r="H255" s="20"/>
      <c r="I255" s="20"/>
      <c r="J255" s="29">
        <f t="shared" si="48"/>
        <v>1</v>
      </c>
      <c r="K255" s="30">
        <f t="shared" si="52"/>
        <v>1</v>
      </c>
      <c r="L255" s="31"/>
      <c r="M255" s="25">
        <f t="shared" si="53"/>
        <v>14868.793840716378</v>
      </c>
      <c r="N255" s="32"/>
      <c r="O255" s="33"/>
      <c r="P255" s="28">
        <f t="shared" si="54"/>
        <v>0</v>
      </c>
    </row>
    <row r="256" spans="1:20" x14ac:dyDescent="0.2">
      <c r="F256" s="20">
        <f t="shared" si="51"/>
        <v>1</v>
      </c>
      <c r="G256" s="20">
        <f t="shared" si="47"/>
        <v>1</v>
      </c>
      <c r="H256" s="20"/>
      <c r="I256" s="20"/>
      <c r="J256" s="29">
        <f t="shared" si="48"/>
        <v>1</v>
      </c>
      <c r="K256" s="30">
        <f t="shared" si="52"/>
        <v>1</v>
      </c>
      <c r="L256" s="31"/>
      <c r="M256" s="25">
        <f t="shared" si="53"/>
        <v>14868.793840716378</v>
      </c>
      <c r="N256" s="32"/>
      <c r="O256" s="33"/>
      <c r="P256" s="28">
        <f t="shared" si="54"/>
        <v>0</v>
      </c>
    </row>
    <row r="257" spans="1:20" x14ac:dyDescent="0.2">
      <c r="A257" s="19"/>
      <c r="F257" s="20">
        <f t="shared" si="51"/>
        <v>1</v>
      </c>
      <c r="G257" s="20">
        <f t="shared" si="47"/>
        <v>1</v>
      </c>
      <c r="H257" s="20"/>
      <c r="I257" s="20"/>
      <c r="J257" s="29">
        <f t="shared" si="48"/>
        <v>1</v>
      </c>
      <c r="K257" s="30">
        <f t="shared" si="52"/>
        <v>1</v>
      </c>
      <c r="L257" s="34">
        <f>GEOMEAN(K257:K259)</f>
        <v>1</v>
      </c>
      <c r="M257" s="25">
        <f t="shared" si="53"/>
        <v>14868.793840716378</v>
      </c>
      <c r="N257" s="26">
        <f>GEOMEAN(M257:M259)</f>
        <v>14868.793840716378</v>
      </c>
      <c r="O257" s="27">
        <f>STDEVA(M257:M259)</f>
        <v>2.2277979431084331E-12</v>
      </c>
      <c r="P257" s="28">
        <f t="shared" si="54"/>
        <v>0</v>
      </c>
    </row>
    <row r="258" spans="1:20" x14ac:dyDescent="0.2">
      <c r="F258" s="20">
        <f t="shared" si="51"/>
        <v>1</v>
      </c>
      <c r="G258" s="20">
        <f t="shared" si="47"/>
        <v>1</v>
      </c>
      <c r="H258" s="20"/>
      <c r="I258" s="20"/>
      <c r="J258" s="29">
        <f t="shared" si="48"/>
        <v>1</v>
      </c>
      <c r="K258" s="30">
        <f t="shared" si="52"/>
        <v>1</v>
      </c>
      <c r="L258" s="31"/>
      <c r="M258" s="25">
        <f t="shared" si="53"/>
        <v>14868.793840716378</v>
      </c>
      <c r="N258" s="32"/>
      <c r="O258" s="33"/>
      <c r="P258" s="28">
        <f t="shared" si="54"/>
        <v>0</v>
      </c>
    </row>
    <row r="259" spans="1:20" x14ac:dyDescent="0.2">
      <c r="A259" s="19"/>
      <c r="F259" s="20">
        <f t="shared" si="51"/>
        <v>1</v>
      </c>
      <c r="G259" s="20">
        <f t="shared" si="47"/>
        <v>1</v>
      </c>
      <c r="H259" s="20"/>
      <c r="I259" s="20"/>
      <c r="J259" s="29">
        <f t="shared" si="48"/>
        <v>1</v>
      </c>
      <c r="K259" s="30">
        <f t="shared" si="52"/>
        <v>1</v>
      </c>
      <c r="L259" s="31"/>
      <c r="M259" s="25">
        <f t="shared" si="53"/>
        <v>14868.793840716378</v>
      </c>
      <c r="N259" s="32"/>
      <c r="O259" s="33"/>
      <c r="P259" s="28">
        <f t="shared" si="54"/>
        <v>0</v>
      </c>
    </row>
    <row r="260" spans="1:20" x14ac:dyDescent="0.2">
      <c r="A260" s="19"/>
      <c r="F260" s="20">
        <f t="shared" si="51"/>
        <v>1</v>
      </c>
      <c r="G260" s="20">
        <f t="shared" si="47"/>
        <v>1</v>
      </c>
      <c r="H260" s="20"/>
      <c r="I260" s="20"/>
      <c r="J260" s="29">
        <f t="shared" si="48"/>
        <v>1</v>
      </c>
      <c r="K260" s="30">
        <f t="shared" si="52"/>
        <v>1</v>
      </c>
      <c r="L260" s="34">
        <f>GEOMEAN(K260:K262)</f>
        <v>1</v>
      </c>
      <c r="M260" s="25">
        <f t="shared" si="53"/>
        <v>14868.793840716378</v>
      </c>
      <c r="N260" s="26">
        <f>GEOMEAN(M260:M262)</f>
        <v>14868.793840716378</v>
      </c>
      <c r="O260" s="27">
        <f>STDEVA(M260:M262)</f>
        <v>2.2277979431084331E-12</v>
      </c>
      <c r="P260" s="28">
        <f t="shared" si="54"/>
        <v>0</v>
      </c>
    </row>
    <row r="261" spans="1:20" x14ac:dyDescent="0.2">
      <c r="A261" s="19"/>
      <c r="F261" s="20">
        <f t="shared" si="51"/>
        <v>1</v>
      </c>
      <c r="G261" s="20">
        <f t="shared" si="47"/>
        <v>1</v>
      </c>
      <c r="H261" s="20"/>
      <c r="I261" s="20"/>
      <c r="J261" s="29">
        <f t="shared" si="48"/>
        <v>1</v>
      </c>
      <c r="K261" s="30">
        <f t="shared" si="52"/>
        <v>1</v>
      </c>
      <c r="L261" s="31"/>
      <c r="M261" s="25">
        <f t="shared" si="53"/>
        <v>14868.793840716378</v>
      </c>
      <c r="N261" s="32"/>
      <c r="O261" s="33"/>
      <c r="P261" s="28">
        <f t="shared" si="54"/>
        <v>0</v>
      </c>
    </row>
    <row r="262" spans="1:20" x14ac:dyDescent="0.2">
      <c r="A262" s="19"/>
      <c r="F262" s="20">
        <f t="shared" si="51"/>
        <v>1</v>
      </c>
      <c r="G262" s="20">
        <f t="shared" si="47"/>
        <v>1</v>
      </c>
      <c r="H262" s="20"/>
      <c r="I262" s="20"/>
      <c r="J262" s="29">
        <f t="shared" si="48"/>
        <v>1</v>
      </c>
      <c r="K262" s="30">
        <f t="shared" si="52"/>
        <v>1</v>
      </c>
      <c r="L262" s="31"/>
      <c r="M262" s="25">
        <f t="shared" si="53"/>
        <v>14868.793840716378</v>
      </c>
      <c r="N262" s="32"/>
      <c r="O262" s="33"/>
      <c r="P262" s="28">
        <f t="shared" si="54"/>
        <v>0</v>
      </c>
    </row>
    <row r="263" spans="1:20" x14ac:dyDescent="0.2">
      <c r="S263"/>
      <c r="T263"/>
    </row>
    <row r="264" spans="1:20" x14ac:dyDescent="0.2">
      <c r="S264"/>
      <c r="T264"/>
    </row>
    <row r="265" spans="1:20" x14ac:dyDescent="0.2">
      <c r="A265" s="2" t="s">
        <v>0</v>
      </c>
      <c r="B265" s="3">
        <v>2</v>
      </c>
      <c r="C265" s="3">
        <v>2</v>
      </c>
      <c r="D265" s="3">
        <v>2</v>
      </c>
      <c r="F265" s="4"/>
      <c r="G265" s="4"/>
      <c r="H265" s="4"/>
      <c r="I265" s="4"/>
      <c r="J265" s="4"/>
      <c r="K265" s="4"/>
    </row>
    <row r="266" spans="1:20" x14ac:dyDescent="0.2">
      <c r="A266" s="5"/>
      <c r="B266" s="3"/>
      <c r="C266" s="3"/>
      <c r="D266" s="3"/>
      <c r="E266" s="3"/>
      <c r="F266" s="4"/>
      <c r="G266" s="4"/>
      <c r="H266" s="4"/>
      <c r="I266" s="4"/>
      <c r="J266" s="4"/>
      <c r="K266" s="4"/>
    </row>
    <row r="267" spans="1:20" x14ac:dyDescent="0.2">
      <c r="A267" s="6"/>
      <c r="B267" s="7" t="s">
        <v>1</v>
      </c>
      <c r="C267" s="7" t="s">
        <v>2</v>
      </c>
      <c r="D267" s="7" t="s">
        <v>3</v>
      </c>
      <c r="E267" s="7" t="s">
        <v>4</v>
      </c>
      <c r="F267" s="4"/>
      <c r="G267" s="4"/>
      <c r="H267" s="4"/>
      <c r="I267" s="4"/>
      <c r="J267" s="4"/>
      <c r="K267" s="4"/>
    </row>
    <row r="268" spans="1:20" ht="15.75" x14ac:dyDescent="0.25">
      <c r="A268" s="8" t="s">
        <v>5</v>
      </c>
      <c r="B268" s="36" t="s">
        <v>30</v>
      </c>
      <c r="C268" s="36" t="s">
        <v>37</v>
      </c>
      <c r="D268" s="9"/>
      <c r="E268" s="9"/>
      <c r="F268" s="10" t="s">
        <v>8</v>
      </c>
      <c r="G268" s="10" t="s">
        <v>9</v>
      </c>
      <c r="H268" s="10"/>
      <c r="I268" s="10"/>
      <c r="J268" s="11" t="s">
        <v>10</v>
      </c>
      <c r="K268" s="12" t="s">
        <v>11</v>
      </c>
      <c r="L268" s="13" t="s">
        <v>12</v>
      </c>
      <c r="M268" s="14" t="s">
        <v>13</v>
      </c>
      <c r="N268" s="15" t="s">
        <v>14</v>
      </c>
      <c r="O268" s="16" t="s">
        <v>15</v>
      </c>
      <c r="P268" s="8" t="s">
        <v>16</v>
      </c>
      <c r="R268" s="17" t="str">
        <f>B268</f>
        <v>D14</v>
      </c>
      <c r="S268" s="18" t="s">
        <v>17</v>
      </c>
      <c r="T268" s="18" t="s">
        <v>18</v>
      </c>
    </row>
    <row r="269" spans="1:20" x14ac:dyDescent="0.2">
      <c r="A269" s="38">
        <v>1</v>
      </c>
      <c r="B269">
        <v>23.53</v>
      </c>
      <c r="F269" s="20">
        <f>IF(B269="","",B$265^B269)</f>
        <v>12112556.000993589</v>
      </c>
      <c r="G269" s="20" t="str">
        <f>IF(C269="","",B$265^C269)</f>
        <v/>
      </c>
      <c r="H269" s="20"/>
      <c r="I269" s="20"/>
      <c r="J269" s="29" t="str">
        <f>IF(G269="","",GEOMEAN(G269:I269))</f>
        <v/>
      </c>
      <c r="K269" s="23" t="str">
        <f>IF(OR(F269="",J269=""),"",J269/F269)</f>
        <v/>
      </c>
      <c r="L269" s="24" t="e">
        <f>GEOMEAN(K269:K271)</f>
        <v>#NUM!</v>
      </c>
      <c r="M269" s="25" t="str">
        <f>IF(K269="","",K269/L$272)</f>
        <v/>
      </c>
      <c r="N269" s="26" t="e">
        <f>GEOMEAN(M269:M271)</f>
        <v>#NUM!</v>
      </c>
      <c r="O269" s="27">
        <f>STDEVA(M269:M271)</f>
        <v>0</v>
      </c>
      <c r="P269" s="28">
        <f t="shared" ref="P269:P295" si="55">A269</f>
        <v>1</v>
      </c>
      <c r="R269">
        <f>P269</f>
        <v>1</v>
      </c>
      <c r="S269" s="1" t="e">
        <f>N269</f>
        <v>#NUM!</v>
      </c>
      <c r="T269" s="1">
        <f>O269</f>
        <v>0</v>
      </c>
    </row>
    <row r="270" spans="1:20" x14ac:dyDescent="0.2">
      <c r="F270" s="20" t="str">
        <f t="shared" ref="F270:F333" si="56">IF(B270="","",B$265^B270)</f>
        <v/>
      </c>
      <c r="G270" s="20" t="str">
        <f t="shared" ref="G270:G333" si="57">IF(C270="","",B$265^C270)</f>
        <v/>
      </c>
      <c r="H270" s="20"/>
      <c r="I270" s="20"/>
      <c r="J270" s="29" t="str">
        <f t="shared" ref="J270:J333" si="58">IF(G270="","",GEOMEAN(G270:I270))</f>
        <v/>
      </c>
      <c r="K270" s="23" t="str">
        <f t="shared" ref="K270:K333" si="59">IF(OR(F270="",J270=""),"",J270/F270)</f>
        <v/>
      </c>
      <c r="L270" s="31"/>
      <c r="M270" s="25" t="str">
        <f t="shared" ref="M270:M333" si="60">IF(K270="","",K270/L$272)</f>
        <v/>
      </c>
      <c r="N270" s="32"/>
      <c r="O270" s="33"/>
      <c r="P270" s="28">
        <f t="shared" si="55"/>
        <v>0</v>
      </c>
      <c r="R270">
        <f>P272</f>
        <v>2</v>
      </c>
      <c r="S270" s="1">
        <f>N272</f>
        <v>1</v>
      </c>
      <c r="T270" s="1">
        <f>O272</f>
        <v>0.57735026918962584</v>
      </c>
    </row>
    <row r="271" spans="1:20" x14ac:dyDescent="0.2">
      <c r="F271" s="20" t="str">
        <f t="shared" si="56"/>
        <v/>
      </c>
      <c r="G271" s="20" t="str">
        <f t="shared" si="57"/>
        <v/>
      </c>
      <c r="H271" s="20"/>
      <c r="I271" s="20"/>
      <c r="J271" s="29" t="str">
        <f t="shared" si="58"/>
        <v/>
      </c>
      <c r="K271" s="23" t="str">
        <f t="shared" si="59"/>
        <v/>
      </c>
      <c r="L271" s="31"/>
      <c r="M271" s="25" t="str">
        <f t="shared" si="60"/>
        <v/>
      </c>
      <c r="N271" s="32"/>
      <c r="O271" s="33"/>
      <c r="P271" s="28">
        <f t="shared" si="55"/>
        <v>0</v>
      </c>
      <c r="R271">
        <f>P275</f>
        <v>3</v>
      </c>
      <c r="S271" s="1">
        <f>N275</f>
        <v>1.5691681957934995</v>
      </c>
      <c r="T271" s="1">
        <f>O275</f>
        <v>0.90595968024517626</v>
      </c>
    </row>
    <row r="272" spans="1:20" x14ac:dyDescent="0.2">
      <c r="A272" s="19">
        <v>2</v>
      </c>
      <c r="F272" s="20" t="str">
        <f t="shared" si="56"/>
        <v/>
      </c>
      <c r="G272" s="20" t="str">
        <f t="shared" si="57"/>
        <v/>
      </c>
      <c r="H272" s="20"/>
      <c r="I272" s="20"/>
      <c r="J272" s="29" t="str">
        <f t="shared" si="58"/>
        <v/>
      </c>
      <c r="K272" s="23" t="str">
        <f t="shared" si="59"/>
        <v/>
      </c>
      <c r="L272" s="34">
        <f>GEOMEAN(K272:K274)</f>
        <v>1.1892071150027217</v>
      </c>
      <c r="M272" s="25" t="str">
        <f t="shared" si="60"/>
        <v/>
      </c>
      <c r="N272" s="26">
        <f>GEOMEAN(M272:M274)</f>
        <v>1</v>
      </c>
      <c r="O272" s="27">
        <f>STDEVA(M272:M274)</f>
        <v>0.57735026918962584</v>
      </c>
      <c r="P272" s="28">
        <f t="shared" si="55"/>
        <v>2</v>
      </c>
      <c r="R272">
        <f>P278</f>
        <v>4</v>
      </c>
      <c r="S272" s="1">
        <f>N278</f>
        <v>0.99999999999999978</v>
      </c>
      <c r="T272" s="1">
        <f>O278</f>
        <v>0.57735026918962562</v>
      </c>
    </row>
    <row r="273" spans="1:20" x14ac:dyDescent="0.2">
      <c r="C273">
        <v>22.83</v>
      </c>
      <c r="F273" s="20" t="str">
        <f t="shared" si="56"/>
        <v/>
      </c>
      <c r="G273" s="20">
        <f t="shared" si="57"/>
        <v>7456152.8259753278</v>
      </c>
      <c r="H273" s="20"/>
      <c r="I273" s="20"/>
      <c r="J273" s="29">
        <f t="shared" si="58"/>
        <v>7456152.8259753278</v>
      </c>
      <c r="K273" s="23" t="str">
        <f t="shared" si="59"/>
        <v/>
      </c>
      <c r="L273" s="31"/>
      <c r="M273" s="25" t="str">
        <f t="shared" si="60"/>
        <v/>
      </c>
      <c r="N273" s="32"/>
      <c r="O273" s="33"/>
      <c r="P273" s="28">
        <f t="shared" si="55"/>
        <v>0</v>
      </c>
      <c r="R273">
        <f>P281</f>
        <v>5</v>
      </c>
      <c r="S273" s="1">
        <f>N281</f>
        <v>0.49999999999999906</v>
      </c>
      <c r="T273" s="1">
        <f>O281</f>
        <v>0.28867513459481231</v>
      </c>
    </row>
    <row r="274" spans="1:20" x14ac:dyDescent="0.2">
      <c r="B274">
        <v>22.49</v>
      </c>
      <c r="C274">
        <v>22.74</v>
      </c>
      <c r="F274" s="20">
        <f t="shared" si="56"/>
        <v>5890668.7600873737</v>
      </c>
      <c r="G274" s="20">
        <f t="shared" si="57"/>
        <v>7005225.2016201653</v>
      </c>
      <c r="H274" s="20"/>
      <c r="I274" s="20"/>
      <c r="J274" s="29">
        <f t="shared" si="58"/>
        <v>7005225.2016201653</v>
      </c>
      <c r="K274" s="23">
        <f t="shared" si="59"/>
        <v>1.1892071150027217</v>
      </c>
      <c r="L274" s="31"/>
      <c r="M274" s="25">
        <f t="shared" si="60"/>
        <v>1</v>
      </c>
      <c r="N274" s="32"/>
      <c r="O274" s="33"/>
      <c r="P274" s="28">
        <f t="shared" si="55"/>
        <v>0</v>
      </c>
      <c r="R274">
        <f>P284</f>
        <v>6</v>
      </c>
      <c r="S274" s="1">
        <f>N284</f>
        <v>0.72951017212008806</v>
      </c>
      <c r="T274" s="1">
        <f>O284</f>
        <v>0.44900623742516144</v>
      </c>
    </row>
    <row r="275" spans="1:20" x14ac:dyDescent="0.2">
      <c r="A275" s="19">
        <v>3</v>
      </c>
      <c r="F275" s="20" t="str">
        <f t="shared" si="56"/>
        <v/>
      </c>
      <c r="G275" s="20" t="str">
        <f t="shared" si="57"/>
        <v/>
      </c>
      <c r="H275" s="20"/>
      <c r="I275" s="20"/>
      <c r="J275" s="29" t="str">
        <f t="shared" si="58"/>
        <v/>
      </c>
      <c r="K275" s="23" t="str">
        <f t="shared" si="59"/>
        <v/>
      </c>
      <c r="L275" s="34">
        <f>GEOMEAN(K275:K277)</f>
        <v>1.8660659830736135</v>
      </c>
      <c r="M275" s="25" t="str">
        <f t="shared" si="60"/>
        <v/>
      </c>
      <c r="N275" s="26">
        <f>GEOMEAN(M275:M277)</f>
        <v>1.5691681957934995</v>
      </c>
      <c r="O275" s="27">
        <f>STDEVA(M275:M277)</f>
        <v>0.90595968024517626</v>
      </c>
      <c r="P275" s="28">
        <f t="shared" si="55"/>
        <v>3</v>
      </c>
      <c r="R275">
        <f>P287</f>
        <v>7</v>
      </c>
      <c r="S275" s="1">
        <f>N287</f>
        <v>0.57634317339943242</v>
      </c>
      <c r="T275" s="1">
        <f>O287</f>
        <v>0.33282382336519212</v>
      </c>
    </row>
    <row r="276" spans="1:20" x14ac:dyDescent="0.2">
      <c r="B276">
        <v>22.34</v>
      </c>
      <c r="F276" s="20">
        <f t="shared" si="56"/>
        <v>5308967.9451159136</v>
      </c>
      <c r="G276" s="20" t="str">
        <f t="shared" si="57"/>
        <v/>
      </c>
      <c r="H276" s="20"/>
      <c r="I276" s="20"/>
      <c r="J276" s="29" t="str">
        <f t="shared" si="58"/>
        <v/>
      </c>
      <c r="K276" s="23" t="str">
        <f t="shared" si="59"/>
        <v/>
      </c>
      <c r="L276" s="31"/>
      <c r="M276" s="25" t="str">
        <f t="shared" si="60"/>
        <v/>
      </c>
      <c r="N276" s="32"/>
      <c r="O276" s="33"/>
      <c r="P276" s="28">
        <f t="shared" si="55"/>
        <v>0</v>
      </c>
      <c r="R276">
        <f>P290</f>
        <v>8</v>
      </c>
      <c r="S276" s="1">
        <f>N290</f>
        <v>1.0792282365044268</v>
      </c>
      <c r="T276" s="1">
        <f>O290</f>
        <v>0.30643618294717312</v>
      </c>
    </row>
    <row r="277" spans="1:20" x14ac:dyDescent="0.2">
      <c r="B277">
        <v>22.14</v>
      </c>
      <c r="C277">
        <v>23.04</v>
      </c>
      <c r="F277" s="20">
        <f t="shared" si="56"/>
        <v>4621725.0351417335</v>
      </c>
      <c r="G277" s="20">
        <f t="shared" si="57"/>
        <v>8624443.8711976893</v>
      </c>
      <c r="H277" s="20"/>
      <c r="I277" s="20"/>
      <c r="J277" s="29">
        <f t="shared" si="58"/>
        <v>8624443.8711976893</v>
      </c>
      <c r="K277" s="23">
        <f t="shared" si="59"/>
        <v>1.8660659830736135</v>
      </c>
      <c r="L277" s="31"/>
      <c r="M277" s="25">
        <f t="shared" si="60"/>
        <v>1.5691681957934995</v>
      </c>
      <c r="N277" s="32"/>
      <c r="O277" s="33"/>
      <c r="P277" s="28">
        <f t="shared" si="55"/>
        <v>0</v>
      </c>
      <c r="R277">
        <f>P293</f>
        <v>9</v>
      </c>
      <c r="S277" s="1">
        <f>N293</f>
        <v>0.64617641531874725</v>
      </c>
      <c r="T277" s="1">
        <f>O293</f>
        <v>0.37307012732826611</v>
      </c>
    </row>
    <row r="278" spans="1:20" x14ac:dyDescent="0.2">
      <c r="A278" s="19">
        <v>4</v>
      </c>
      <c r="B278">
        <v>23.62</v>
      </c>
      <c r="C278">
        <v>23.87</v>
      </c>
      <c r="F278" s="20">
        <f t="shared" si="56"/>
        <v>12892243.440754082</v>
      </c>
      <c r="G278" s="20">
        <f t="shared" si="57"/>
        <v>15331547.628091922</v>
      </c>
      <c r="H278" s="20"/>
      <c r="I278" s="20"/>
      <c r="J278" s="29">
        <f t="shared" si="58"/>
        <v>15331547.628091922</v>
      </c>
      <c r="K278" s="23">
        <f t="shared" si="59"/>
        <v>1.1892071150027215</v>
      </c>
      <c r="L278" s="34">
        <f>GEOMEAN(K278:K280)</f>
        <v>1.1892071150027215</v>
      </c>
      <c r="M278" s="25">
        <f t="shared" si="60"/>
        <v>0.99999999999999978</v>
      </c>
      <c r="N278" s="26">
        <f>GEOMEAN(M278:M280)</f>
        <v>0.99999999999999978</v>
      </c>
      <c r="O278" s="27">
        <f>STDEVA(M278:M280)</f>
        <v>0.57735026918962562</v>
      </c>
      <c r="P278" s="28">
        <f t="shared" si="55"/>
        <v>4</v>
      </c>
      <c r="S278"/>
      <c r="T278"/>
    </row>
    <row r="279" spans="1:20" x14ac:dyDescent="0.2">
      <c r="B279">
        <v>23.56</v>
      </c>
      <c r="F279" s="20">
        <f t="shared" si="56"/>
        <v>12367066.550321838</v>
      </c>
      <c r="G279" s="20" t="str">
        <f t="shared" si="57"/>
        <v/>
      </c>
      <c r="H279" s="20"/>
      <c r="I279" s="20"/>
      <c r="J279" s="29" t="str">
        <f t="shared" si="58"/>
        <v/>
      </c>
      <c r="K279" s="23" t="str">
        <f t="shared" si="59"/>
        <v/>
      </c>
      <c r="L279" s="31"/>
      <c r="M279" s="25" t="str">
        <f t="shared" si="60"/>
        <v/>
      </c>
      <c r="N279" s="32"/>
      <c r="O279" s="33"/>
      <c r="P279" s="28">
        <f t="shared" si="55"/>
        <v>0</v>
      </c>
      <c r="S279"/>
      <c r="T279"/>
    </row>
    <row r="280" spans="1:20" x14ac:dyDescent="0.2">
      <c r="F280" s="20" t="str">
        <f t="shared" si="56"/>
        <v/>
      </c>
      <c r="G280" s="20" t="str">
        <f t="shared" si="57"/>
        <v/>
      </c>
      <c r="H280" s="20"/>
      <c r="I280" s="20"/>
      <c r="J280" s="29" t="str">
        <f t="shared" si="58"/>
        <v/>
      </c>
      <c r="K280" s="23" t="str">
        <f t="shared" si="59"/>
        <v/>
      </c>
      <c r="L280" s="31"/>
      <c r="M280" s="25" t="str">
        <f t="shared" si="60"/>
        <v/>
      </c>
      <c r="N280" s="32"/>
      <c r="O280" s="33"/>
      <c r="P280" s="28">
        <f t="shared" si="55"/>
        <v>0</v>
      </c>
      <c r="S280"/>
      <c r="T280"/>
    </row>
    <row r="281" spans="1:20" x14ac:dyDescent="0.2">
      <c r="A281" s="19">
        <v>5</v>
      </c>
      <c r="B281">
        <v>24.29</v>
      </c>
      <c r="C281">
        <v>23.54</v>
      </c>
      <c r="F281" s="20">
        <f t="shared" si="56"/>
        <v>20512500.029139817</v>
      </c>
      <c r="G281" s="20">
        <f t="shared" si="57"/>
        <v>12196805.49057328</v>
      </c>
      <c r="H281" s="20"/>
      <c r="I281" s="20"/>
      <c r="J281" s="29">
        <f t="shared" si="58"/>
        <v>12196805.49057328</v>
      </c>
      <c r="K281" s="23">
        <f t="shared" si="59"/>
        <v>0.59460355750135974</v>
      </c>
      <c r="L281" s="34">
        <f>GEOMEAN(K281:K283)</f>
        <v>0.59460355750135974</v>
      </c>
      <c r="M281" s="25">
        <f t="shared" si="60"/>
        <v>0.49999999999999906</v>
      </c>
      <c r="N281" s="26">
        <f>GEOMEAN(M281:M283)</f>
        <v>0.49999999999999906</v>
      </c>
      <c r="O281" s="27">
        <f>STDEVA(M281:M283)</f>
        <v>0.28867513459481231</v>
      </c>
      <c r="P281" s="28">
        <f t="shared" si="55"/>
        <v>5</v>
      </c>
      <c r="S281"/>
      <c r="T281"/>
    </row>
    <row r="282" spans="1:20" x14ac:dyDescent="0.2">
      <c r="B282">
        <v>24.2</v>
      </c>
      <c r="F282" s="20">
        <f t="shared" si="56"/>
        <v>19271960.420629941</v>
      </c>
      <c r="G282" s="20" t="str">
        <f t="shared" si="57"/>
        <v/>
      </c>
      <c r="H282" s="20"/>
      <c r="I282" s="20"/>
      <c r="J282" s="29" t="str">
        <f t="shared" si="58"/>
        <v/>
      </c>
      <c r="K282" s="23" t="str">
        <f t="shared" si="59"/>
        <v/>
      </c>
      <c r="L282" s="31"/>
      <c r="M282" s="25" t="str">
        <f t="shared" si="60"/>
        <v/>
      </c>
      <c r="N282" s="32"/>
      <c r="O282" s="33"/>
      <c r="P282" s="28">
        <f t="shared" si="55"/>
        <v>0</v>
      </c>
      <c r="S282"/>
      <c r="T282"/>
    </row>
    <row r="283" spans="1:20" x14ac:dyDescent="0.2">
      <c r="F283" s="20" t="str">
        <f t="shared" si="56"/>
        <v/>
      </c>
      <c r="G283" s="20" t="str">
        <f t="shared" si="57"/>
        <v/>
      </c>
      <c r="H283" s="20"/>
      <c r="I283" s="20"/>
      <c r="J283" s="29" t="str">
        <f t="shared" si="58"/>
        <v/>
      </c>
      <c r="K283" s="23" t="str">
        <f t="shared" si="59"/>
        <v/>
      </c>
      <c r="L283" s="31"/>
      <c r="M283" s="25" t="str">
        <f t="shared" si="60"/>
        <v/>
      </c>
      <c r="N283" s="32"/>
      <c r="O283" s="33"/>
      <c r="P283" s="28">
        <f t="shared" si="55"/>
        <v>0</v>
      </c>
      <c r="S283"/>
      <c r="T283"/>
    </row>
    <row r="284" spans="1:20" x14ac:dyDescent="0.2">
      <c r="A284" s="19">
        <v>6</v>
      </c>
      <c r="B284">
        <v>23.64</v>
      </c>
      <c r="C284">
        <v>23.7</v>
      </c>
      <c r="F284" s="20">
        <f t="shared" si="56"/>
        <v>13072212.452513408</v>
      </c>
      <c r="G284" s="20">
        <f t="shared" si="57"/>
        <v>13627333.900186168</v>
      </c>
      <c r="H284" s="20"/>
      <c r="I284" s="20"/>
      <c r="J284" s="29">
        <f t="shared" si="58"/>
        <v>13627333.900186168</v>
      </c>
      <c r="K284" s="23">
        <f t="shared" si="59"/>
        <v>1.0424657608411212</v>
      </c>
      <c r="L284" s="34">
        <f>GEOMEAN(K284:K286)</f>
        <v>0.86753868715206894</v>
      </c>
      <c r="M284" s="25">
        <f t="shared" si="60"/>
        <v>0.87660572131603443</v>
      </c>
      <c r="N284" s="26">
        <f>GEOMEAN(M284:M286)</f>
        <v>0.72951017212008806</v>
      </c>
      <c r="O284" s="27">
        <f>STDEVA(M284:M286)</f>
        <v>0.44900623742516144</v>
      </c>
      <c r="P284" s="28">
        <f t="shared" si="55"/>
        <v>6</v>
      </c>
      <c r="S284"/>
      <c r="T284"/>
    </row>
    <row r="285" spans="1:20" x14ac:dyDescent="0.2">
      <c r="B285">
        <v>23.66</v>
      </c>
      <c r="C285">
        <v>23.19</v>
      </c>
      <c r="F285" s="20">
        <f t="shared" si="56"/>
        <v>13254693.73805522</v>
      </c>
      <c r="G285" s="20">
        <f t="shared" si="57"/>
        <v>9569419.6330435947</v>
      </c>
      <c r="H285" s="20"/>
      <c r="I285" s="20"/>
      <c r="J285" s="29">
        <f t="shared" si="58"/>
        <v>9569419.6330435947</v>
      </c>
      <c r="K285" s="23">
        <f t="shared" si="59"/>
        <v>0.72196459776124988</v>
      </c>
      <c r="L285" s="31"/>
      <c r="M285" s="25">
        <f t="shared" si="60"/>
        <v>0.60709744219752459</v>
      </c>
      <c r="N285" s="32"/>
      <c r="O285" s="33"/>
      <c r="P285" s="28">
        <f t="shared" si="55"/>
        <v>0</v>
      </c>
      <c r="S285"/>
      <c r="T285"/>
    </row>
    <row r="286" spans="1:20" x14ac:dyDescent="0.2">
      <c r="C286">
        <v>23.19</v>
      </c>
      <c r="F286" s="20" t="str">
        <f t="shared" si="56"/>
        <v/>
      </c>
      <c r="G286" s="20">
        <f t="shared" si="57"/>
        <v>9569419.6330435947</v>
      </c>
      <c r="H286" s="20"/>
      <c r="I286" s="20"/>
      <c r="J286" s="29">
        <f t="shared" si="58"/>
        <v>9569419.6330435947</v>
      </c>
      <c r="K286" s="23" t="str">
        <f t="shared" si="59"/>
        <v/>
      </c>
      <c r="L286" s="31"/>
      <c r="M286" s="25" t="str">
        <f t="shared" si="60"/>
        <v/>
      </c>
      <c r="N286" s="32"/>
      <c r="O286" s="33"/>
      <c r="P286" s="28">
        <f t="shared" si="55"/>
        <v>0</v>
      </c>
      <c r="S286"/>
      <c r="T286"/>
    </row>
    <row r="287" spans="1:20" x14ac:dyDescent="0.2">
      <c r="A287" s="19">
        <v>7</v>
      </c>
      <c r="B287">
        <v>24.1</v>
      </c>
      <c r="F287" s="20">
        <f t="shared" si="56"/>
        <v>17981374.88403929</v>
      </c>
      <c r="G287" s="20" t="str">
        <f t="shared" si="57"/>
        <v/>
      </c>
      <c r="H287" s="20"/>
      <c r="I287" s="20"/>
      <c r="J287" s="29" t="str">
        <f t="shared" si="58"/>
        <v/>
      </c>
      <c r="K287" s="23" t="str">
        <f t="shared" si="59"/>
        <v/>
      </c>
      <c r="L287" s="34">
        <f>GEOMEAN(K287:K289)</f>
        <v>0.68539140248985231</v>
      </c>
      <c r="M287" s="25" t="str">
        <f t="shared" si="60"/>
        <v/>
      </c>
      <c r="N287" s="26">
        <f>GEOMEAN(M287:M289)</f>
        <v>0.57634317339943242</v>
      </c>
      <c r="O287" s="27">
        <f>STDEVA(M287:M289)</f>
        <v>0.33282382336519212</v>
      </c>
      <c r="P287" s="28">
        <f t="shared" si="55"/>
        <v>7</v>
      </c>
    </row>
    <row r="288" spans="1:20" x14ac:dyDescent="0.2">
      <c r="B288">
        <v>25.12</v>
      </c>
      <c r="C288">
        <v>24.56</v>
      </c>
      <c r="F288" s="20">
        <f t="shared" si="56"/>
        <v>36464771.046659969</v>
      </c>
      <c r="G288" s="20">
        <f t="shared" si="57"/>
        <v>24734133.100643724</v>
      </c>
      <c r="H288" s="20"/>
      <c r="I288" s="20"/>
      <c r="J288" s="29">
        <f t="shared" si="58"/>
        <v>24734133.100643724</v>
      </c>
      <c r="K288" s="23">
        <f t="shared" si="59"/>
        <v>0.67830216372383545</v>
      </c>
      <c r="L288" s="31"/>
      <c r="M288" s="25">
        <f t="shared" si="60"/>
        <v>0.57038185793421115</v>
      </c>
      <c r="N288" s="32"/>
      <c r="O288" s="33"/>
      <c r="P288" s="28">
        <f t="shared" si="55"/>
        <v>0</v>
      </c>
    </row>
    <row r="289" spans="1:20" x14ac:dyDescent="0.2">
      <c r="B289">
        <v>24.79</v>
      </c>
      <c r="C289">
        <v>24.26</v>
      </c>
      <c r="F289" s="20">
        <f t="shared" si="56"/>
        <v>29009055.739387959</v>
      </c>
      <c r="G289" s="20">
        <f t="shared" si="57"/>
        <v>20090358.882791966</v>
      </c>
      <c r="H289" s="20"/>
      <c r="I289" s="20"/>
      <c r="J289" s="29">
        <f t="shared" si="58"/>
        <v>20090358.882791966</v>
      </c>
      <c r="K289" s="23">
        <f t="shared" si="59"/>
        <v>0.69255473405546419</v>
      </c>
      <c r="L289" s="31"/>
      <c r="M289" s="25">
        <f t="shared" si="60"/>
        <v>0.58236679323422913</v>
      </c>
      <c r="N289" s="32"/>
      <c r="O289" s="33"/>
      <c r="P289" s="28">
        <f t="shared" si="55"/>
        <v>0</v>
      </c>
    </row>
    <row r="290" spans="1:20" x14ac:dyDescent="0.2">
      <c r="A290" s="19">
        <v>8</v>
      </c>
      <c r="B290">
        <v>24.06</v>
      </c>
      <c r="C290">
        <v>24.01</v>
      </c>
      <c r="F290" s="20">
        <f t="shared" si="56"/>
        <v>17489673.242235806</v>
      </c>
      <c r="G290" s="20">
        <f t="shared" si="57"/>
        <v>16893910.765700378</v>
      </c>
      <c r="H290" s="20"/>
      <c r="I290" s="20"/>
      <c r="J290" s="29">
        <f t="shared" si="58"/>
        <v>16893910.765700378</v>
      </c>
      <c r="K290" s="23">
        <f t="shared" si="59"/>
        <v>0.96593632892484682</v>
      </c>
      <c r="L290" s="34">
        <f>GEOMEAN(K290:K292)</f>
        <v>1.2834258975629045</v>
      </c>
      <c r="M290" s="25">
        <f t="shared" si="60"/>
        <v>0.81225239635623614</v>
      </c>
      <c r="N290" s="26">
        <f>GEOMEAN(M290:M292)</f>
        <v>1.0792282365044268</v>
      </c>
      <c r="O290" s="27">
        <f>STDEVA(M290:M292)</f>
        <v>0.30643618294717312</v>
      </c>
      <c r="P290" s="28">
        <f t="shared" si="55"/>
        <v>8</v>
      </c>
    </row>
    <row r="291" spans="1:20" x14ac:dyDescent="0.2">
      <c r="B291">
        <v>23.97</v>
      </c>
      <c r="C291">
        <v>24.34</v>
      </c>
      <c r="F291" s="20">
        <f t="shared" si="56"/>
        <v>16431945.887400128</v>
      </c>
      <c r="G291" s="20">
        <f t="shared" si="57"/>
        <v>21235871.780463658</v>
      </c>
      <c r="H291" s="20"/>
      <c r="I291" s="20"/>
      <c r="J291" s="29">
        <f t="shared" si="58"/>
        <v>21235871.780463658</v>
      </c>
      <c r="K291" s="23">
        <f t="shared" si="59"/>
        <v>1.2923528306374925</v>
      </c>
      <c r="L291" s="31"/>
      <c r="M291" s="25">
        <f t="shared" si="60"/>
        <v>1.0867348625260578</v>
      </c>
      <c r="N291" s="32"/>
      <c r="O291" s="33"/>
      <c r="P291" s="28">
        <f t="shared" si="55"/>
        <v>0</v>
      </c>
    </row>
    <row r="292" spans="1:20" x14ac:dyDescent="0.2">
      <c r="A292" s="19"/>
      <c r="B292">
        <v>23.3</v>
      </c>
      <c r="C292">
        <v>24.06</v>
      </c>
      <c r="F292" s="20">
        <f t="shared" si="56"/>
        <v>10327587.874940464</v>
      </c>
      <c r="G292" s="20">
        <f t="shared" si="57"/>
        <v>17489673.242235806</v>
      </c>
      <c r="H292" s="20"/>
      <c r="I292" s="20"/>
      <c r="J292" s="29">
        <f t="shared" si="58"/>
        <v>17489673.242235806</v>
      </c>
      <c r="K292" s="23">
        <f t="shared" si="59"/>
        <v>1.6934906247250527</v>
      </c>
      <c r="L292" s="31"/>
      <c r="M292" s="25">
        <f t="shared" si="60"/>
        <v>1.4240501955970697</v>
      </c>
      <c r="N292" s="32"/>
      <c r="O292" s="33"/>
      <c r="P292" s="28">
        <f t="shared" si="55"/>
        <v>0</v>
      </c>
    </row>
    <row r="293" spans="1:20" x14ac:dyDescent="0.2">
      <c r="A293" s="19">
        <v>9</v>
      </c>
      <c r="B293">
        <v>23.56</v>
      </c>
      <c r="C293">
        <v>23.18</v>
      </c>
      <c r="F293" s="20">
        <f t="shared" si="56"/>
        <v>12367066.550321838</v>
      </c>
      <c r="G293" s="20">
        <f t="shared" si="57"/>
        <v>9503318.8232634161</v>
      </c>
      <c r="H293" s="20"/>
      <c r="I293" s="20"/>
      <c r="J293" s="29">
        <f t="shared" si="58"/>
        <v>9503318.8232634161</v>
      </c>
      <c r="K293" s="23">
        <f t="shared" si="59"/>
        <v>0.76843759064400796</v>
      </c>
      <c r="L293" s="34">
        <f>GEOMEAN(K293:K295)</f>
        <v>0.76843759064400796</v>
      </c>
      <c r="M293" s="25">
        <f t="shared" si="60"/>
        <v>0.64617641531874725</v>
      </c>
      <c r="N293" s="26">
        <f>GEOMEAN(M293:M295)</f>
        <v>0.64617641531874725</v>
      </c>
      <c r="O293" s="27">
        <f>STDEVA(M293:M295)</f>
        <v>0.37307012732826611</v>
      </c>
      <c r="P293" s="28">
        <f t="shared" si="55"/>
        <v>9</v>
      </c>
    </row>
    <row r="294" spans="1:20" x14ac:dyDescent="0.2">
      <c r="A294" s="19"/>
      <c r="B294">
        <v>23.37</v>
      </c>
      <c r="F294" s="20">
        <f t="shared" si="56"/>
        <v>10841041.293908317</v>
      </c>
      <c r="G294" s="20" t="str">
        <f t="shared" si="57"/>
        <v/>
      </c>
      <c r="H294" s="20"/>
      <c r="I294" s="20"/>
      <c r="J294" s="29" t="str">
        <f t="shared" si="58"/>
        <v/>
      </c>
      <c r="K294" s="23" t="str">
        <f t="shared" si="59"/>
        <v/>
      </c>
      <c r="L294" s="31"/>
      <c r="M294" s="25" t="str">
        <f t="shared" si="60"/>
        <v/>
      </c>
      <c r="N294" s="32"/>
      <c r="O294" s="33"/>
      <c r="P294" s="28">
        <f t="shared" si="55"/>
        <v>0</v>
      </c>
    </row>
    <row r="295" spans="1:20" x14ac:dyDescent="0.2">
      <c r="A295" s="19"/>
      <c r="C295">
        <v>22.85</v>
      </c>
      <c r="F295" s="20" t="str">
        <f t="shared" si="56"/>
        <v/>
      </c>
      <c r="G295" s="20">
        <f t="shared" si="57"/>
        <v>7560236.8406609166</v>
      </c>
      <c r="H295" s="20"/>
      <c r="I295" s="20"/>
      <c r="J295" s="29">
        <f t="shared" si="58"/>
        <v>7560236.8406609166</v>
      </c>
      <c r="K295" s="23" t="str">
        <f t="shared" si="59"/>
        <v/>
      </c>
      <c r="L295" s="31"/>
      <c r="M295" s="25" t="str">
        <f t="shared" si="60"/>
        <v/>
      </c>
      <c r="N295" s="32"/>
      <c r="O295" s="33"/>
      <c r="P295" s="28">
        <f t="shared" si="55"/>
        <v>0</v>
      </c>
    </row>
    <row r="296" spans="1:20" x14ac:dyDescent="0.2">
      <c r="F296" s="20"/>
      <c r="G296" s="20"/>
      <c r="J296" s="29"/>
      <c r="K296" s="23"/>
      <c r="M296" s="25"/>
      <c r="S296"/>
      <c r="T296"/>
    </row>
    <row r="297" spans="1:20" x14ac:dyDescent="0.2">
      <c r="F297" s="20"/>
      <c r="G297" s="20"/>
      <c r="J297" s="29"/>
      <c r="K297" s="23"/>
      <c r="M297" s="25"/>
      <c r="S297"/>
      <c r="T297"/>
    </row>
    <row r="298" spans="1:20" x14ac:dyDescent="0.2">
      <c r="A298" s="2" t="s">
        <v>0</v>
      </c>
      <c r="B298" s="3">
        <v>2</v>
      </c>
      <c r="C298" s="3">
        <v>2</v>
      </c>
      <c r="D298" s="3">
        <v>2</v>
      </c>
      <c r="F298" s="20"/>
      <c r="G298" s="20"/>
      <c r="H298" s="4"/>
      <c r="I298" s="4"/>
      <c r="J298" s="29"/>
      <c r="K298" s="23"/>
      <c r="M298" s="25"/>
    </row>
    <row r="299" spans="1:20" x14ac:dyDescent="0.2">
      <c r="A299" s="5"/>
      <c r="B299" s="3"/>
      <c r="C299" s="3"/>
      <c r="D299" s="3"/>
      <c r="E299" s="3"/>
      <c r="F299" s="20"/>
      <c r="G299" s="20"/>
      <c r="H299" s="4"/>
      <c r="I299" s="4"/>
      <c r="J299" s="29"/>
      <c r="K299" s="23"/>
      <c r="M299" s="25"/>
    </row>
    <row r="300" spans="1:20" x14ac:dyDescent="0.2">
      <c r="A300" s="6"/>
      <c r="B300" s="7" t="s">
        <v>1</v>
      </c>
      <c r="C300" s="7" t="s">
        <v>2</v>
      </c>
      <c r="D300" s="7" t="s">
        <v>3</v>
      </c>
      <c r="E300" s="7" t="s">
        <v>4</v>
      </c>
      <c r="F300" s="20"/>
      <c r="G300" s="20"/>
      <c r="H300" s="4"/>
      <c r="I300" s="4"/>
      <c r="J300" s="29"/>
      <c r="K300" s="23"/>
      <c r="M300" s="25"/>
    </row>
    <row r="301" spans="1:20" x14ac:dyDescent="0.2">
      <c r="A301" s="8" t="s">
        <v>5</v>
      </c>
      <c r="B301" s="36" t="s">
        <v>30</v>
      </c>
      <c r="C301" s="36" t="s">
        <v>37</v>
      </c>
      <c r="D301" s="9"/>
      <c r="E301" s="9"/>
      <c r="F301" s="20" t="e">
        <f t="shared" si="56"/>
        <v>#VALUE!</v>
      </c>
      <c r="G301" s="20" t="e">
        <f t="shared" si="57"/>
        <v>#VALUE!</v>
      </c>
      <c r="H301" s="10"/>
      <c r="I301" s="10"/>
      <c r="J301" s="29" t="e">
        <f t="shared" si="58"/>
        <v>#VALUE!</v>
      </c>
      <c r="K301" s="23" t="e">
        <f t="shared" si="59"/>
        <v>#VALUE!</v>
      </c>
      <c r="L301" s="13" t="s">
        <v>12</v>
      </c>
      <c r="M301" s="25" t="e">
        <f t="shared" si="60"/>
        <v>#VALUE!</v>
      </c>
      <c r="N301" s="15" t="s">
        <v>14</v>
      </c>
      <c r="O301" s="16" t="s">
        <v>15</v>
      </c>
      <c r="P301" s="8" t="s">
        <v>16</v>
      </c>
      <c r="R301" s="17" t="str">
        <f>B301</f>
        <v>D14</v>
      </c>
      <c r="S301" s="18" t="s">
        <v>17</v>
      </c>
      <c r="T301" s="18" t="s">
        <v>18</v>
      </c>
    </row>
    <row r="302" spans="1:20" x14ac:dyDescent="0.2">
      <c r="A302" s="19">
        <v>10</v>
      </c>
      <c r="C302">
        <v>23.78</v>
      </c>
      <c r="F302" s="20" t="str">
        <f t="shared" si="56"/>
        <v/>
      </c>
      <c r="G302" s="20">
        <f t="shared" si="57"/>
        <v>14404337.777250487</v>
      </c>
      <c r="H302" s="20"/>
      <c r="I302" s="20"/>
      <c r="J302" s="29">
        <f t="shared" si="58"/>
        <v>14404337.777250487</v>
      </c>
      <c r="K302" s="23" t="str">
        <f t="shared" si="59"/>
        <v/>
      </c>
      <c r="L302" s="24" t="e">
        <f>GEOMEAN(K302:K304)</f>
        <v>#NUM!</v>
      </c>
      <c r="M302" s="25" t="str">
        <f t="shared" si="60"/>
        <v/>
      </c>
      <c r="N302" s="26" t="e">
        <f>GEOMEAN(M302:M304)</f>
        <v>#NUM!</v>
      </c>
      <c r="O302" s="27">
        <f>STDEVA(M302:M304)</f>
        <v>0</v>
      </c>
      <c r="P302" s="28">
        <f t="shared" ref="P302:P328" si="61">A302</f>
        <v>10</v>
      </c>
      <c r="R302">
        <f>P302</f>
        <v>10</v>
      </c>
      <c r="S302" s="1" t="e">
        <f>N302</f>
        <v>#NUM!</v>
      </c>
      <c r="T302" s="1">
        <f>O302</f>
        <v>0</v>
      </c>
    </row>
    <row r="303" spans="1:20" x14ac:dyDescent="0.2">
      <c r="F303" s="20" t="str">
        <f t="shared" si="56"/>
        <v/>
      </c>
      <c r="G303" s="20" t="str">
        <f t="shared" si="57"/>
        <v/>
      </c>
      <c r="H303" s="20"/>
      <c r="I303" s="20"/>
      <c r="J303" s="29" t="str">
        <f t="shared" si="58"/>
        <v/>
      </c>
      <c r="K303" s="23" t="str">
        <f t="shared" si="59"/>
        <v/>
      </c>
      <c r="L303" s="31"/>
      <c r="M303" s="25" t="str">
        <f t="shared" si="60"/>
        <v/>
      </c>
      <c r="N303" s="32"/>
      <c r="O303" s="33"/>
      <c r="P303" s="28">
        <f t="shared" si="61"/>
        <v>0</v>
      </c>
      <c r="R303">
        <f>P305</f>
        <v>11</v>
      </c>
      <c r="S303" s="1">
        <f>N305</f>
        <v>0.9862327044933592</v>
      </c>
      <c r="T303" s="1">
        <f>O305</f>
        <v>0.93247847972106679</v>
      </c>
    </row>
    <row r="304" spans="1:20" x14ac:dyDescent="0.2">
      <c r="C304">
        <v>24.25</v>
      </c>
      <c r="F304" s="20" t="str">
        <f t="shared" si="56"/>
        <v/>
      </c>
      <c r="G304" s="20">
        <f t="shared" si="57"/>
        <v>19951584.637137473</v>
      </c>
      <c r="H304" s="20"/>
      <c r="I304" s="20"/>
      <c r="J304" s="29">
        <f t="shared" si="58"/>
        <v>19951584.637137473</v>
      </c>
      <c r="K304" s="23" t="str">
        <f t="shared" si="59"/>
        <v/>
      </c>
      <c r="L304" s="31"/>
      <c r="M304" s="25" t="str">
        <f t="shared" si="60"/>
        <v/>
      </c>
      <c r="N304" s="32"/>
      <c r="O304" s="33"/>
      <c r="P304" s="28">
        <f t="shared" si="61"/>
        <v>0</v>
      </c>
      <c r="R304">
        <f>P308</f>
        <v>12</v>
      </c>
      <c r="S304" s="1">
        <f>N308</f>
        <v>0.12762651571339934</v>
      </c>
      <c r="T304" s="1">
        <f>O308</f>
        <v>7.3685203202865104E-2</v>
      </c>
    </row>
    <row r="305" spans="1:20" x14ac:dyDescent="0.2">
      <c r="A305" s="19">
        <v>11</v>
      </c>
      <c r="B305">
        <v>23.08</v>
      </c>
      <c r="C305">
        <v>22.7</v>
      </c>
      <c r="F305" s="20">
        <f t="shared" si="56"/>
        <v>8866909.9911975097</v>
      </c>
      <c r="G305" s="20">
        <f t="shared" si="57"/>
        <v>6813666.950093084</v>
      </c>
      <c r="H305" s="20"/>
      <c r="I305" s="20"/>
      <c r="J305" s="29">
        <f t="shared" si="58"/>
        <v>6813666.950093084</v>
      </c>
      <c r="K305" s="23">
        <f t="shared" si="59"/>
        <v>0.76843759064400663</v>
      </c>
      <c r="L305" s="34">
        <f>GEOMEAN(K305:K307)</f>
        <v>1.1728349492318795</v>
      </c>
      <c r="M305" s="25">
        <f t="shared" si="60"/>
        <v>0.64617641531874614</v>
      </c>
      <c r="N305" s="26">
        <f>GEOMEAN(M305:M307)</f>
        <v>0.9862327044933592</v>
      </c>
      <c r="O305" s="27">
        <f>STDEVA(M305:M307)</f>
        <v>0.93247847972106679</v>
      </c>
      <c r="P305" s="28">
        <f t="shared" si="61"/>
        <v>11</v>
      </c>
      <c r="R305">
        <f>P311</f>
        <v>13</v>
      </c>
      <c r="S305" s="1" t="e">
        <f>N311</f>
        <v>#NUM!</v>
      </c>
      <c r="T305" s="1">
        <f>O311</f>
        <v>0</v>
      </c>
    </row>
    <row r="306" spans="1:20" x14ac:dyDescent="0.2">
      <c r="B306">
        <v>23.62</v>
      </c>
      <c r="C306">
        <v>23.26</v>
      </c>
      <c r="F306" s="20">
        <f t="shared" si="56"/>
        <v>12892243.440754082</v>
      </c>
      <c r="G306" s="20">
        <f t="shared" si="57"/>
        <v>10045179.441396</v>
      </c>
      <c r="H306" s="20"/>
      <c r="I306" s="20"/>
      <c r="J306" s="29">
        <f t="shared" si="58"/>
        <v>10045179.441396</v>
      </c>
      <c r="K306" s="23">
        <f t="shared" si="59"/>
        <v>0.77916457966050057</v>
      </c>
      <c r="L306" s="31"/>
      <c r="M306" s="25">
        <f t="shared" si="60"/>
        <v>0.65519670192918189</v>
      </c>
      <c r="N306" s="32"/>
      <c r="O306" s="33"/>
      <c r="P306" s="28">
        <f t="shared" si="61"/>
        <v>0</v>
      </c>
      <c r="R306">
        <f>P314</f>
        <v>14</v>
      </c>
      <c r="S306" s="1">
        <f>N314</f>
        <v>1.4793875092488395</v>
      </c>
      <c r="T306" s="1">
        <f>O314</f>
        <v>0.88191653931457203</v>
      </c>
    </row>
    <row r="307" spans="1:20" x14ac:dyDescent="0.2">
      <c r="B307">
        <v>21.63</v>
      </c>
      <c r="C307">
        <v>23.06</v>
      </c>
      <c r="F307" s="20">
        <f t="shared" si="56"/>
        <v>3245479.0213374044</v>
      </c>
      <c r="G307" s="20">
        <f t="shared" si="57"/>
        <v>8744836.6211179029</v>
      </c>
      <c r="H307" s="20"/>
      <c r="I307" s="20"/>
      <c r="J307" s="29">
        <f t="shared" si="58"/>
        <v>8744836.6211179029</v>
      </c>
      <c r="K307" s="23">
        <f t="shared" si="59"/>
        <v>2.6944671537313809</v>
      </c>
      <c r="L307" s="31"/>
      <c r="M307" s="25">
        <f t="shared" si="60"/>
        <v>2.2657677705915962</v>
      </c>
      <c r="N307" s="32"/>
      <c r="O307" s="33"/>
      <c r="P307" s="28">
        <f t="shared" si="61"/>
        <v>0</v>
      </c>
      <c r="R307">
        <f>P317</f>
        <v>15</v>
      </c>
      <c r="S307" s="1">
        <f>N317</f>
        <v>0.49482832820760253</v>
      </c>
      <c r="T307" s="1">
        <f>O317</f>
        <v>0.28684755473324947</v>
      </c>
    </row>
    <row r="308" spans="1:20" x14ac:dyDescent="0.2">
      <c r="A308" s="19">
        <v>12</v>
      </c>
      <c r="B308">
        <v>24.77</v>
      </c>
      <c r="C308">
        <v>22.05</v>
      </c>
      <c r="F308" s="20">
        <f t="shared" si="56"/>
        <v>28609679.496655226</v>
      </c>
      <c r="G308" s="20">
        <f t="shared" si="57"/>
        <v>4342215.8111275872</v>
      </c>
      <c r="H308" s="20"/>
      <c r="I308" s="20"/>
      <c r="J308" s="29">
        <f t="shared" si="58"/>
        <v>4342215.8111275872</v>
      </c>
      <c r="K308" s="23">
        <f t="shared" si="59"/>
        <v>0.15177436054938115</v>
      </c>
      <c r="L308" s="34">
        <f>GEOMEAN(K308:K310)</f>
        <v>0.15177436054938115</v>
      </c>
      <c r="M308" s="25">
        <f t="shared" si="60"/>
        <v>0.12762651571339934</v>
      </c>
      <c r="N308" s="26">
        <f>GEOMEAN(M308:M310)</f>
        <v>0.12762651571339934</v>
      </c>
      <c r="O308" s="27">
        <f>STDEVA(M308:M310)</f>
        <v>7.3685203202865104E-2</v>
      </c>
      <c r="P308" s="28">
        <f t="shared" si="61"/>
        <v>12</v>
      </c>
      <c r="R308">
        <f>P320</f>
        <v>16</v>
      </c>
      <c r="S308" s="1" t="e">
        <f>N320</f>
        <v>#NUM!</v>
      </c>
      <c r="T308" s="1">
        <f>O320</f>
        <v>0</v>
      </c>
    </row>
    <row r="309" spans="1:20" x14ac:dyDescent="0.2">
      <c r="F309" s="20" t="str">
        <f t="shared" si="56"/>
        <v/>
      </c>
      <c r="G309" s="20" t="str">
        <f t="shared" si="57"/>
        <v/>
      </c>
      <c r="H309" s="20"/>
      <c r="I309" s="20"/>
      <c r="J309" s="29" t="str">
        <f t="shared" si="58"/>
        <v/>
      </c>
      <c r="K309" s="23" t="str">
        <f t="shared" si="59"/>
        <v/>
      </c>
      <c r="L309" s="31"/>
      <c r="M309" s="25" t="str">
        <f t="shared" si="60"/>
        <v/>
      </c>
      <c r="N309" s="32"/>
      <c r="O309" s="33"/>
      <c r="P309" s="28">
        <f t="shared" si="61"/>
        <v>0</v>
      </c>
      <c r="R309">
        <f>P323</f>
        <v>17</v>
      </c>
      <c r="S309" s="1" t="e">
        <f>N323</f>
        <v>#NUM!</v>
      </c>
      <c r="T309" s="1">
        <f>O323</f>
        <v>0</v>
      </c>
    </row>
    <row r="310" spans="1:20" x14ac:dyDescent="0.2">
      <c r="F310" s="20" t="str">
        <f t="shared" si="56"/>
        <v/>
      </c>
      <c r="G310" s="20" t="str">
        <f t="shared" si="57"/>
        <v/>
      </c>
      <c r="H310" s="20"/>
      <c r="I310" s="20"/>
      <c r="J310" s="29" t="str">
        <f t="shared" si="58"/>
        <v/>
      </c>
      <c r="K310" s="23" t="str">
        <f t="shared" si="59"/>
        <v/>
      </c>
      <c r="L310" s="31"/>
      <c r="M310" s="25" t="str">
        <f t="shared" si="60"/>
        <v/>
      </c>
      <c r="N310" s="32"/>
      <c r="O310" s="33"/>
      <c r="P310" s="28">
        <f t="shared" si="61"/>
        <v>0</v>
      </c>
      <c r="R310">
        <f>P326</f>
        <v>18</v>
      </c>
      <c r="S310" s="1">
        <f>N326</f>
        <v>1.6188844330948176</v>
      </c>
      <c r="T310" s="1">
        <f>O326</f>
        <v>1.103057310725748</v>
      </c>
    </row>
    <row r="311" spans="1:20" x14ac:dyDescent="0.2">
      <c r="A311" s="19">
        <v>13</v>
      </c>
      <c r="B311">
        <v>21.14</v>
      </c>
      <c r="F311" s="20">
        <f t="shared" si="56"/>
        <v>2310862.5175708663</v>
      </c>
      <c r="G311" s="20" t="str">
        <f t="shared" si="57"/>
        <v/>
      </c>
      <c r="H311" s="20"/>
      <c r="I311" s="20"/>
      <c r="J311" s="29" t="str">
        <f t="shared" si="58"/>
        <v/>
      </c>
      <c r="K311" s="23" t="str">
        <f t="shared" si="59"/>
        <v/>
      </c>
      <c r="L311" s="34" t="e">
        <f>GEOMEAN(K311:K313)</f>
        <v>#NUM!</v>
      </c>
      <c r="M311" s="25" t="str">
        <f t="shared" si="60"/>
        <v/>
      </c>
      <c r="N311" s="26" t="e">
        <f>GEOMEAN(M311:M313)</f>
        <v>#NUM!</v>
      </c>
      <c r="O311" s="27">
        <f>STDEVA(M311:M313)</f>
        <v>0</v>
      </c>
      <c r="P311" s="28">
        <f t="shared" si="61"/>
        <v>13</v>
      </c>
      <c r="S311"/>
      <c r="T311"/>
    </row>
    <row r="312" spans="1:20" x14ac:dyDescent="0.2">
      <c r="B312">
        <v>22.83</v>
      </c>
      <c r="F312" s="20">
        <f t="shared" si="56"/>
        <v>7456152.8259753278</v>
      </c>
      <c r="G312" s="20" t="str">
        <f t="shared" si="57"/>
        <v/>
      </c>
      <c r="H312" s="20"/>
      <c r="I312" s="20"/>
      <c r="J312" s="29" t="str">
        <f t="shared" si="58"/>
        <v/>
      </c>
      <c r="K312" s="23" t="str">
        <f t="shared" si="59"/>
        <v/>
      </c>
      <c r="L312" s="31"/>
      <c r="M312" s="25" t="str">
        <f t="shared" si="60"/>
        <v/>
      </c>
      <c r="N312" s="32"/>
      <c r="O312" s="33"/>
      <c r="P312" s="28">
        <f t="shared" si="61"/>
        <v>0</v>
      </c>
      <c r="S312"/>
      <c r="T312"/>
    </row>
    <row r="313" spans="1:20" x14ac:dyDescent="0.2">
      <c r="C313">
        <v>22.85</v>
      </c>
      <c r="F313" s="20" t="str">
        <f t="shared" si="56"/>
        <v/>
      </c>
      <c r="G313" s="20">
        <f t="shared" si="57"/>
        <v>7560236.8406609166</v>
      </c>
      <c r="H313" s="20"/>
      <c r="I313" s="20"/>
      <c r="J313" s="29">
        <f t="shared" si="58"/>
        <v>7560236.8406609166</v>
      </c>
      <c r="K313" s="23" t="str">
        <f t="shared" si="59"/>
        <v/>
      </c>
      <c r="L313" s="31"/>
      <c r="M313" s="25" t="str">
        <f t="shared" si="60"/>
        <v/>
      </c>
      <c r="N313" s="32"/>
      <c r="O313" s="33"/>
      <c r="P313" s="28">
        <f t="shared" si="61"/>
        <v>0</v>
      </c>
      <c r="S313"/>
      <c r="T313"/>
    </row>
    <row r="314" spans="1:20" x14ac:dyDescent="0.2">
      <c r="A314" s="19">
        <v>14</v>
      </c>
      <c r="B314">
        <v>23.2</v>
      </c>
      <c r="C314">
        <v>24.2</v>
      </c>
      <c r="F314" s="20">
        <f t="shared" si="56"/>
        <v>9635980.2103149537</v>
      </c>
      <c r="G314" s="20">
        <f t="shared" si="57"/>
        <v>19271960.420629941</v>
      </c>
      <c r="H314" s="20"/>
      <c r="I314" s="20"/>
      <c r="J314" s="29">
        <f t="shared" si="58"/>
        <v>19271960.420629941</v>
      </c>
      <c r="K314" s="23">
        <f t="shared" si="59"/>
        <v>2.0000000000000036</v>
      </c>
      <c r="L314" s="34">
        <f>GEOMEAN(K314:K316)</f>
        <v>1.7592981518448745</v>
      </c>
      <c r="M314" s="25">
        <f t="shared" si="60"/>
        <v>1.6817928305074312</v>
      </c>
      <c r="N314" s="26">
        <f>GEOMEAN(M314:M316)</f>
        <v>1.4793875092488395</v>
      </c>
      <c r="O314" s="27">
        <f>STDEVA(M314:M316)</f>
        <v>0.88191653931457203</v>
      </c>
      <c r="P314" s="28">
        <f t="shared" si="61"/>
        <v>14</v>
      </c>
      <c r="S314"/>
      <c r="T314"/>
    </row>
    <row r="315" spans="1:20" x14ac:dyDescent="0.2">
      <c r="B315">
        <v>24.09</v>
      </c>
      <c r="F315" s="20">
        <f t="shared" si="56"/>
        <v>17857168.454979397</v>
      </c>
      <c r="G315" s="20" t="str">
        <f t="shared" si="57"/>
        <v/>
      </c>
      <c r="H315" s="20"/>
      <c r="I315" s="20"/>
      <c r="J315" s="29" t="str">
        <f t="shared" si="58"/>
        <v/>
      </c>
      <c r="K315" s="23" t="str">
        <f t="shared" si="59"/>
        <v/>
      </c>
      <c r="L315" s="31"/>
      <c r="M315" s="25" t="str">
        <f t="shared" si="60"/>
        <v/>
      </c>
      <c r="N315" s="32"/>
      <c r="O315" s="33"/>
      <c r="P315" s="28">
        <f t="shared" si="61"/>
        <v>0</v>
      </c>
      <c r="S315"/>
      <c r="T315"/>
    </row>
    <row r="316" spans="1:20" x14ac:dyDescent="0.2">
      <c r="B316">
        <v>23.4</v>
      </c>
      <c r="C316">
        <v>24.03</v>
      </c>
      <c r="F316" s="20">
        <f t="shared" si="56"/>
        <v>11068834.616372751</v>
      </c>
      <c r="G316" s="20">
        <f t="shared" si="57"/>
        <v>17129740.97160871</v>
      </c>
      <c r="H316" s="20"/>
      <c r="I316" s="20"/>
      <c r="J316" s="29">
        <f t="shared" si="58"/>
        <v>17129740.97160871</v>
      </c>
      <c r="K316" s="23">
        <f t="shared" si="59"/>
        <v>1.5475649935423927</v>
      </c>
      <c r="L316" s="31"/>
      <c r="M316" s="25">
        <f t="shared" si="60"/>
        <v>1.3013418554419354</v>
      </c>
      <c r="N316" s="32"/>
      <c r="O316" s="33"/>
      <c r="P316" s="28">
        <f t="shared" si="61"/>
        <v>0</v>
      </c>
      <c r="S316"/>
      <c r="T316"/>
    </row>
    <row r="317" spans="1:20" x14ac:dyDescent="0.2">
      <c r="A317" s="19">
        <v>15</v>
      </c>
      <c r="B317">
        <v>24.04</v>
      </c>
      <c r="C317">
        <v>23.21</v>
      </c>
      <c r="F317" s="20">
        <f t="shared" si="56"/>
        <v>17248887.742395379</v>
      </c>
      <c r="G317" s="20">
        <f t="shared" si="57"/>
        <v>9703003.7530133612</v>
      </c>
      <c r="H317" s="20"/>
      <c r="I317" s="20"/>
      <c r="J317" s="29">
        <f t="shared" si="58"/>
        <v>9703003.7530133612</v>
      </c>
      <c r="K317" s="23">
        <f t="shared" si="59"/>
        <v>0.56252924234440471</v>
      </c>
      <c r="L317" s="34">
        <f>GEOMEAN(K317:K319)</f>
        <v>0.58845336860938291</v>
      </c>
      <c r="M317" s="25">
        <f t="shared" si="60"/>
        <v>0.47302882336279772</v>
      </c>
      <c r="N317" s="26">
        <f>GEOMEAN(M317:M319)</f>
        <v>0.49482832820760253</v>
      </c>
      <c r="O317" s="27">
        <f>STDEVA(M317:M319)</f>
        <v>0.28684755473324947</v>
      </c>
      <c r="P317" s="28">
        <f t="shared" si="61"/>
        <v>15</v>
      </c>
      <c r="S317"/>
      <c r="T317"/>
    </row>
    <row r="318" spans="1:20" x14ac:dyDescent="0.2">
      <c r="B318">
        <v>24.02</v>
      </c>
      <c r="C318">
        <v>23.32</v>
      </c>
      <c r="F318" s="20">
        <f t="shared" si="56"/>
        <v>17011417.207684968</v>
      </c>
      <c r="G318" s="20">
        <f t="shared" si="57"/>
        <v>10471755.629160434</v>
      </c>
      <c r="H318" s="20"/>
      <c r="I318" s="20"/>
      <c r="J318" s="29">
        <f t="shared" si="58"/>
        <v>10471755.629160434</v>
      </c>
      <c r="K318" s="23">
        <f t="shared" si="59"/>
        <v>0.61557220667245649</v>
      </c>
      <c r="L318" s="31"/>
      <c r="M318" s="25">
        <f t="shared" si="60"/>
        <v>0.51763246192068713</v>
      </c>
      <c r="N318" s="32"/>
      <c r="O318" s="33"/>
      <c r="P318" s="28">
        <f t="shared" si="61"/>
        <v>0</v>
      </c>
      <c r="S318"/>
      <c r="T318"/>
    </row>
    <row r="319" spans="1:20" x14ac:dyDescent="0.2">
      <c r="B319">
        <v>23.04</v>
      </c>
      <c r="F319" s="20">
        <f t="shared" si="56"/>
        <v>8624443.8711976893</v>
      </c>
      <c r="G319" s="20" t="str">
        <f t="shared" si="57"/>
        <v/>
      </c>
      <c r="H319" s="20"/>
      <c r="I319" s="20"/>
      <c r="J319" s="29" t="str">
        <f t="shared" si="58"/>
        <v/>
      </c>
      <c r="K319" s="23" t="str">
        <f t="shared" si="59"/>
        <v/>
      </c>
      <c r="L319" s="31"/>
      <c r="M319" s="25" t="str">
        <f t="shared" si="60"/>
        <v/>
      </c>
      <c r="N319" s="32"/>
      <c r="O319" s="33"/>
      <c r="P319" s="28">
        <f t="shared" si="61"/>
        <v>0</v>
      </c>
      <c r="S319"/>
      <c r="T319"/>
    </row>
    <row r="320" spans="1:20" x14ac:dyDescent="0.2">
      <c r="A320" s="38">
        <v>16</v>
      </c>
      <c r="B320">
        <v>23.02</v>
      </c>
      <c r="F320" s="20">
        <f t="shared" si="56"/>
        <v>8505708.6038424689</v>
      </c>
      <c r="G320" s="20" t="str">
        <f t="shared" si="57"/>
        <v/>
      </c>
      <c r="H320" s="20"/>
      <c r="I320" s="20"/>
      <c r="J320" s="29" t="str">
        <f t="shared" si="58"/>
        <v/>
      </c>
      <c r="K320" s="23" t="str">
        <f t="shared" si="59"/>
        <v/>
      </c>
      <c r="L320" s="34" t="e">
        <f>GEOMEAN(K320:K322)</f>
        <v>#NUM!</v>
      </c>
      <c r="M320" s="25" t="str">
        <f t="shared" si="60"/>
        <v/>
      </c>
      <c r="N320" s="26" t="e">
        <f>GEOMEAN(M320:M322)</f>
        <v>#NUM!</v>
      </c>
      <c r="O320" s="27">
        <f>STDEVA(M320:M322)</f>
        <v>0</v>
      </c>
      <c r="P320" s="28">
        <f t="shared" si="61"/>
        <v>16</v>
      </c>
    </row>
    <row r="321" spans="1:20" x14ac:dyDescent="0.2">
      <c r="B321">
        <v>24.39</v>
      </c>
      <c r="F321" s="20">
        <f t="shared" si="56"/>
        <v>21984753.181507017</v>
      </c>
      <c r="G321" s="20" t="str">
        <f t="shared" si="57"/>
        <v/>
      </c>
      <c r="H321" s="20"/>
      <c r="I321" s="20"/>
      <c r="J321" s="29" t="str">
        <f t="shared" si="58"/>
        <v/>
      </c>
      <c r="K321" s="23" t="str">
        <f t="shared" si="59"/>
        <v/>
      </c>
      <c r="L321" s="31"/>
      <c r="M321" s="25" t="str">
        <f t="shared" si="60"/>
        <v/>
      </c>
      <c r="N321" s="32"/>
      <c r="O321" s="33"/>
      <c r="P321" s="28">
        <f t="shared" si="61"/>
        <v>0</v>
      </c>
    </row>
    <row r="322" spans="1:20" x14ac:dyDescent="0.2">
      <c r="B322">
        <v>24.26</v>
      </c>
      <c r="F322" s="20">
        <f t="shared" si="56"/>
        <v>20090358.882791966</v>
      </c>
      <c r="G322" s="20" t="str">
        <f t="shared" si="57"/>
        <v/>
      </c>
      <c r="H322" s="20"/>
      <c r="I322" s="20"/>
      <c r="J322" s="29" t="str">
        <f t="shared" si="58"/>
        <v/>
      </c>
      <c r="K322" s="23" t="str">
        <f t="shared" si="59"/>
        <v/>
      </c>
      <c r="L322" s="31"/>
      <c r="M322" s="25" t="str">
        <f t="shared" si="60"/>
        <v/>
      </c>
      <c r="N322" s="32"/>
      <c r="O322" s="33"/>
      <c r="P322" s="28">
        <f t="shared" si="61"/>
        <v>0</v>
      </c>
    </row>
    <row r="323" spans="1:20" x14ac:dyDescent="0.2">
      <c r="A323" s="19">
        <v>17</v>
      </c>
      <c r="B323">
        <v>23.8</v>
      </c>
      <c r="F323" s="20">
        <f t="shared" si="56"/>
        <v>14605414.839340752</v>
      </c>
      <c r="G323" s="20" t="str">
        <f t="shared" si="57"/>
        <v/>
      </c>
      <c r="H323" s="20"/>
      <c r="I323" s="20"/>
      <c r="J323" s="29" t="str">
        <f t="shared" si="58"/>
        <v/>
      </c>
      <c r="K323" s="23" t="str">
        <f t="shared" si="59"/>
        <v/>
      </c>
      <c r="L323" s="34" t="e">
        <f>GEOMEAN(K323:K325)</f>
        <v>#NUM!</v>
      </c>
      <c r="M323" s="25" t="str">
        <f t="shared" si="60"/>
        <v/>
      </c>
      <c r="N323" s="26" t="e">
        <f>GEOMEAN(M323:M325)</f>
        <v>#NUM!</v>
      </c>
      <c r="O323" s="27">
        <f>STDEVA(M323:M325)</f>
        <v>0</v>
      </c>
      <c r="P323" s="28">
        <f t="shared" si="61"/>
        <v>17</v>
      </c>
    </row>
    <row r="324" spans="1:20" x14ac:dyDescent="0.2">
      <c r="B324">
        <v>24.01</v>
      </c>
      <c r="F324" s="20">
        <f t="shared" si="56"/>
        <v>16893910.765700378</v>
      </c>
      <c r="G324" s="20" t="str">
        <f t="shared" si="57"/>
        <v/>
      </c>
      <c r="H324" s="20"/>
      <c r="I324" s="20"/>
      <c r="J324" s="29" t="str">
        <f t="shared" si="58"/>
        <v/>
      </c>
      <c r="K324" s="23" t="str">
        <f t="shared" si="59"/>
        <v/>
      </c>
      <c r="L324" s="31"/>
      <c r="M324" s="25" t="str">
        <f t="shared" si="60"/>
        <v/>
      </c>
      <c r="N324" s="32"/>
      <c r="O324" s="33"/>
      <c r="P324" s="28">
        <f t="shared" si="61"/>
        <v>0</v>
      </c>
    </row>
    <row r="325" spans="1:20" x14ac:dyDescent="0.2">
      <c r="A325" s="19"/>
      <c r="B325">
        <v>22.61</v>
      </c>
      <c r="F325" s="20">
        <f t="shared" si="56"/>
        <v>6401595.1051801061</v>
      </c>
      <c r="G325" s="20" t="str">
        <f t="shared" si="57"/>
        <v/>
      </c>
      <c r="H325" s="20"/>
      <c r="I325" s="20"/>
      <c r="J325" s="29" t="str">
        <f t="shared" si="58"/>
        <v/>
      </c>
      <c r="K325" s="23" t="str">
        <f t="shared" si="59"/>
        <v/>
      </c>
      <c r="L325" s="31"/>
      <c r="M325" s="25" t="str">
        <f t="shared" si="60"/>
        <v/>
      </c>
      <c r="N325" s="32"/>
      <c r="O325" s="33"/>
      <c r="P325" s="28">
        <f t="shared" si="61"/>
        <v>0</v>
      </c>
    </row>
    <row r="326" spans="1:20" x14ac:dyDescent="0.2">
      <c r="A326" s="19">
        <v>18</v>
      </c>
      <c r="B326">
        <v>23.33</v>
      </c>
      <c r="C326">
        <v>24.72</v>
      </c>
      <c r="F326" s="20">
        <f t="shared" si="56"/>
        <v>10544592.449620798</v>
      </c>
      <c r="G326" s="20">
        <f t="shared" si="57"/>
        <v>27635128.784715608</v>
      </c>
      <c r="H326" s="20"/>
      <c r="I326" s="20"/>
      <c r="J326" s="29">
        <f t="shared" si="58"/>
        <v>27635128.784715608</v>
      </c>
      <c r="K326" s="23">
        <f t="shared" si="59"/>
        <v>2.6207868077167285</v>
      </c>
      <c r="L326" s="34">
        <f>GEOMEAN(K326:K328)</f>
        <v>1.9251888862035045</v>
      </c>
      <c r="M326" s="25">
        <f t="shared" si="60"/>
        <v>2.2038102317532218</v>
      </c>
      <c r="N326" s="26">
        <f>GEOMEAN(M326:M328)</f>
        <v>1.6188844330948176</v>
      </c>
      <c r="O326" s="27">
        <f>STDEVA(M326:M328)</f>
        <v>1.103057310725748</v>
      </c>
      <c r="P326" s="28">
        <f t="shared" si="61"/>
        <v>18</v>
      </c>
    </row>
    <row r="327" spans="1:20" x14ac:dyDescent="0.2">
      <c r="A327" s="19"/>
      <c r="B327">
        <v>24.13</v>
      </c>
      <c r="C327">
        <v>24.63</v>
      </c>
      <c r="F327" s="20">
        <f t="shared" si="56"/>
        <v>18359201.793490887</v>
      </c>
      <c r="G327" s="20">
        <f t="shared" si="57"/>
        <v>25963832.170699287</v>
      </c>
      <c r="H327" s="20"/>
      <c r="I327" s="20"/>
      <c r="J327" s="29">
        <f t="shared" si="58"/>
        <v>25963832.170699287</v>
      </c>
      <c r="K327" s="23">
        <f t="shared" si="59"/>
        <v>1.4142135623730965</v>
      </c>
      <c r="L327" s="31"/>
      <c r="M327" s="25">
        <f t="shared" si="60"/>
        <v>1.1892071150027217</v>
      </c>
      <c r="N327" s="32"/>
      <c r="O327" s="33"/>
      <c r="P327" s="28">
        <f t="shared" si="61"/>
        <v>0</v>
      </c>
    </row>
    <row r="328" spans="1:20" x14ac:dyDescent="0.2">
      <c r="A328" s="19"/>
      <c r="C328">
        <v>23.69</v>
      </c>
      <c r="F328" s="20" t="str">
        <f t="shared" si="56"/>
        <v/>
      </c>
      <c r="G328" s="20">
        <f t="shared" si="57"/>
        <v>13533203.02908963</v>
      </c>
      <c r="H328" s="20"/>
      <c r="I328" s="20"/>
      <c r="J328" s="29">
        <f t="shared" si="58"/>
        <v>13533203.02908963</v>
      </c>
      <c r="K328" s="23" t="str">
        <f t="shared" si="59"/>
        <v/>
      </c>
      <c r="L328" s="31"/>
      <c r="M328" s="25" t="str">
        <f t="shared" si="60"/>
        <v/>
      </c>
      <c r="N328" s="32"/>
      <c r="O328" s="33"/>
      <c r="P328" s="28">
        <f t="shared" si="61"/>
        <v>0</v>
      </c>
    </row>
    <row r="329" spans="1:20" x14ac:dyDescent="0.2">
      <c r="F329" s="20" t="str">
        <f t="shared" si="56"/>
        <v/>
      </c>
      <c r="G329" s="20" t="str">
        <f t="shared" si="57"/>
        <v/>
      </c>
      <c r="J329" s="29" t="str">
        <f t="shared" si="58"/>
        <v/>
      </c>
      <c r="K329" s="23" t="str">
        <f t="shared" si="59"/>
        <v/>
      </c>
      <c r="M329" s="25" t="str">
        <f t="shared" si="60"/>
        <v/>
      </c>
      <c r="S329"/>
      <c r="T329"/>
    </row>
    <row r="330" spans="1:20" x14ac:dyDescent="0.2">
      <c r="F330" s="20"/>
      <c r="G330" s="20" t="str">
        <f t="shared" si="57"/>
        <v/>
      </c>
      <c r="J330" s="29" t="str">
        <f t="shared" si="58"/>
        <v/>
      </c>
      <c r="K330" s="23" t="str">
        <f t="shared" si="59"/>
        <v/>
      </c>
      <c r="M330" s="25" t="str">
        <f t="shared" si="60"/>
        <v/>
      </c>
      <c r="S330"/>
      <c r="T330"/>
    </row>
    <row r="331" spans="1:20" x14ac:dyDescent="0.2">
      <c r="A331" s="2" t="s">
        <v>0</v>
      </c>
      <c r="B331" s="3">
        <v>2</v>
      </c>
      <c r="C331" s="3">
        <v>2</v>
      </c>
      <c r="D331" s="3">
        <v>2</v>
      </c>
      <c r="F331" s="20"/>
      <c r="G331" s="20">
        <f t="shared" si="57"/>
        <v>4</v>
      </c>
      <c r="H331" s="4"/>
      <c r="I331" s="4"/>
      <c r="J331" s="29">
        <f t="shared" si="58"/>
        <v>4</v>
      </c>
      <c r="K331" s="23" t="str">
        <f t="shared" si="59"/>
        <v/>
      </c>
      <c r="M331" s="25" t="str">
        <f t="shared" si="60"/>
        <v/>
      </c>
    </row>
    <row r="332" spans="1:20" x14ac:dyDescent="0.2">
      <c r="A332" s="5"/>
      <c r="B332" s="3"/>
      <c r="C332" s="3"/>
      <c r="D332" s="3"/>
      <c r="E332" s="3"/>
      <c r="F332" s="20"/>
      <c r="G332" s="20" t="str">
        <f t="shared" si="57"/>
        <v/>
      </c>
      <c r="H332" s="4"/>
      <c r="I332" s="4"/>
      <c r="J332" s="29" t="str">
        <f t="shared" si="58"/>
        <v/>
      </c>
      <c r="K332" s="23" t="str">
        <f t="shared" si="59"/>
        <v/>
      </c>
      <c r="M332" s="25" t="str">
        <f t="shared" si="60"/>
        <v/>
      </c>
    </row>
    <row r="333" spans="1:20" x14ac:dyDescent="0.2">
      <c r="A333" s="6"/>
      <c r="B333" s="7" t="s">
        <v>1</v>
      </c>
      <c r="C333" s="7" t="s">
        <v>2</v>
      </c>
      <c r="D333" s="7" t="s">
        <v>3</v>
      </c>
      <c r="E333" s="7" t="s">
        <v>4</v>
      </c>
      <c r="F333" s="20"/>
      <c r="G333" s="20" t="e">
        <f t="shared" si="57"/>
        <v>#VALUE!</v>
      </c>
      <c r="H333" s="4"/>
      <c r="I333" s="4"/>
      <c r="J333" s="29" t="e">
        <f t="shared" si="58"/>
        <v>#VALUE!</v>
      </c>
      <c r="K333" s="23" t="e">
        <f t="shared" si="59"/>
        <v>#VALUE!</v>
      </c>
      <c r="M333" s="25"/>
    </row>
    <row r="334" spans="1:20" x14ac:dyDescent="0.2">
      <c r="A334" s="8" t="s">
        <v>5</v>
      </c>
      <c r="B334" s="36" t="s">
        <v>30</v>
      </c>
      <c r="C334" s="36" t="s">
        <v>37</v>
      </c>
      <c r="D334" s="9"/>
      <c r="E334" s="9"/>
      <c r="F334" s="20" t="e">
        <f t="shared" ref="F334:F382" si="62">IF(B334="","",B$265^B334)</f>
        <v>#VALUE!</v>
      </c>
      <c r="G334" s="20" t="e">
        <f t="shared" ref="G334:G382" si="63">IF(C334="","",B$265^C334)</f>
        <v>#VALUE!</v>
      </c>
      <c r="H334" s="10"/>
      <c r="I334" s="10"/>
      <c r="J334" s="29" t="e">
        <f t="shared" ref="J334:J382" si="64">IF(G334="","",GEOMEAN(G334:I334))</f>
        <v>#VALUE!</v>
      </c>
      <c r="K334" s="23" t="e">
        <f t="shared" ref="K334:K382" si="65">IF(OR(F334="",J334=""),"",J334/F334)</f>
        <v>#VALUE!</v>
      </c>
      <c r="L334" s="13" t="s">
        <v>12</v>
      </c>
      <c r="M334" s="25" t="e">
        <f t="shared" ref="M334:M382" si="66">IF(K334="","",K334/L$272)</f>
        <v>#VALUE!</v>
      </c>
      <c r="N334" s="15" t="s">
        <v>14</v>
      </c>
      <c r="O334" s="16" t="s">
        <v>15</v>
      </c>
      <c r="P334" s="8" t="s">
        <v>16</v>
      </c>
      <c r="R334" s="17" t="str">
        <f>B334</f>
        <v>D14</v>
      </c>
      <c r="S334" s="18" t="s">
        <v>17</v>
      </c>
      <c r="T334" s="18" t="s">
        <v>18</v>
      </c>
    </row>
    <row r="335" spans="1:20" x14ac:dyDescent="0.2">
      <c r="A335" s="19">
        <v>19</v>
      </c>
      <c r="C335">
        <v>22.73</v>
      </c>
      <c r="F335" s="20" t="str">
        <f t="shared" si="62"/>
        <v/>
      </c>
      <c r="G335" s="20">
        <f t="shared" si="63"/>
        <v>6956836.5765753873</v>
      </c>
      <c r="H335" s="20"/>
      <c r="I335" s="20"/>
      <c r="J335" s="29">
        <f t="shared" si="64"/>
        <v>6956836.5765753873</v>
      </c>
      <c r="K335" s="23" t="str">
        <f t="shared" si="65"/>
        <v/>
      </c>
      <c r="L335" s="24">
        <f>GEOMEAN(K335:K337)</f>
        <v>0.84968499913864981</v>
      </c>
      <c r="M335" s="25" t="str">
        <f t="shared" si="66"/>
        <v/>
      </c>
      <c r="N335" s="26">
        <f>GEOMEAN(M335:M337)</f>
        <v>0.71449706987054573</v>
      </c>
      <c r="O335" s="27">
        <f>STDEVA(M335:M337)</f>
        <v>0.42895799957270159</v>
      </c>
      <c r="P335" s="28">
        <f t="shared" ref="P335:P361" si="67">A335</f>
        <v>19</v>
      </c>
      <c r="R335">
        <f>P335</f>
        <v>19</v>
      </c>
      <c r="S335" s="1">
        <f>N335</f>
        <v>0.71449706987054573</v>
      </c>
      <c r="T335" s="1">
        <f>O335</f>
        <v>0.42895799957270159</v>
      </c>
    </row>
    <row r="336" spans="1:20" x14ac:dyDescent="0.2">
      <c r="B336">
        <v>23.28</v>
      </c>
      <c r="C336">
        <v>22.84</v>
      </c>
      <c r="F336" s="20">
        <f t="shared" si="62"/>
        <v>10185404.920795372</v>
      </c>
      <c r="G336" s="20">
        <f t="shared" si="63"/>
        <v>7508014.4701869534</v>
      </c>
      <c r="H336" s="20"/>
      <c r="I336" s="20"/>
      <c r="J336" s="29">
        <f t="shared" si="64"/>
        <v>7508014.4701869534</v>
      </c>
      <c r="K336" s="23">
        <f t="shared" si="65"/>
        <v>0.7371346086455498</v>
      </c>
      <c r="L336" s="31"/>
      <c r="M336" s="25">
        <f t="shared" si="66"/>
        <v>0.61985384996949233</v>
      </c>
      <c r="N336" s="32"/>
      <c r="O336" s="33"/>
      <c r="P336" s="28">
        <f t="shared" si="67"/>
        <v>0</v>
      </c>
      <c r="R336">
        <f>P338</f>
        <v>20</v>
      </c>
      <c r="S336" s="1">
        <f>N338</f>
        <v>0.15124926115241175</v>
      </c>
      <c r="T336" s="1">
        <f>O338</f>
        <v>0.12167227686195199</v>
      </c>
    </row>
    <row r="337" spans="1:20" x14ac:dyDescent="0.2">
      <c r="B337">
        <v>23.82</v>
      </c>
      <c r="C337">
        <v>23.79</v>
      </c>
      <c r="F337" s="20">
        <f t="shared" si="62"/>
        <v>14809298.832615502</v>
      </c>
      <c r="G337" s="20">
        <f t="shared" si="63"/>
        <v>14504527.869694004</v>
      </c>
      <c r="H337" s="20"/>
      <c r="I337" s="20"/>
      <c r="J337" s="29">
        <f t="shared" si="64"/>
        <v>14504527.869694004</v>
      </c>
      <c r="K337" s="23">
        <f t="shared" si="65"/>
        <v>0.97942029758692684</v>
      </c>
      <c r="L337" s="31"/>
      <c r="M337" s="25">
        <f t="shared" si="66"/>
        <v>0.82359101726757267</v>
      </c>
      <c r="N337" s="32"/>
      <c r="O337" s="33"/>
      <c r="P337" s="28">
        <f t="shared" si="67"/>
        <v>0</v>
      </c>
      <c r="R337">
        <f>P341</f>
        <v>21</v>
      </c>
      <c r="S337" s="1">
        <f>N341</f>
        <v>1.3755418181397385</v>
      </c>
      <c r="T337" s="1">
        <f>O341</f>
        <v>0.79416943898456527</v>
      </c>
    </row>
    <row r="338" spans="1:20" x14ac:dyDescent="0.2">
      <c r="A338" s="19">
        <v>20</v>
      </c>
      <c r="B338">
        <v>26.9</v>
      </c>
      <c r="C338">
        <v>25.1</v>
      </c>
      <c r="F338" s="20">
        <f t="shared" si="62"/>
        <v>125229568.27311349</v>
      </c>
      <c r="G338" s="20">
        <f t="shared" si="63"/>
        <v>35962749.768078648</v>
      </c>
      <c r="H338" s="20"/>
      <c r="I338" s="20"/>
      <c r="J338" s="29">
        <f t="shared" si="64"/>
        <v>35962749.768078648</v>
      </c>
      <c r="K338" s="23">
        <f t="shared" si="65"/>
        <v>0.28717458874925922</v>
      </c>
      <c r="L338" s="34">
        <f>GEOMEAN(K338:K340)</f>
        <v>0.17986669750135281</v>
      </c>
      <c r="M338" s="25">
        <f t="shared" si="66"/>
        <v>0.24148408223121165</v>
      </c>
      <c r="N338" s="26">
        <f>GEOMEAN(M338:M340)</f>
        <v>0.15124926115241175</v>
      </c>
      <c r="O338" s="27">
        <f>STDEVA(M338:M340)</f>
        <v>0.12167227686195199</v>
      </c>
      <c r="P338" s="28">
        <f t="shared" si="67"/>
        <v>20</v>
      </c>
      <c r="R338">
        <f>P344</f>
        <v>22</v>
      </c>
      <c r="S338" s="1">
        <f>N344</f>
        <v>1.4240501955970721</v>
      </c>
      <c r="T338" s="1">
        <f>O344</f>
        <v>0.42393489245656429</v>
      </c>
    </row>
    <row r="339" spans="1:20" x14ac:dyDescent="0.2">
      <c r="B339">
        <v>28.2</v>
      </c>
      <c r="C339">
        <v>25.05</v>
      </c>
      <c r="F339" s="20">
        <f t="shared" si="62"/>
        <v>308351366.7300781</v>
      </c>
      <c r="G339" s="20">
        <f t="shared" si="63"/>
        <v>34737726.489020646</v>
      </c>
      <c r="H339" s="20"/>
      <c r="I339" s="20"/>
      <c r="J339" s="29">
        <f t="shared" si="64"/>
        <v>34737726.489020646</v>
      </c>
      <c r="K339" s="23">
        <f t="shared" si="65"/>
        <v>0.11265630782635398</v>
      </c>
      <c r="L339" s="31"/>
      <c r="M339" s="25">
        <f t="shared" si="66"/>
        <v>9.4732285406899999E-2</v>
      </c>
      <c r="N339" s="32"/>
      <c r="O339" s="33"/>
      <c r="P339" s="28">
        <f t="shared" si="67"/>
        <v>0</v>
      </c>
      <c r="R339">
        <f>P347</f>
        <v>23</v>
      </c>
      <c r="S339" s="1">
        <f>N347</f>
        <v>0.68302012837719694</v>
      </c>
      <c r="T339" s="1">
        <f>O347</f>
        <v>0.39434185498050744</v>
      </c>
    </row>
    <row r="340" spans="1:20" x14ac:dyDescent="0.2">
      <c r="F340" s="20" t="str">
        <f t="shared" si="62"/>
        <v/>
      </c>
      <c r="G340" s="20" t="str">
        <f t="shared" si="63"/>
        <v/>
      </c>
      <c r="H340" s="20"/>
      <c r="I340" s="20"/>
      <c r="J340" s="29" t="str">
        <f t="shared" si="64"/>
        <v/>
      </c>
      <c r="K340" s="23" t="str">
        <f t="shared" si="65"/>
        <v/>
      </c>
      <c r="L340" s="31"/>
      <c r="M340" s="25" t="str">
        <f t="shared" si="66"/>
        <v/>
      </c>
      <c r="N340" s="32"/>
      <c r="O340" s="33"/>
      <c r="P340" s="28">
        <f t="shared" si="67"/>
        <v>0</v>
      </c>
      <c r="R340">
        <f>P350</f>
        <v>24</v>
      </c>
      <c r="S340" s="1">
        <f>N350</f>
        <v>1.0867348625260589</v>
      </c>
      <c r="T340" s="1">
        <f>O350</f>
        <v>0.24894798294718143</v>
      </c>
    </row>
    <row r="341" spans="1:20" x14ac:dyDescent="0.2">
      <c r="A341" s="19">
        <v>21</v>
      </c>
      <c r="B341">
        <v>24.1</v>
      </c>
      <c r="F341" s="20">
        <f t="shared" si="62"/>
        <v>17981374.88403929</v>
      </c>
      <c r="G341" s="20" t="str">
        <f t="shared" si="63"/>
        <v/>
      </c>
      <c r="H341" s="20"/>
      <c r="I341" s="20"/>
      <c r="J341" s="29" t="str">
        <f t="shared" si="64"/>
        <v/>
      </c>
      <c r="K341" s="23" t="str">
        <f t="shared" si="65"/>
        <v/>
      </c>
      <c r="L341" s="34">
        <f>GEOMEAN(K341:K343)</f>
        <v>1.6358041171155568</v>
      </c>
      <c r="M341" s="25" t="str">
        <f t="shared" si="66"/>
        <v/>
      </c>
      <c r="N341" s="26">
        <f>GEOMEAN(M341:M343)</f>
        <v>1.3755418181397385</v>
      </c>
      <c r="O341" s="27">
        <f>STDEVA(M341:M343)</f>
        <v>0.79416943898456527</v>
      </c>
      <c r="P341" s="28">
        <f t="shared" si="67"/>
        <v>21</v>
      </c>
      <c r="R341">
        <f>P353</f>
        <v>25</v>
      </c>
      <c r="S341" s="1">
        <f>N353</f>
        <v>0.65671227793920273</v>
      </c>
      <c r="T341" s="1">
        <f>O353</f>
        <v>0.24984235164108709</v>
      </c>
    </row>
    <row r="342" spans="1:20" x14ac:dyDescent="0.2">
      <c r="C342">
        <v>23.17</v>
      </c>
      <c r="F342" s="20" t="str">
        <f t="shared" si="62"/>
        <v/>
      </c>
      <c r="G342" s="20">
        <f t="shared" si="63"/>
        <v>9437674.6051284447</v>
      </c>
      <c r="H342" s="20"/>
      <c r="I342" s="20"/>
      <c r="J342" s="29">
        <f t="shared" si="64"/>
        <v>9437674.6051284447</v>
      </c>
      <c r="K342" s="23" t="str">
        <f t="shared" si="65"/>
        <v/>
      </c>
      <c r="L342" s="31"/>
      <c r="M342" s="25" t="str">
        <f t="shared" si="66"/>
        <v/>
      </c>
      <c r="N342" s="32"/>
      <c r="O342" s="33"/>
      <c r="P342" s="28">
        <f t="shared" si="67"/>
        <v>0</v>
      </c>
      <c r="R342">
        <f>P356</f>
        <v>26</v>
      </c>
      <c r="S342" s="1">
        <f>N356</f>
        <v>1.8921152934511911</v>
      </c>
      <c r="T342" s="1">
        <f>O356</f>
        <v>2.0171756672234262</v>
      </c>
    </row>
    <row r="343" spans="1:20" x14ac:dyDescent="0.2">
      <c r="B343">
        <v>23.44</v>
      </c>
      <c r="C343">
        <v>24.15</v>
      </c>
      <c r="F343" s="20">
        <f t="shared" si="62"/>
        <v>11380021.914062176</v>
      </c>
      <c r="G343" s="20">
        <f t="shared" si="63"/>
        <v>18615486.699888166</v>
      </c>
      <c r="H343" s="20"/>
      <c r="I343" s="20"/>
      <c r="J343" s="29">
        <f t="shared" si="64"/>
        <v>18615486.699888166</v>
      </c>
      <c r="K343" s="23">
        <f t="shared" si="65"/>
        <v>1.6358041171155568</v>
      </c>
      <c r="L343" s="31"/>
      <c r="M343" s="25">
        <f t="shared" si="66"/>
        <v>1.3755418181397385</v>
      </c>
      <c r="N343" s="32"/>
      <c r="O343" s="33"/>
      <c r="P343" s="28">
        <f t="shared" si="67"/>
        <v>0</v>
      </c>
      <c r="R343">
        <f>P359</f>
        <v>27</v>
      </c>
      <c r="S343" s="1">
        <f>N359</f>
        <v>0.87964907592243546</v>
      </c>
      <c r="T343" s="1">
        <f>O359</f>
        <v>0.86223473119544702</v>
      </c>
    </row>
    <row r="344" spans="1:20" x14ac:dyDescent="0.2">
      <c r="A344" s="19">
        <v>22</v>
      </c>
      <c r="B344">
        <v>22.56</v>
      </c>
      <c r="C344">
        <v>23.75</v>
      </c>
      <c r="F344" s="20">
        <f t="shared" si="62"/>
        <v>6183533.2751609301</v>
      </c>
      <c r="G344" s="20">
        <f t="shared" si="63"/>
        <v>14107900.792337237</v>
      </c>
      <c r="H344" s="20"/>
      <c r="I344" s="20"/>
      <c r="J344" s="29">
        <f t="shared" si="64"/>
        <v>14107900.792337237</v>
      </c>
      <c r="K344" s="23">
        <f t="shared" si="65"/>
        <v>2.2815274317368446</v>
      </c>
      <c r="L344" s="34">
        <f>GEOMEAN(K344:K346)</f>
        <v>1.6934906247250556</v>
      </c>
      <c r="M344" s="25">
        <f t="shared" si="66"/>
        <v>1.9185282386505256</v>
      </c>
      <c r="N344" s="26">
        <f>GEOMEAN(M344:M346)</f>
        <v>1.4240501955970721</v>
      </c>
      <c r="O344" s="27">
        <f>STDEVA(M344:M346)</f>
        <v>0.42393489245656429</v>
      </c>
      <c r="P344" s="28">
        <f t="shared" si="67"/>
        <v>22</v>
      </c>
      <c r="S344"/>
      <c r="T344"/>
    </row>
    <row r="345" spans="1:20" x14ac:dyDescent="0.2">
      <c r="B345">
        <v>22.52</v>
      </c>
      <c r="C345">
        <v>23.25</v>
      </c>
      <c r="F345" s="20">
        <f t="shared" si="62"/>
        <v>6014444.2325737756</v>
      </c>
      <c r="G345" s="20">
        <f t="shared" si="63"/>
        <v>9975792.3185687531</v>
      </c>
      <c r="H345" s="20"/>
      <c r="I345" s="20"/>
      <c r="J345" s="29">
        <f t="shared" si="64"/>
        <v>9975792.3185687531</v>
      </c>
      <c r="K345" s="23">
        <f t="shared" si="65"/>
        <v>1.6586390916288849</v>
      </c>
      <c r="L345" s="31"/>
      <c r="M345" s="25">
        <f t="shared" si="66"/>
        <v>1.394743666350406</v>
      </c>
      <c r="N345" s="32"/>
      <c r="O345" s="33"/>
      <c r="P345" s="28">
        <f t="shared" si="67"/>
        <v>0</v>
      </c>
      <c r="S345"/>
      <c r="T345"/>
    </row>
    <row r="346" spans="1:20" x14ac:dyDescent="0.2">
      <c r="B346">
        <v>22.4</v>
      </c>
      <c r="C346">
        <v>22.76</v>
      </c>
      <c r="F346" s="20">
        <f t="shared" si="62"/>
        <v>5534417.3081863848</v>
      </c>
      <c r="G346" s="20">
        <f t="shared" si="63"/>
        <v>7103014.5012468006</v>
      </c>
      <c r="H346" s="20"/>
      <c r="I346" s="20"/>
      <c r="J346" s="29">
        <f t="shared" si="64"/>
        <v>7103014.5012468006</v>
      </c>
      <c r="K346" s="23">
        <f t="shared" si="65"/>
        <v>1.2834258975629074</v>
      </c>
      <c r="L346" s="31"/>
      <c r="M346" s="25">
        <f t="shared" si="66"/>
        <v>1.0792282365044292</v>
      </c>
      <c r="N346" s="32"/>
      <c r="O346" s="33"/>
      <c r="P346" s="28">
        <f t="shared" si="67"/>
        <v>0</v>
      </c>
      <c r="S346"/>
      <c r="T346"/>
    </row>
    <row r="347" spans="1:20" x14ac:dyDescent="0.2">
      <c r="A347" s="19">
        <v>23</v>
      </c>
      <c r="B347">
        <v>23.09</v>
      </c>
      <c r="F347" s="20">
        <f t="shared" si="62"/>
        <v>8928584.2274897136</v>
      </c>
      <c r="G347" s="20" t="str">
        <f t="shared" si="63"/>
        <v/>
      </c>
      <c r="H347" s="20"/>
      <c r="I347" s="20"/>
      <c r="J347" s="29" t="str">
        <f t="shared" si="64"/>
        <v/>
      </c>
      <c r="K347" s="23" t="str">
        <f t="shared" si="65"/>
        <v/>
      </c>
      <c r="L347" s="34">
        <f>GEOMEAN(K347:K349)</f>
        <v>0.81225239635623503</v>
      </c>
      <c r="M347" s="25" t="str">
        <f t="shared" si="66"/>
        <v/>
      </c>
      <c r="N347" s="26">
        <f>GEOMEAN(M347:M349)</f>
        <v>0.68302012837719694</v>
      </c>
      <c r="O347" s="27">
        <f>STDEVA(M347:M349)</f>
        <v>0.39434185498050744</v>
      </c>
      <c r="P347" s="28">
        <f t="shared" si="67"/>
        <v>23</v>
      </c>
      <c r="S347"/>
      <c r="T347"/>
    </row>
    <row r="348" spans="1:20" x14ac:dyDescent="0.2">
      <c r="B348">
        <v>24</v>
      </c>
      <c r="C348">
        <v>23.7</v>
      </c>
      <c r="F348" s="20">
        <f t="shared" si="62"/>
        <v>16777216</v>
      </c>
      <c r="G348" s="20">
        <f t="shared" si="63"/>
        <v>13627333.900186168</v>
      </c>
      <c r="H348" s="20"/>
      <c r="I348" s="20"/>
      <c r="J348" s="29">
        <f t="shared" si="64"/>
        <v>13627333.900186168</v>
      </c>
      <c r="K348" s="23">
        <f t="shared" si="65"/>
        <v>0.81225239635623503</v>
      </c>
      <c r="L348" s="31"/>
      <c r="M348" s="25">
        <f t="shared" si="66"/>
        <v>0.68302012837719694</v>
      </c>
      <c r="N348" s="32"/>
      <c r="O348" s="33"/>
      <c r="P348" s="28">
        <f t="shared" si="67"/>
        <v>0</v>
      </c>
      <c r="S348"/>
      <c r="T348"/>
    </row>
    <row r="349" spans="1:20" x14ac:dyDescent="0.2">
      <c r="B349">
        <v>23.39</v>
      </c>
      <c r="F349" s="20">
        <f t="shared" si="62"/>
        <v>10992376.590753488</v>
      </c>
      <c r="G349" s="20" t="str">
        <f t="shared" si="63"/>
        <v/>
      </c>
      <c r="H349" s="20"/>
      <c r="I349" s="20"/>
      <c r="J349" s="29" t="str">
        <f t="shared" si="64"/>
        <v/>
      </c>
      <c r="K349" s="23" t="str">
        <f t="shared" si="65"/>
        <v/>
      </c>
      <c r="L349" s="31"/>
      <c r="M349" s="25" t="str">
        <f t="shared" si="66"/>
        <v/>
      </c>
      <c r="N349" s="32"/>
      <c r="O349" s="33"/>
      <c r="P349" s="28">
        <f t="shared" si="67"/>
        <v>0</v>
      </c>
      <c r="S349"/>
      <c r="T349"/>
    </row>
    <row r="350" spans="1:20" x14ac:dyDescent="0.2">
      <c r="A350" s="19">
        <v>24</v>
      </c>
      <c r="B350">
        <v>23.36</v>
      </c>
      <c r="C350">
        <v>23.34</v>
      </c>
      <c r="F350" s="20">
        <f t="shared" si="62"/>
        <v>10766156.75170335</v>
      </c>
      <c r="G350" s="20">
        <f t="shared" si="63"/>
        <v>10617935.890231848</v>
      </c>
      <c r="H350" s="20"/>
      <c r="I350" s="20"/>
      <c r="J350" s="29">
        <f t="shared" si="64"/>
        <v>10617935.890231848</v>
      </c>
      <c r="K350" s="23">
        <f t="shared" si="65"/>
        <v>0.98623270449336053</v>
      </c>
      <c r="L350" s="34">
        <f>GEOMEAN(K350:K352)</f>
        <v>1.2923528306374941</v>
      </c>
      <c r="M350" s="25">
        <f t="shared" si="66"/>
        <v>0.82931954581444245</v>
      </c>
      <c r="N350" s="26">
        <f>GEOMEAN(M350:M352)</f>
        <v>1.0867348625260589</v>
      </c>
      <c r="O350" s="27">
        <f>STDEVA(M350:M352)</f>
        <v>0.24894798294718143</v>
      </c>
      <c r="P350" s="28">
        <f t="shared" si="67"/>
        <v>24</v>
      </c>
      <c r="S350"/>
      <c r="T350"/>
    </row>
    <row r="351" spans="1:20" x14ac:dyDescent="0.2">
      <c r="B351">
        <v>23.32</v>
      </c>
      <c r="C351">
        <v>23.96</v>
      </c>
      <c r="F351" s="20">
        <f t="shared" si="62"/>
        <v>10471755.629160434</v>
      </c>
      <c r="G351" s="20">
        <f t="shared" si="63"/>
        <v>16318442.146204572</v>
      </c>
      <c r="H351" s="20"/>
      <c r="I351" s="20"/>
      <c r="J351" s="29">
        <f t="shared" si="64"/>
        <v>16318442.146204572</v>
      </c>
      <c r="K351" s="23">
        <f t="shared" si="65"/>
        <v>1.5583291593210042</v>
      </c>
      <c r="L351" s="31"/>
      <c r="M351" s="25">
        <f t="shared" si="66"/>
        <v>1.3103934038583664</v>
      </c>
      <c r="N351" s="32"/>
      <c r="O351" s="33"/>
      <c r="P351" s="28">
        <f t="shared" si="67"/>
        <v>0</v>
      </c>
      <c r="S351"/>
      <c r="T351"/>
    </row>
    <row r="352" spans="1:20" x14ac:dyDescent="0.2">
      <c r="B352">
        <v>23.37</v>
      </c>
      <c r="C352">
        <v>23.86</v>
      </c>
      <c r="F352" s="20">
        <f t="shared" si="62"/>
        <v>10841041.293908317</v>
      </c>
      <c r="G352" s="20">
        <f t="shared" si="63"/>
        <v>15225644.892893558</v>
      </c>
      <c r="H352" s="20"/>
      <c r="I352" s="20"/>
      <c r="J352" s="29">
        <f t="shared" si="64"/>
        <v>15225644.892893558</v>
      </c>
      <c r="K352" s="23">
        <f t="shared" si="65"/>
        <v>1.4044448757379968</v>
      </c>
      <c r="L352" s="31"/>
      <c r="M352" s="25">
        <f t="shared" si="66"/>
        <v>1.1809926614295294</v>
      </c>
      <c r="N352" s="32"/>
      <c r="O352" s="33"/>
      <c r="P352" s="28">
        <f t="shared" si="67"/>
        <v>0</v>
      </c>
      <c r="S352"/>
      <c r="T352"/>
    </row>
    <row r="353" spans="1:20" x14ac:dyDescent="0.2">
      <c r="A353" s="19">
        <v>25</v>
      </c>
      <c r="B353">
        <v>23.93</v>
      </c>
      <c r="C353">
        <v>23.76</v>
      </c>
      <c r="F353" s="20">
        <f t="shared" si="62"/>
        <v>15982613.462990677</v>
      </c>
      <c r="G353" s="20">
        <f t="shared" si="63"/>
        <v>14206029.002493577</v>
      </c>
      <c r="H353" s="20"/>
      <c r="I353" s="20"/>
      <c r="J353" s="29">
        <f t="shared" si="64"/>
        <v>14206029.002493577</v>
      </c>
      <c r="K353" s="23">
        <f t="shared" si="65"/>
        <v>0.88884268116657161</v>
      </c>
      <c r="L353" s="34">
        <f>GEOMEAN(K353:K355)</f>
        <v>0.78096691343494473</v>
      </c>
      <c r="M353" s="25">
        <f t="shared" si="66"/>
        <v>0.74742462431747003</v>
      </c>
      <c r="N353" s="26">
        <f>GEOMEAN(M353:M355)</f>
        <v>0.65671227793920273</v>
      </c>
      <c r="O353" s="27">
        <f>STDEVA(M353:M355)</f>
        <v>0.24984235164108709</v>
      </c>
      <c r="P353" s="28">
        <f t="shared" si="67"/>
        <v>25</v>
      </c>
    </row>
    <row r="354" spans="1:20" x14ac:dyDescent="0.2">
      <c r="B354">
        <v>23.9</v>
      </c>
      <c r="C354">
        <v>22.89</v>
      </c>
      <c r="F354" s="20">
        <f t="shared" si="62"/>
        <v>15653696.034139153</v>
      </c>
      <c r="G354" s="20">
        <f t="shared" si="63"/>
        <v>7772784.0286780596</v>
      </c>
      <c r="H354" s="20"/>
      <c r="I354" s="20"/>
      <c r="J354" s="29">
        <f t="shared" si="64"/>
        <v>7772784.0286780596</v>
      </c>
      <c r="K354" s="23">
        <f t="shared" si="65"/>
        <v>0.49654624771851907</v>
      </c>
      <c r="L354" s="31"/>
      <c r="M354" s="25">
        <f t="shared" si="66"/>
        <v>0.4175439597141854</v>
      </c>
      <c r="N354" s="32"/>
      <c r="O354" s="33"/>
      <c r="P354" s="28">
        <f t="shared" si="67"/>
        <v>0</v>
      </c>
    </row>
    <row r="355" spans="1:20" x14ac:dyDescent="0.2">
      <c r="B355">
        <v>23.84</v>
      </c>
      <c r="C355">
        <v>23.95</v>
      </c>
      <c r="F355" s="20">
        <f t="shared" si="62"/>
        <v>15016028.940373881</v>
      </c>
      <c r="G355" s="20">
        <f t="shared" si="63"/>
        <v>16205722.432619181</v>
      </c>
      <c r="H355" s="20"/>
      <c r="I355" s="20"/>
      <c r="J355" s="29">
        <f t="shared" si="64"/>
        <v>16205722.432619181</v>
      </c>
      <c r="K355" s="23">
        <f t="shared" si="65"/>
        <v>1.0792282365044295</v>
      </c>
      <c r="L355" s="31"/>
      <c r="M355" s="25">
        <f t="shared" si="66"/>
        <v>0.90751915531716232</v>
      </c>
      <c r="N355" s="32"/>
      <c r="O355" s="33"/>
      <c r="P355" s="28">
        <f t="shared" si="67"/>
        <v>0</v>
      </c>
    </row>
    <row r="356" spans="1:20" x14ac:dyDescent="0.2">
      <c r="A356" s="19">
        <v>26</v>
      </c>
      <c r="B356">
        <v>25.89</v>
      </c>
      <c r="C356">
        <v>26.03</v>
      </c>
      <c r="F356" s="20">
        <f t="shared" si="62"/>
        <v>62182272.229424499</v>
      </c>
      <c r="G356" s="20">
        <f t="shared" si="63"/>
        <v>68518963.886434838</v>
      </c>
      <c r="H356" s="20"/>
      <c r="I356" s="20"/>
      <c r="J356" s="29">
        <f t="shared" si="64"/>
        <v>68518963.886434838</v>
      </c>
      <c r="K356" s="23">
        <f t="shared" si="65"/>
        <v>1.1019051158766089</v>
      </c>
      <c r="L356" s="34">
        <f>GEOMEAN(K356:K358)</f>
        <v>2.2501169693776193</v>
      </c>
      <c r="M356" s="25">
        <f t="shared" si="66"/>
        <v>0.92658806189036891</v>
      </c>
      <c r="N356" s="26">
        <f>GEOMEAN(M356:M358)</f>
        <v>1.8921152934511911</v>
      </c>
      <c r="O356" s="27">
        <f>STDEVA(M356:M358)</f>
        <v>2.0171756672234262</v>
      </c>
      <c r="P356" s="28">
        <f t="shared" si="67"/>
        <v>26</v>
      </c>
    </row>
    <row r="357" spans="1:20" x14ac:dyDescent="0.2">
      <c r="B357">
        <v>25.75</v>
      </c>
      <c r="F357" s="20">
        <f t="shared" si="62"/>
        <v>56431603.169348955</v>
      </c>
      <c r="G357" s="20" t="str">
        <f t="shared" si="63"/>
        <v/>
      </c>
      <c r="H357" s="20"/>
      <c r="I357" s="20"/>
      <c r="J357" s="29" t="str">
        <f t="shared" si="64"/>
        <v/>
      </c>
      <c r="K357" s="23" t="str">
        <f t="shared" si="65"/>
        <v/>
      </c>
      <c r="L357" s="31"/>
      <c r="M357" s="25" t="str">
        <f t="shared" si="66"/>
        <v/>
      </c>
      <c r="N357" s="32"/>
      <c r="O357" s="33"/>
      <c r="P357" s="28">
        <f t="shared" si="67"/>
        <v>0</v>
      </c>
    </row>
    <row r="358" spans="1:20" x14ac:dyDescent="0.2">
      <c r="A358" s="19"/>
      <c r="B358">
        <v>23.58</v>
      </c>
      <c r="C358">
        <v>25.78</v>
      </c>
      <c r="F358" s="20">
        <f t="shared" si="62"/>
        <v>12539704.365893031</v>
      </c>
      <c r="G358" s="20">
        <f t="shared" si="63"/>
        <v>57617351.109001964</v>
      </c>
      <c r="H358" s="20"/>
      <c r="I358" s="20"/>
      <c r="J358" s="29">
        <f t="shared" si="64"/>
        <v>57617351.109001964</v>
      </c>
      <c r="K358" s="23">
        <f t="shared" si="65"/>
        <v>4.5947934199881493</v>
      </c>
      <c r="L358" s="31"/>
      <c r="M358" s="25">
        <f t="shared" si="66"/>
        <v>3.8637453156993877</v>
      </c>
      <c r="N358" s="32"/>
      <c r="O358" s="33"/>
      <c r="P358" s="28">
        <f t="shared" si="67"/>
        <v>0</v>
      </c>
    </row>
    <row r="359" spans="1:20" x14ac:dyDescent="0.2">
      <c r="A359" s="19">
        <v>27</v>
      </c>
      <c r="B359">
        <v>24.83</v>
      </c>
      <c r="C359">
        <v>25.82</v>
      </c>
      <c r="F359" s="20">
        <f t="shared" si="62"/>
        <v>29824611.303901318</v>
      </c>
      <c r="G359" s="20">
        <f t="shared" si="63"/>
        <v>59237195.330462016</v>
      </c>
      <c r="H359" s="20"/>
      <c r="I359" s="20"/>
      <c r="J359" s="29">
        <f t="shared" si="64"/>
        <v>59237195.330462016</v>
      </c>
      <c r="K359" s="23">
        <f t="shared" si="65"/>
        <v>1.986184990874073</v>
      </c>
      <c r="L359" s="34">
        <f>GEOMEAN(K359:K361)</f>
        <v>1.0460849397925296</v>
      </c>
      <c r="M359" s="25">
        <f t="shared" si="66"/>
        <v>1.6701758388567387</v>
      </c>
      <c r="N359" s="26">
        <f>GEOMEAN(M359:M361)</f>
        <v>0.87964907592243546</v>
      </c>
      <c r="O359" s="27">
        <f>STDEVA(M359:M361)</f>
        <v>0.86223473119544702</v>
      </c>
      <c r="P359" s="28">
        <f t="shared" si="67"/>
        <v>27</v>
      </c>
    </row>
    <row r="360" spans="1:20" x14ac:dyDescent="0.2">
      <c r="A360" s="19"/>
      <c r="C360">
        <v>24.2</v>
      </c>
      <c r="F360" s="20" t="str">
        <f t="shared" si="62"/>
        <v/>
      </c>
      <c r="G360" s="20">
        <f t="shared" si="63"/>
        <v>19271960.420629941</v>
      </c>
      <c r="H360" s="20"/>
      <c r="I360" s="20"/>
      <c r="J360" s="29">
        <f t="shared" si="64"/>
        <v>19271960.420629941</v>
      </c>
      <c r="K360" s="23" t="str">
        <f t="shared" si="65"/>
        <v/>
      </c>
      <c r="L360" s="31"/>
      <c r="M360" s="25" t="str">
        <f t="shared" si="66"/>
        <v/>
      </c>
      <c r="N360" s="32"/>
      <c r="O360" s="33"/>
      <c r="P360" s="28">
        <f t="shared" si="67"/>
        <v>0</v>
      </c>
    </row>
    <row r="361" spans="1:20" x14ac:dyDescent="0.2">
      <c r="A361" s="19"/>
      <c r="B361">
        <v>24.22</v>
      </c>
      <c r="C361">
        <v>23.36</v>
      </c>
      <c r="F361" s="20">
        <f t="shared" si="62"/>
        <v>19540986.962635942</v>
      </c>
      <c r="G361" s="20">
        <f t="shared" si="63"/>
        <v>10766156.75170335</v>
      </c>
      <c r="H361" s="20"/>
      <c r="I361" s="20"/>
      <c r="J361" s="29">
        <f t="shared" si="64"/>
        <v>10766156.75170335</v>
      </c>
      <c r="K361" s="23">
        <f t="shared" si="65"/>
        <v>0.55095255793830544</v>
      </c>
      <c r="L361" s="31"/>
      <c r="M361" s="25">
        <f t="shared" si="66"/>
        <v>0.46329403094518529</v>
      </c>
      <c r="N361" s="32"/>
      <c r="O361" s="33"/>
      <c r="P361" s="28">
        <f t="shared" si="67"/>
        <v>0</v>
      </c>
    </row>
    <row r="362" spans="1:20" x14ac:dyDescent="0.2">
      <c r="F362" s="20"/>
      <c r="G362" s="20" t="str">
        <f t="shared" si="63"/>
        <v/>
      </c>
      <c r="J362" s="29" t="str">
        <f t="shared" si="64"/>
        <v/>
      </c>
      <c r="K362" s="23" t="str">
        <f t="shared" si="65"/>
        <v/>
      </c>
      <c r="M362" s="25" t="str">
        <f t="shared" si="66"/>
        <v/>
      </c>
      <c r="S362"/>
      <c r="T362"/>
    </row>
    <row r="363" spans="1:20" x14ac:dyDescent="0.2">
      <c r="F363" s="20"/>
      <c r="G363" s="20"/>
      <c r="J363" s="29" t="str">
        <f t="shared" si="64"/>
        <v/>
      </c>
      <c r="K363" s="23" t="str">
        <f t="shared" si="65"/>
        <v/>
      </c>
      <c r="M363" s="25" t="str">
        <f t="shared" si="66"/>
        <v/>
      </c>
      <c r="S363"/>
      <c r="T363"/>
    </row>
    <row r="364" spans="1:20" x14ac:dyDescent="0.2">
      <c r="A364" s="2" t="s">
        <v>0</v>
      </c>
      <c r="B364" s="3">
        <v>2</v>
      </c>
      <c r="C364" s="3">
        <v>2</v>
      </c>
      <c r="D364" s="3">
        <v>2</v>
      </c>
      <c r="F364" s="20"/>
      <c r="G364" s="20"/>
      <c r="H364" s="4"/>
      <c r="I364" s="4"/>
      <c r="J364" s="29" t="str">
        <f t="shared" si="64"/>
        <v/>
      </c>
      <c r="K364" s="23" t="str">
        <f t="shared" si="65"/>
        <v/>
      </c>
      <c r="M364" s="25" t="str">
        <f t="shared" si="66"/>
        <v/>
      </c>
    </row>
    <row r="365" spans="1:20" x14ac:dyDescent="0.2">
      <c r="A365" s="5"/>
      <c r="B365" s="3"/>
      <c r="C365" s="3"/>
      <c r="D365" s="3"/>
      <c r="E365" s="3"/>
      <c r="F365" s="20"/>
      <c r="G365" s="20"/>
      <c r="H365" s="4"/>
      <c r="I365" s="4"/>
      <c r="J365" s="29" t="str">
        <f t="shared" si="64"/>
        <v/>
      </c>
      <c r="K365" s="23" t="str">
        <f t="shared" si="65"/>
        <v/>
      </c>
      <c r="M365" s="25" t="str">
        <f t="shared" si="66"/>
        <v/>
      </c>
    </row>
    <row r="366" spans="1:20" x14ac:dyDescent="0.2">
      <c r="A366" s="6"/>
      <c r="B366" s="7" t="s">
        <v>1</v>
      </c>
      <c r="C366" s="7" t="s">
        <v>2</v>
      </c>
      <c r="D366" s="7" t="s">
        <v>3</v>
      </c>
      <c r="E366" s="7" t="s">
        <v>4</v>
      </c>
      <c r="F366" s="20"/>
      <c r="G366" s="20"/>
      <c r="H366" s="4"/>
      <c r="I366" s="4"/>
      <c r="J366" s="29" t="str">
        <f t="shared" si="64"/>
        <v/>
      </c>
      <c r="K366" s="23" t="str">
        <f t="shared" si="65"/>
        <v/>
      </c>
      <c r="M366" s="25" t="str">
        <f t="shared" si="66"/>
        <v/>
      </c>
    </row>
    <row r="367" spans="1:20" x14ac:dyDescent="0.2">
      <c r="A367" s="8" t="s">
        <v>5</v>
      </c>
      <c r="B367" s="36" t="s">
        <v>30</v>
      </c>
      <c r="C367" s="36" t="s">
        <v>37</v>
      </c>
      <c r="D367" s="9"/>
      <c r="E367" s="9"/>
      <c r="F367" s="20" t="e">
        <f t="shared" si="62"/>
        <v>#VALUE!</v>
      </c>
      <c r="G367" s="20" t="e">
        <f t="shared" si="63"/>
        <v>#VALUE!</v>
      </c>
      <c r="H367" s="10"/>
      <c r="I367" s="10"/>
      <c r="J367" s="29" t="e">
        <f t="shared" si="64"/>
        <v>#VALUE!</v>
      </c>
      <c r="K367" s="23" t="e">
        <f t="shared" si="65"/>
        <v>#VALUE!</v>
      </c>
      <c r="L367" s="13" t="s">
        <v>12</v>
      </c>
      <c r="M367" s="25" t="e">
        <f t="shared" si="66"/>
        <v>#VALUE!</v>
      </c>
      <c r="N367" s="15" t="s">
        <v>14</v>
      </c>
      <c r="O367" s="16" t="s">
        <v>15</v>
      </c>
      <c r="P367" s="8" t="s">
        <v>16</v>
      </c>
      <c r="R367" s="17" t="str">
        <f>B367</f>
        <v>D14</v>
      </c>
      <c r="S367" s="18" t="s">
        <v>17</v>
      </c>
      <c r="T367" s="18" t="s">
        <v>18</v>
      </c>
    </row>
    <row r="368" spans="1:20" x14ac:dyDescent="0.2">
      <c r="A368" s="19">
        <v>28</v>
      </c>
      <c r="B368">
        <v>25.21</v>
      </c>
      <c r="C368">
        <v>24.79</v>
      </c>
      <c r="F368" s="20">
        <f t="shared" si="62"/>
        <v>38812015.012053452</v>
      </c>
      <c r="G368" s="20">
        <f t="shared" si="63"/>
        <v>29009055.739387959</v>
      </c>
      <c r="H368" s="20"/>
      <c r="I368" s="20"/>
      <c r="J368" s="29">
        <f t="shared" si="64"/>
        <v>29009055.739387959</v>
      </c>
      <c r="K368" s="23">
        <f t="shared" si="65"/>
        <v>0.74742462431746748</v>
      </c>
      <c r="L368" s="24">
        <f>GEOMEAN(K368:K370)</f>
        <v>0.65067092772096524</v>
      </c>
      <c r="M368" s="25">
        <f t="shared" si="66"/>
        <v>0.62850668726091241</v>
      </c>
      <c r="N368" s="26">
        <f>GEOMEAN(M368:M370)</f>
        <v>0.54714685063036816</v>
      </c>
      <c r="O368" s="27">
        <f>STDEVA(M368:M370)</f>
        <v>0.32788756640360961</v>
      </c>
      <c r="P368" s="28">
        <f t="shared" ref="P368:P394" si="68">A368</f>
        <v>28</v>
      </c>
      <c r="R368">
        <f>P368</f>
        <v>28</v>
      </c>
      <c r="S368" s="1">
        <f>N368</f>
        <v>0.54714685063036816</v>
      </c>
      <c r="T368" s="1">
        <f>O368</f>
        <v>0.32788756640360961</v>
      </c>
    </row>
    <row r="369" spans="1:20" x14ac:dyDescent="0.2">
      <c r="B369">
        <v>25.15</v>
      </c>
      <c r="C369">
        <v>24.33</v>
      </c>
      <c r="F369" s="20">
        <f t="shared" si="62"/>
        <v>37230973.399776407</v>
      </c>
      <c r="G369" s="20">
        <f t="shared" si="63"/>
        <v>21089184.899241559</v>
      </c>
      <c r="H369" s="20"/>
      <c r="I369" s="20"/>
      <c r="J369" s="29">
        <f t="shared" si="64"/>
        <v>21089184.899241559</v>
      </c>
      <c r="K369" s="23">
        <f t="shared" si="65"/>
        <v>0.56644194264789793</v>
      </c>
      <c r="L369" s="31"/>
      <c r="M369" s="25">
        <f t="shared" si="66"/>
        <v>0.47631899902196728</v>
      </c>
      <c r="N369" s="32"/>
      <c r="O369" s="33"/>
      <c r="P369" s="28">
        <f t="shared" si="68"/>
        <v>0</v>
      </c>
      <c r="R369">
        <f>P371</f>
        <v>29</v>
      </c>
      <c r="S369" s="1">
        <f>N371</f>
        <v>2.0562276533121326</v>
      </c>
      <c r="T369" s="1">
        <f>O371</f>
        <v>1.6949451536746867</v>
      </c>
    </row>
    <row r="370" spans="1:20" x14ac:dyDescent="0.2">
      <c r="B370">
        <v>25.18</v>
      </c>
      <c r="F370" s="20">
        <f t="shared" si="62"/>
        <v>38013275.293053672</v>
      </c>
      <c r="G370" s="20" t="str">
        <f t="shared" si="63"/>
        <v/>
      </c>
      <c r="H370" s="20"/>
      <c r="I370" s="20"/>
      <c r="J370" s="29" t="str">
        <f t="shared" si="64"/>
        <v/>
      </c>
      <c r="K370" s="23" t="str">
        <f t="shared" si="65"/>
        <v/>
      </c>
      <c r="L370" s="31"/>
      <c r="M370" s="25" t="str">
        <f t="shared" si="66"/>
        <v/>
      </c>
      <c r="N370" s="32"/>
      <c r="O370" s="33"/>
      <c r="P370" s="28">
        <f t="shared" si="68"/>
        <v>0</v>
      </c>
      <c r="R370">
        <f>P374</f>
        <v>30</v>
      </c>
      <c r="S370" s="1">
        <f>N374</f>
        <v>1.1837244885898335</v>
      </c>
      <c r="T370" s="1">
        <f>O374</f>
        <v>0.13118367560492092</v>
      </c>
    </row>
    <row r="371" spans="1:20" x14ac:dyDescent="0.2">
      <c r="A371" s="19">
        <v>29</v>
      </c>
      <c r="B371">
        <v>22.63</v>
      </c>
      <c r="C371">
        <v>25</v>
      </c>
      <c r="F371" s="20">
        <f t="shared" si="62"/>
        <v>6490958.0426748097</v>
      </c>
      <c r="G371" s="20">
        <f t="shared" si="63"/>
        <v>33554432</v>
      </c>
      <c r="H371" s="20"/>
      <c r="I371" s="20"/>
      <c r="J371" s="29">
        <f t="shared" si="64"/>
        <v>33554432</v>
      </c>
      <c r="K371" s="23">
        <f t="shared" si="65"/>
        <v>5.1694113225499772</v>
      </c>
      <c r="L371" s="34">
        <f>GEOMEAN(K371:K373)</f>
        <v>2.4452805553841377</v>
      </c>
      <c r="M371" s="25">
        <f t="shared" si="66"/>
        <v>4.3469394501042373</v>
      </c>
      <c r="N371" s="26">
        <f>GEOMEAN(M371:M373)</f>
        <v>2.0562276533121326</v>
      </c>
      <c r="O371" s="27">
        <f>STDEVA(M371:M373)</f>
        <v>1.6949451536746867</v>
      </c>
      <c r="P371" s="28">
        <f t="shared" si="68"/>
        <v>29</v>
      </c>
      <c r="R371">
        <f>P377</f>
        <v>31</v>
      </c>
      <c r="S371" s="1">
        <f>N377</f>
        <v>1.6529006363084238</v>
      </c>
      <c r="T371" s="1">
        <f>O377</f>
        <v>1.026991189008142</v>
      </c>
    </row>
    <row r="372" spans="1:20" x14ac:dyDescent="0.2">
      <c r="B372">
        <v>24.09</v>
      </c>
      <c r="C372">
        <v>24.98</v>
      </c>
      <c r="F372" s="20">
        <f t="shared" si="62"/>
        <v>17857168.454979397</v>
      </c>
      <c r="G372" s="20">
        <f t="shared" si="63"/>
        <v>33092478.219098452</v>
      </c>
      <c r="H372" s="20"/>
      <c r="I372" s="20"/>
      <c r="J372" s="29">
        <f t="shared" si="64"/>
        <v>33092478.219098452</v>
      </c>
      <c r="K372" s="23">
        <f t="shared" si="65"/>
        <v>1.8531761237807416</v>
      </c>
      <c r="L372" s="31"/>
      <c r="M372" s="25">
        <f t="shared" si="66"/>
        <v>1.5583291593209987</v>
      </c>
      <c r="N372" s="32"/>
      <c r="O372" s="33"/>
      <c r="P372" s="28">
        <f t="shared" si="68"/>
        <v>0</v>
      </c>
      <c r="R372">
        <f>P380</f>
        <v>32</v>
      </c>
      <c r="S372" s="1">
        <f>N380</f>
        <v>2.2579288096122663</v>
      </c>
      <c r="T372" s="1">
        <f>O380</f>
        <v>1.3334845696212931</v>
      </c>
    </row>
    <row r="373" spans="1:20" x14ac:dyDescent="0.2">
      <c r="B373">
        <v>23.79</v>
      </c>
      <c r="C373">
        <v>24.4</v>
      </c>
      <c r="F373" s="20">
        <f t="shared" si="62"/>
        <v>14504527.869694004</v>
      </c>
      <c r="G373" s="20">
        <f t="shared" si="63"/>
        <v>22137669.232745543</v>
      </c>
      <c r="H373" s="20"/>
      <c r="I373" s="20"/>
      <c r="J373" s="29">
        <f t="shared" si="64"/>
        <v>22137669.232745543</v>
      </c>
      <c r="K373" s="23">
        <f t="shared" si="65"/>
        <v>1.5262592089605584</v>
      </c>
      <c r="L373" s="31"/>
      <c r="M373" s="25">
        <f t="shared" si="66"/>
        <v>1.2834258975629029</v>
      </c>
      <c r="N373" s="32"/>
      <c r="O373" s="33"/>
      <c r="P373" s="28">
        <f t="shared" si="68"/>
        <v>0</v>
      </c>
      <c r="R373">
        <f>P383</f>
        <v>0</v>
      </c>
      <c r="S373" s="1">
        <f>N383</f>
        <v>1.5368751812880159</v>
      </c>
      <c r="T373" s="1">
        <f>O383</f>
        <v>0</v>
      </c>
    </row>
    <row r="374" spans="1:20" x14ac:dyDescent="0.2">
      <c r="A374" s="19">
        <v>30</v>
      </c>
      <c r="B374">
        <v>24.17</v>
      </c>
      <c r="C374">
        <v>24.81</v>
      </c>
      <c r="F374" s="20">
        <f t="shared" si="62"/>
        <v>18875349.210256856</v>
      </c>
      <c r="G374" s="20">
        <f t="shared" si="63"/>
        <v>29414007.066709843</v>
      </c>
      <c r="H374" s="20"/>
      <c r="I374" s="20"/>
      <c r="J374" s="29">
        <f t="shared" si="64"/>
        <v>29414007.066709843</v>
      </c>
      <c r="K374" s="23">
        <f t="shared" si="65"/>
        <v>1.5583291593209987</v>
      </c>
      <c r="L374" s="34">
        <f>GEOMEAN(K374:K376)</f>
        <v>1.4076935840339879</v>
      </c>
      <c r="M374" s="25">
        <f t="shared" si="66"/>
        <v>1.3103934038583618</v>
      </c>
      <c r="N374" s="26">
        <f>GEOMEAN(M374:M376)</f>
        <v>1.1837244885898335</v>
      </c>
      <c r="O374" s="27">
        <f>STDEVA(M374:M376)</f>
        <v>0.13118367560492092</v>
      </c>
      <c r="P374" s="28">
        <f t="shared" si="68"/>
        <v>30</v>
      </c>
      <c r="R374">
        <f>P386</f>
        <v>0</v>
      </c>
      <c r="S374" s="1">
        <f>N386</f>
        <v>1.5368751812880159</v>
      </c>
      <c r="T374" s="1">
        <f>O386</f>
        <v>0</v>
      </c>
    </row>
    <row r="375" spans="1:20" x14ac:dyDescent="0.2">
      <c r="B375">
        <v>24.23</v>
      </c>
      <c r="C375">
        <v>24.75</v>
      </c>
      <c r="F375" s="20">
        <f t="shared" si="62"/>
        <v>19676905.275612269</v>
      </c>
      <c r="G375" s="20">
        <f t="shared" si="63"/>
        <v>28215801.584674526</v>
      </c>
      <c r="H375" s="20"/>
      <c r="I375" s="20"/>
      <c r="J375" s="29">
        <f t="shared" si="64"/>
        <v>28215801.584674526</v>
      </c>
      <c r="K375" s="23">
        <f t="shared" si="65"/>
        <v>1.4339552480158271</v>
      </c>
      <c r="L375" s="31"/>
      <c r="M375" s="25">
        <f t="shared" si="66"/>
        <v>1.2058078276907596</v>
      </c>
      <c r="N375" s="32"/>
      <c r="O375" s="33"/>
      <c r="P375" s="28">
        <f t="shared" si="68"/>
        <v>0</v>
      </c>
      <c r="R375">
        <f>P389</f>
        <v>0</v>
      </c>
      <c r="S375" s="1">
        <f>N389</f>
        <v>1.5368751812880159</v>
      </c>
      <c r="T375" s="1">
        <f>O389</f>
        <v>0</v>
      </c>
    </row>
    <row r="376" spans="1:20" x14ac:dyDescent="0.2">
      <c r="B376">
        <v>23.77</v>
      </c>
      <c r="C376">
        <v>24.09</v>
      </c>
      <c r="F376" s="20">
        <f t="shared" si="62"/>
        <v>14304839.748327637</v>
      </c>
      <c r="G376" s="20">
        <f t="shared" si="63"/>
        <v>17857168.454979397</v>
      </c>
      <c r="H376" s="20"/>
      <c r="I376" s="20"/>
      <c r="J376" s="29">
        <f t="shared" si="64"/>
        <v>17857168.454979397</v>
      </c>
      <c r="K376" s="23">
        <f t="shared" si="65"/>
        <v>1.2483305489016092</v>
      </c>
      <c r="L376" s="31"/>
      <c r="M376" s="25">
        <f t="shared" si="66"/>
        <v>1.0497166836230645</v>
      </c>
      <c r="N376" s="32"/>
      <c r="O376" s="33"/>
      <c r="P376" s="28">
        <f t="shared" si="68"/>
        <v>0</v>
      </c>
      <c r="R376">
        <f>P392</f>
        <v>0</v>
      </c>
      <c r="S376" s="1">
        <f>N392</f>
        <v>1.5368751812880159</v>
      </c>
      <c r="T376" s="1">
        <f>O392</f>
        <v>0</v>
      </c>
    </row>
    <row r="377" spans="1:20" x14ac:dyDescent="0.2">
      <c r="A377" s="19">
        <v>31</v>
      </c>
      <c r="B377">
        <v>23.36</v>
      </c>
      <c r="C377">
        <v>24.05</v>
      </c>
      <c r="F377" s="20">
        <f t="shared" si="62"/>
        <v>10766156.75170335</v>
      </c>
      <c r="G377" s="20">
        <f t="shared" si="63"/>
        <v>17368863.244510353</v>
      </c>
      <c r="H377" s="20"/>
      <c r="I377" s="20"/>
      <c r="J377" s="29">
        <f t="shared" si="64"/>
        <v>17368863.244510353</v>
      </c>
      <c r="K377" s="23">
        <f t="shared" si="65"/>
        <v>1.6132835184442551</v>
      </c>
      <c r="L377" s="34">
        <f>GEOMEAN(K377:K379)</f>
        <v>1.9656411970905034</v>
      </c>
      <c r="M377" s="25">
        <f t="shared" si="66"/>
        <v>1.3566043274476733</v>
      </c>
      <c r="N377" s="26">
        <f>GEOMEAN(M377:M379)</f>
        <v>1.6529006363084238</v>
      </c>
      <c r="O377" s="27">
        <f>STDEVA(M377:M379)</f>
        <v>1.026991189008142</v>
      </c>
      <c r="P377" s="28">
        <f t="shared" si="68"/>
        <v>31</v>
      </c>
      <c r="S377"/>
      <c r="T377"/>
    </row>
    <row r="378" spans="1:20" x14ac:dyDescent="0.2">
      <c r="B378">
        <v>23.39</v>
      </c>
      <c r="C378">
        <v>24.65</v>
      </c>
      <c r="F378" s="20">
        <f t="shared" si="62"/>
        <v>10992376.590753488</v>
      </c>
      <c r="G378" s="20">
        <f t="shared" si="63"/>
        <v>26326273.76115784</v>
      </c>
      <c r="H378" s="20"/>
      <c r="I378" s="20"/>
      <c r="J378" s="29">
        <f t="shared" si="64"/>
        <v>26326273.76115784</v>
      </c>
      <c r="K378" s="23">
        <f t="shared" si="65"/>
        <v>2.3949574092378567</v>
      </c>
      <c r="L378" s="31"/>
      <c r="M378" s="25">
        <f t="shared" si="66"/>
        <v>2.013911100113436</v>
      </c>
      <c r="N378" s="32"/>
      <c r="O378" s="33"/>
      <c r="P378" s="28">
        <f t="shared" si="68"/>
        <v>0</v>
      </c>
      <c r="S378"/>
      <c r="T378"/>
    </row>
    <row r="379" spans="1:20" x14ac:dyDescent="0.2">
      <c r="B379">
        <v>22.82</v>
      </c>
      <c r="F379" s="20">
        <f t="shared" si="62"/>
        <v>7404649.4163077502</v>
      </c>
      <c r="G379" s="20" t="str">
        <f t="shared" si="63"/>
        <v/>
      </c>
      <c r="H379" s="20"/>
      <c r="I379" s="20"/>
      <c r="J379" s="29" t="str">
        <f t="shared" si="64"/>
        <v/>
      </c>
      <c r="K379" s="23" t="str">
        <f t="shared" si="65"/>
        <v/>
      </c>
      <c r="L379" s="31"/>
      <c r="M379" s="25" t="str">
        <f t="shared" si="66"/>
        <v/>
      </c>
      <c r="N379" s="32"/>
      <c r="O379" s="33"/>
      <c r="P379" s="28">
        <f t="shared" si="68"/>
        <v>0</v>
      </c>
      <c r="S379"/>
      <c r="T379"/>
    </row>
    <row r="380" spans="1:20" x14ac:dyDescent="0.2">
      <c r="A380" s="19">
        <v>32</v>
      </c>
      <c r="B380">
        <v>22.2</v>
      </c>
      <c r="C380">
        <v>23.78</v>
      </c>
      <c r="F380" s="20">
        <f t="shared" si="62"/>
        <v>4817990.1051574759</v>
      </c>
      <c r="G380" s="20">
        <f t="shared" si="63"/>
        <v>14404337.777250487</v>
      </c>
      <c r="H380" s="20"/>
      <c r="I380" s="20"/>
      <c r="J380" s="29">
        <f t="shared" si="64"/>
        <v>14404337.777250487</v>
      </c>
      <c r="K380" s="23">
        <f t="shared" si="65"/>
        <v>2.9896984972698863</v>
      </c>
      <c r="L380" s="34">
        <f>GEOMEAN(K380:K382)</f>
        <v>2.6851450055605328</v>
      </c>
      <c r="M380" s="25">
        <f t="shared" si="66"/>
        <v>2.5140267490436634</v>
      </c>
      <c r="N380" s="26">
        <f>GEOMEAN(M380:M382)</f>
        <v>2.2579288096122663</v>
      </c>
      <c r="O380" s="27">
        <f>STDEVA(M380:M382)</f>
        <v>1.3334845696212931</v>
      </c>
      <c r="P380" s="28">
        <f t="shared" si="68"/>
        <v>32</v>
      </c>
      <c r="S380"/>
      <c r="T380"/>
    </row>
    <row r="381" spans="1:20" x14ac:dyDescent="0.2">
      <c r="B381">
        <v>22.58</v>
      </c>
      <c r="C381">
        <v>23.85</v>
      </c>
      <c r="F381" s="20">
        <f t="shared" si="62"/>
        <v>6269852.1829465032</v>
      </c>
      <c r="G381" s="20">
        <f t="shared" si="63"/>
        <v>15120473.681321807</v>
      </c>
      <c r="H381" s="20"/>
      <c r="I381" s="20"/>
      <c r="J381" s="29">
        <f t="shared" si="64"/>
        <v>15120473.681321807</v>
      </c>
      <c r="K381" s="23">
        <f t="shared" si="65"/>
        <v>2.4116156553815236</v>
      </c>
      <c r="L381" s="31"/>
      <c r="M381" s="25">
        <f t="shared" si="66"/>
        <v>2.0279189595800595</v>
      </c>
      <c r="N381" s="32"/>
      <c r="O381" s="33"/>
      <c r="P381" s="28">
        <f t="shared" si="68"/>
        <v>0</v>
      </c>
      <c r="S381"/>
      <c r="T381"/>
    </row>
    <row r="382" spans="1:20" x14ac:dyDescent="0.2">
      <c r="B382">
        <v>22.38</v>
      </c>
      <c r="F382" s="20">
        <f t="shared" si="62"/>
        <v>5458223.349647522</v>
      </c>
      <c r="G382" s="20" t="str">
        <f t="shared" si="63"/>
        <v/>
      </c>
      <c r="H382" s="20"/>
      <c r="I382" s="20"/>
      <c r="J382" s="29" t="str">
        <f t="shared" si="64"/>
        <v/>
      </c>
      <c r="K382" s="23" t="str">
        <f t="shared" si="65"/>
        <v/>
      </c>
      <c r="L382" s="31"/>
      <c r="M382" s="25" t="str">
        <f t="shared" si="66"/>
        <v/>
      </c>
      <c r="N382" s="32"/>
      <c r="O382" s="33"/>
      <c r="P382" s="28">
        <f t="shared" si="68"/>
        <v>0</v>
      </c>
      <c r="S382"/>
      <c r="T382"/>
    </row>
    <row r="383" spans="1:20" x14ac:dyDescent="0.2">
      <c r="A383" s="19"/>
      <c r="F383" s="20">
        <f t="shared" ref="F368:F394" si="69">B$364^B383</f>
        <v>1</v>
      </c>
      <c r="G383" s="20">
        <f t="shared" ref="G368:G394" si="70">C$364^C383</f>
        <v>1</v>
      </c>
      <c r="H383" s="20"/>
      <c r="I383" s="20"/>
      <c r="J383" s="29">
        <f t="shared" ref="J368:J394" si="71">GEOMEAN(G383:I383)</f>
        <v>1</v>
      </c>
      <c r="K383" s="30">
        <f t="shared" ref="K368:K394" si="72">J383/F383</f>
        <v>1</v>
      </c>
      <c r="L383" s="34">
        <f>GEOMEAN(K383:K385)</f>
        <v>1</v>
      </c>
      <c r="M383" s="25">
        <f t="shared" ref="M368:M394" si="73">K383/L$368</f>
        <v>1.5368751812880159</v>
      </c>
      <c r="N383" s="26">
        <f>GEOMEAN(M383:M385)</f>
        <v>1.5368751812880159</v>
      </c>
      <c r="O383" s="27">
        <f>STDEVA(M383:M385)</f>
        <v>0</v>
      </c>
      <c r="P383" s="28">
        <f t="shared" si="68"/>
        <v>0</v>
      </c>
      <c r="S383"/>
      <c r="T383"/>
    </row>
    <row r="384" spans="1:20" x14ac:dyDescent="0.2">
      <c r="F384" s="20">
        <f t="shared" si="69"/>
        <v>1</v>
      </c>
      <c r="G384" s="20">
        <f t="shared" si="70"/>
        <v>1</v>
      </c>
      <c r="H384" s="20"/>
      <c r="I384" s="20"/>
      <c r="J384" s="29">
        <f t="shared" si="71"/>
        <v>1</v>
      </c>
      <c r="K384" s="30">
        <f t="shared" si="72"/>
        <v>1</v>
      </c>
      <c r="L384" s="31"/>
      <c r="M384" s="25">
        <f t="shared" si="73"/>
        <v>1.5368751812880159</v>
      </c>
      <c r="N384" s="32"/>
      <c r="O384" s="33"/>
      <c r="P384" s="28">
        <f t="shared" si="68"/>
        <v>0</v>
      </c>
      <c r="S384"/>
      <c r="T384"/>
    </row>
    <row r="385" spans="1:20" x14ac:dyDescent="0.2">
      <c r="F385" s="20">
        <f t="shared" si="69"/>
        <v>1</v>
      </c>
      <c r="G385" s="20">
        <f t="shared" si="70"/>
        <v>1</v>
      </c>
      <c r="H385" s="20"/>
      <c r="I385" s="20"/>
      <c r="J385" s="29">
        <f t="shared" si="71"/>
        <v>1</v>
      </c>
      <c r="K385" s="30">
        <f t="shared" si="72"/>
        <v>1</v>
      </c>
      <c r="L385" s="31"/>
      <c r="M385" s="25">
        <f t="shared" si="73"/>
        <v>1.5368751812880159</v>
      </c>
      <c r="N385" s="32"/>
      <c r="O385" s="33"/>
      <c r="P385" s="28">
        <f t="shared" si="68"/>
        <v>0</v>
      </c>
      <c r="S385"/>
      <c r="T385"/>
    </row>
    <row r="386" spans="1:20" x14ac:dyDescent="0.2">
      <c r="A386" s="19"/>
      <c r="F386" s="20">
        <f t="shared" si="69"/>
        <v>1</v>
      </c>
      <c r="G386" s="20">
        <f t="shared" si="70"/>
        <v>1</v>
      </c>
      <c r="H386" s="20"/>
      <c r="I386" s="20"/>
      <c r="J386" s="29">
        <f t="shared" si="71"/>
        <v>1</v>
      </c>
      <c r="K386" s="30">
        <f t="shared" si="72"/>
        <v>1</v>
      </c>
      <c r="L386" s="34">
        <f>GEOMEAN(K386:K388)</f>
        <v>1</v>
      </c>
      <c r="M386" s="25">
        <f t="shared" si="73"/>
        <v>1.5368751812880159</v>
      </c>
      <c r="N386" s="26">
        <f>GEOMEAN(M386:M388)</f>
        <v>1.5368751812880159</v>
      </c>
      <c r="O386" s="27">
        <f>STDEVA(M386:M388)</f>
        <v>0</v>
      </c>
      <c r="P386" s="28">
        <f t="shared" si="68"/>
        <v>0</v>
      </c>
    </row>
    <row r="387" spans="1:20" x14ac:dyDescent="0.2">
      <c r="F387" s="20">
        <f t="shared" si="69"/>
        <v>1</v>
      </c>
      <c r="G387" s="20">
        <f t="shared" si="70"/>
        <v>1</v>
      </c>
      <c r="H387" s="20"/>
      <c r="I387" s="20"/>
      <c r="J387" s="29">
        <f t="shared" si="71"/>
        <v>1</v>
      </c>
      <c r="K387" s="30">
        <f t="shared" si="72"/>
        <v>1</v>
      </c>
      <c r="L387" s="31"/>
      <c r="M387" s="25">
        <f t="shared" si="73"/>
        <v>1.5368751812880159</v>
      </c>
      <c r="N387" s="32"/>
      <c r="O387" s="33"/>
      <c r="P387" s="28">
        <f t="shared" si="68"/>
        <v>0</v>
      </c>
    </row>
    <row r="388" spans="1:20" x14ac:dyDescent="0.2">
      <c r="F388" s="20">
        <f t="shared" si="69"/>
        <v>1</v>
      </c>
      <c r="G388" s="20">
        <f t="shared" si="70"/>
        <v>1</v>
      </c>
      <c r="H388" s="20"/>
      <c r="I388" s="20"/>
      <c r="J388" s="29">
        <f t="shared" si="71"/>
        <v>1</v>
      </c>
      <c r="K388" s="30">
        <f t="shared" si="72"/>
        <v>1</v>
      </c>
      <c r="L388" s="31"/>
      <c r="M388" s="25">
        <f t="shared" si="73"/>
        <v>1.5368751812880159</v>
      </c>
      <c r="N388" s="32"/>
      <c r="O388" s="33"/>
      <c r="P388" s="28">
        <f t="shared" si="68"/>
        <v>0</v>
      </c>
    </row>
    <row r="389" spans="1:20" x14ac:dyDescent="0.2">
      <c r="A389" s="19"/>
      <c r="F389" s="20">
        <f t="shared" si="69"/>
        <v>1</v>
      </c>
      <c r="G389" s="20">
        <f t="shared" si="70"/>
        <v>1</v>
      </c>
      <c r="H389" s="20"/>
      <c r="I389" s="20"/>
      <c r="J389" s="29">
        <f t="shared" si="71"/>
        <v>1</v>
      </c>
      <c r="K389" s="30">
        <f t="shared" si="72"/>
        <v>1</v>
      </c>
      <c r="L389" s="34">
        <f>GEOMEAN(K389:K391)</f>
        <v>1</v>
      </c>
      <c r="M389" s="25">
        <f t="shared" si="73"/>
        <v>1.5368751812880159</v>
      </c>
      <c r="N389" s="26">
        <f>GEOMEAN(M389:M391)</f>
        <v>1.5368751812880159</v>
      </c>
      <c r="O389" s="27">
        <f>STDEVA(M389:M391)</f>
        <v>0</v>
      </c>
      <c r="P389" s="28">
        <f t="shared" si="68"/>
        <v>0</v>
      </c>
    </row>
    <row r="390" spans="1:20" x14ac:dyDescent="0.2">
      <c r="F390" s="20">
        <f t="shared" si="69"/>
        <v>1</v>
      </c>
      <c r="G390" s="20">
        <f t="shared" si="70"/>
        <v>1</v>
      </c>
      <c r="H390" s="20"/>
      <c r="I390" s="20"/>
      <c r="J390" s="29">
        <f t="shared" si="71"/>
        <v>1</v>
      </c>
      <c r="K390" s="30">
        <f t="shared" si="72"/>
        <v>1</v>
      </c>
      <c r="L390" s="31"/>
      <c r="M390" s="25">
        <f t="shared" si="73"/>
        <v>1.5368751812880159</v>
      </c>
      <c r="N390" s="32"/>
      <c r="O390" s="33"/>
      <c r="P390" s="28">
        <f t="shared" si="68"/>
        <v>0</v>
      </c>
    </row>
    <row r="391" spans="1:20" x14ac:dyDescent="0.2">
      <c r="A391" s="19"/>
      <c r="F391" s="20">
        <f t="shared" si="69"/>
        <v>1</v>
      </c>
      <c r="G391" s="20">
        <f t="shared" si="70"/>
        <v>1</v>
      </c>
      <c r="H391" s="20"/>
      <c r="I391" s="20"/>
      <c r="J391" s="29">
        <f t="shared" si="71"/>
        <v>1</v>
      </c>
      <c r="K391" s="30">
        <f t="shared" si="72"/>
        <v>1</v>
      </c>
      <c r="L391" s="31"/>
      <c r="M391" s="25">
        <f t="shared" si="73"/>
        <v>1.5368751812880159</v>
      </c>
      <c r="N391" s="32"/>
      <c r="O391" s="33"/>
      <c r="P391" s="28">
        <f t="shared" si="68"/>
        <v>0</v>
      </c>
    </row>
    <row r="392" spans="1:20" x14ac:dyDescent="0.2">
      <c r="A392" s="19"/>
      <c r="F392" s="20">
        <f t="shared" si="69"/>
        <v>1</v>
      </c>
      <c r="G392" s="20">
        <f t="shared" si="70"/>
        <v>1</v>
      </c>
      <c r="H392" s="20"/>
      <c r="I392" s="20"/>
      <c r="J392" s="29">
        <f t="shared" si="71"/>
        <v>1</v>
      </c>
      <c r="K392" s="30">
        <f t="shared" si="72"/>
        <v>1</v>
      </c>
      <c r="L392" s="34">
        <f>GEOMEAN(K392:K394)</f>
        <v>1</v>
      </c>
      <c r="M392" s="25">
        <f t="shared" si="73"/>
        <v>1.5368751812880159</v>
      </c>
      <c r="N392" s="26">
        <f>GEOMEAN(M392:M394)</f>
        <v>1.5368751812880159</v>
      </c>
      <c r="O392" s="27">
        <f>STDEVA(M392:M394)</f>
        <v>0</v>
      </c>
      <c r="P392" s="28">
        <f t="shared" si="68"/>
        <v>0</v>
      </c>
    </row>
    <row r="393" spans="1:20" x14ac:dyDescent="0.2">
      <c r="A393" s="19"/>
      <c r="F393" s="20">
        <f t="shared" si="69"/>
        <v>1</v>
      </c>
      <c r="G393" s="20">
        <f t="shared" si="70"/>
        <v>1</v>
      </c>
      <c r="H393" s="20"/>
      <c r="I393" s="20"/>
      <c r="J393" s="29">
        <f t="shared" si="71"/>
        <v>1</v>
      </c>
      <c r="K393" s="30">
        <f t="shared" si="72"/>
        <v>1</v>
      </c>
      <c r="L393" s="31"/>
      <c r="M393" s="25">
        <f t="shared" si="73"/>
        <v>1.5368751812880159</v>
      </c>
      <c r="N393" s="32"/>
      <c r="O393" s="33"/>
      <c r="P393" s="28">
        <f t="shared" si="68"/>
        <v>0</v>
      </c>
    </row>
    <row r="394" spans="1:20" x14ac:dyDescent="0.2">
      <c r="A394" s="19"/>
      <c r="F394" s="20">
        <f t="shared" si="69"/>
        <v>1</v>
      </c>
      <c r="G394" s="20">
        <f t="shared" si="70"/>
        <v>1</v>
      </c>
      <c r="H394" s="20"/>
      <c r="I394" s="20"/>
      <c r="J394" s="29">
        <f t="shared" si="71"/>
        <v>1</v>
      </c>
      <c r="K394" s="30">
        <f t="shared" si="72"/>
        <v>1</v>
      </c>
      <c r="L394" s="31"/>
      <c r="M394" s="25">
        <f t="shared" si="73"/>
        <v>1.5368751812880159</v>
      </c>
      <c r="N394" s="32"/>
      <c r="O394" s="33"/>
      <c r="P394" s="28">
        <f t="shared" si="68"/>
        <v>0</v>
      </c>
    </row>
    <row r="395" spans="1:20" x14ac:dyDescent="0.2">
      <c r="S395"/>
      <c r="T395"/>
    </row>
    <row r="396" spans="1:20" x14ac:dyDescent="0.2">
      <c r="S396"/>
      <c r="T396"/>
    </row>
    <row r="397" spans="1:20" x14ac:dyDescent="0.2">
      <c r="A397" s="2" t="s">
        <v>0</v>
      </c>
      <c r="B397" s="3">
        <v>2</v>
      </c>
      <c r="C397" s="3">
        <v>2</v>
      </c>
      <c r="D397" s="3">
        <v>2</v>
      </c>
      <c r="F397" s="4"/>
      <c r="G397" s="4"/>
      <c r="H397" s="4"/>
      <c r="I397" s="4"/>
      <c r="J397" s="4"/>
      <c r="K397" s="4"/>
    </row>
    <row r="398" spans="1:20" x14ac:dyDescent="0.2">
      <c r="A398" s="5"/>
      <c r="B398" s="3"/>
      <c r="C398" s="3"/>
      <c r="D398" s="3"/>
      <c r="E398" s="3"/>
      <c r="F398" s="4"/>
      <c r="G398" s="4"/>
      <c r="H398" s="4"/>
      <c r="I398" s="4"/>
      <c r="J398" s="4"/>
      <c r="K398" s="4"/>
    </row>
    <row r="399" spans="1:20" x14ac:dyDescent="0.2">
      <c r="A399" s="6"/>
      <c r="B399" s="7" t="s">
        <v>1</v>
      </c>
      <c r="C399" s="7" t="s">
        <v>2</v>
      </c>
      <c r="D399" s="7" t="s">
        <v>3</v>
      </c>
      <c r="E399" s="7" t="s">
        <v>4</v>
      </c>
      <c r="F399" s="4"/>
      <c r="G399" s="4"/>
      <c r="H399" s="4"/>
      <c r="I399" s="4"/>
      <c r="J399" s="4"/>
      <c r="K399" s="4"/>
    </row>
    <row r="400" spans="1:20" ht="15.75" x14ac:dyDescent="0.25">
      <c r="A400" s="8" t="s">
        <v>5</v>
      </c>
      <c r="B400" t="s">
        <v>28</v>
      </c>
      <c r="C400" t="s">
        <v>6</v>
      </c>
      <c r="D400" s="9" t="s">
        <v>7</v>
      </c>
      <c r="E400" s="9"/>
      <c r="F400" s="10" t="s">
        <v>8</v>
      </c>
      <c r="G400" s="10" t="s">
        <v>9</v>
      </c>
      <c r="H400" s="10"/>
      <c r="I400" s="10"/>
      <c r="J400" s="11" t="s">
        <v>10</v>
      </c>
      <c r="K400" s="12" t="s">
        <v>11</v>
      </c>
      <c r="L400" s="13" t="s">
        <v>12</v>
      </c>
      <c r="M400" s="14" t="s">
        <v>13</v>
      </c>
      <c r="N400" s="15" t="s">
        <v>14</v>
      </c>
      <c r="O400" s="16" t="s">
        <v>15</v>
      </c>
      <c r="P400" s="8" t="s">
        <v>16</v>
      </c>
      <c r="R400" s="17" t="str">
        <f>B400</f>
        <v>CeBiP</v>
      </c>
      <c r="S400" s="18" t="s">
        <v>17</v>
      </c>
      <c r="T400" s="18" t="s">
        <v>18</v>
      </c>
    </row>
    <row r="401" spans="1:20" x14ac:dyDescent="0.2">
      <c r="A401" s="19" t="s">
        <v>19</v>
      </c>
      <c r="B401">
        <v>27.12</v>
      </c>
      <c r="C401">
        <v>25.99</v>
      </c>
      <c r="D401">
        <v>19.899999999999999</v>
      </c>
      <c r="F401" s="20">
        <f t="shared" ref="F401:F427" si="74">B$397^B401</f>
        <v>145859084.1866399</v>
      </c>
      <c r="G401" s="20">
        <f t="shared" ref="G401:G427" si="75">C$397^C401</f>
        <v>66645309.215704501</v>
      </c>
      <c r="H401" s="20"/>
      <c r="I401" s="20"/>
      <c r="J401" s="22">
        <f t="shared" ref="J401:J427" si="76">GEOMEAN(G401:I401)</f>
        <v>66645309.215704501</v>
      </c>
      <c r="K401" s="23">
        <f t="shared" ref="K401:K427" si="77">J401/F401</f>
        <v>0.45691572511469902</v>
      </c>
      <c r="L401" s="24">
        <f>GEOMEAN(K401:K403)</f>
        <v>0.43427074313586811</v>
      </c>
      <c r="M401" s="25">
        <f t="shared" ref="M401:M427" si="78">K401/L$401</f>
        <v>1.0521448482007136</v>
      </c>
      <c r="N401" s="26">
        <f>GEOMEAN(M401:M403)</f>
        <v>1</v>
      </c>
      <c r="O401" s="27">
        <f>STDEVA(M401:M403)</f>
        <v>5.568388688960136E-2</v>
      </c>
      <c r="P401" s="28" t="str">
        <f t="shared" ref="P401:P427" si="79">A401</f>
        <v>NPB 1</v>
      </c>
      <c r="R401" t="str">
        <f>P401</f>
        <v>NPB 1</v>
      </c>
      <c r="S401" s="1">
        <f>N401</f>
        <v>1</v>
      </c>
      <c r="T401" s="1">
        <f>O401</f>
        <v>5.568388688960136E-2</v>
      </c>
    </row>
    <row r="402" spans="1:20" x14ac:dyDescent="0.2">
      <c r="B402">
        <v>27.29</v>
      </c>
      <c r="C402">
        <v>26</v>
      </c>
      <c r="D402">
        <v>19.97</v>
      </c>
      <c r="F402" s="20">
        <f t="shared" si="74"/>
        <v>164100000.2331183</v>
      </c>
      <c r="G402" s="20">
        <f t="shared" si="75"/>
        <v>67108864</v>
      </c>
      <c r="H402" s="20"/>
      <c r="I402" s="20"/>
      <c r="J402" s="29">
        <f t="shared" si="76"/>
        <v>67108864</v>
      </c>
      <c r="K402" s="30">
        <f t="shared" si="77"/>
        <v>0.4089510292788911</v>
      </c>
      <c r="L402" s="31"/>
      <c r="M402" s="25">
        <f t="shared" si="78"/>
        <v>0.94169601738734821</v>
      </c>
      <c r="N402" s="32"/>
      <c r="O402" s="33"/>
      <c r="P402" s="28">
        <f t="shared" si="79"/>
        <v>0</v>
      </c>
      <c r="R402" t="str">
        <f>P404</f>
        <v>NPB 2</v>
      </c>
      <c r="S402" s="1">
        <f>N404</f>
        <v>1.6282625352114029</v>
      </c>
      <c r="T402" s="1">
        <f>O404</f>
        <v>0.11351009708753762</v>
      </c>
    </row>
    <row r="403" spans="1:20" x14ac:dyDescent="0.2">
      <c r="B403">
        <v>27.04</v>
      </c>
      <c r="C403">
        <v>25.85</v>
      </c>
      <c r="D403">
        <v>20.07</v>
      </c>
      <c r="F403" s="20">
        <f t="shared" si="74"/>
        <v>137991101.93916282</v>
      </c>
      <c r="G403" s="20">
        <f t="shared" si="75"/>
        <v>60481894.725287244</v>
      </c>
      <c r="H403" s="20"/>
      <c r="I403" s="20"/>
      <c r="J403" s="29">
        <f t="shared" si="76"/>
        <v>60481894.725287244</v>
      </c>
      <c r="K403" s="30">
        <f t="shared" si="77"/>
        <v>0.43830286065801805</v>
      </c>
      <c r="L403" s="31"/>
      <c r="M403" s="25">
        <f t="shared" si="78"/>
        <v>1.0092848012118754</v>
      </c>
      <c r="N403" s="32"/>
      <c r="O403" s="33"/>
      <c r="P403" s="28">
        <f t="shared" si="79"/>
        <v>0</v>
      </c>
      <c r="R403" t="str">
        <f>P407</f>
        <v>NPB 3</v>
      </c>
      <c r="S403" s="1">
        <f>N407</f>
        <v>1.6058457637267554</v>
      </c>
      <c r="T403" s="1">
        <f>O407</f>
        <v>7.3391204282693093E-2</v>
      </c>
    </row>
    <row r="404" spans="1:20" x14ac:dyDescent="0.2">
      <c r="A404" s="19" t="s">
        <v>20</v>
      </c>
      <c r="B404">
        <v>26.19</v>
      </c>
      <c r="C404">
        <v>25.58</v>
      </c>
      <c r="D404">
        <v>19.63</v>
      </c>
      <c r="F404" s="20">
        <f t="shared" si="74"/>
        <v>76555357.064348638</v>
      </c>
      <c r="G404" s="20">
        <f t="shared" si="75"/>
        <v>50158817.46357213</v>
      </c>
      <c r="H404" s="20"/>
      <c r="I404" s="20"/>
      <c r="J404" s="29">
        <f t="shared" si="76"/>
        <v>50158817.46357213</v>
      </c>
      <c r="K404" s="30">
        <f t="shared" si="77"/>
        <v>0.655196701929182</v>
      </c>
      <c r="L404" s="34">
        <f>GEOMEAN(K404:K406)</f>
        <v>0.70710678118654857</v>
      </c>
      <c r="M404" s="25">
        <f t="shared" si="78"/>
        <v>1.5087286267502342</v>
      </c>
      <c r="N404" s="26">
        <f>GEOMEAN(M404:M406)</f>
        <v>1.6282625352114029</v>
      </c>
      <c r="O404" s="27">
        <f>STDEVA(M404:M406)</f>
        <v>0.11351009708753762</v>
      </c>
      <c r="P404" s="28" t="str">
        <f t="shared" si="79"/>
        <v>NPB 2</v>
      </c>
      <c r="R404" t="str">
        <f>P410</f>
        <v>B73 1</v>
      </c>
      <c r="S404" s="1">
        <f>N410</f>
        <v>1.8747089931199628</v>
      </c>
      <c r="T404" s="1">
        <f>O410</f>
        <v>8.4729314515345905E-2</v>
      </c>
    </row>
    <row r="405" spans="1:20" x14ac:dyDescent="0.2">
      <c r="B405">
        <v>26.02</v>
      </c>
      <c r="C405">
        <v>25.61</v>
      </c>
      <c r="D405">
        <v>19.63</v>
      </c>
      <c r="F405" s="20">
        <f t="shared" si="74"/>
        <v>68045668.830739647</v>
      </c>
      <c r="G405" s="20">
        <f t="shared" si="75"/>
        <v>51212760.841440864</v>
      </c>
      <c r="H405" s="20"/>
      <c r="I405" s="20"/>
      <c r="J405" s="29">
        <f t="shared" si="76"/>
        <v>51212760.841440864</v>
      </c>
      <c r="K405" s="30">
        <f t="shared" si="77"/>
        <v>0.75262337370553534</v>
      </c>
      <c r="L405" s="31"/>
      <c r="M405" s="25">
        <f t="shared" si="78"/>
        <v>1.7330740916849328</v>
      </c>
      <c r="N405" s="32"/>
      <c r="O405" s="33"/>
      <c r="P405" s="28">
        <f t="shared" si="79"/>
        <v>0</v>
      </c>
      <c r="R405" t="str">
        <f>P413</f>
        <v>B73 2</v>
      </c>
      <c r="S405" s="1">
        <f>N413</f>
        <v>1.3441243995934193</v>
      </c>
      <c r="T405" s="1">
        <f>O413</f>
        <v>1.9334807328161858E-2</v>
      </c>
    </row>
    <row r="406" spans="1:20" x14ac:dyDescent="0.2">
      <c r="B406">
        <v>26.03</v>
      </c>
      <c r="C406">
        <v>25.55</v>
      </c>
      <c r="D406">
        <v>19.77</v>
      </c>
      <c r="F406" s="20">
        <f t="shared" si="74"/>
        <v>68518963.886434838</v>
      </c>
      <c r="G406" s="20">
        <f t="shared" si="75"/>
        <v>49126563.926780164</v>
      </c>
      <c r="H406" s="20"/>
      <c r="I406" s="20"/>
      <c r="J406" s="29">
        <f t="shared" si="76"/>
        <v>49126563.926780164</v>
      </c>
      <c r="K406" s="30">
        <f t="shared" si="77"/>
        <v>0.71697762400791476</v>
      </c>
      <c r="L406" s="31"/>
      <c r="M406" s="25">
        <f t="shared" si="78"/>
        <v>1.6509922331645481</v>
      </c>
      <c r="N406" s="32"/>
      <c r="O406" s="33"/>
      <c r="P406" s="28">
        <f t="shared" si="79"/>
        <v>0</v>
      </c>
      <c r="R406" t="str">
        <f>P416</f>
        <v>B73 3</v>
      </c>
      <c r="S406" s="1">
        <f>N416</f>
        <v>2.3187275817511788</v>
      </c>
      <c r="T406" s="1">
        <f>O416</f>
        <v>0.25861702143494503</v>
      </c>
    </row>
    <row r="407" spans="1:20" x14ac:dyDescent="0.2">
      <c r="A407" s="19" t="s">
        <v>21</v>
      </c>
      <c r="B407">
        <v>26.33</v>
      </c>
      <c r="C407">
        <v>25.8</v>
      </c>
      <c r="D407">
        <v>19.7</v>
      </c>
      <c r="F407" s="20">
        <f t="shared" si="74"/>
        <v>84356739.596966252</v>
      </c>
      <c r="G407" s="20">
        <f t="shared" si="75"/>
        <v>58421659.357363015</v>
      </c>
      <c r="H407" s="20"/>
      <c r="I407" s="20"/>
      <c r="J407" s="29">
        <f t="shared" si="76"/>
        <v>58421659.357363015</v>
      </c>
      <c r="K407" s="30">
        <f t="shared" si="77"/>
        <v>0.6925547340554643</v>
      </c>
      <c r="L407" s="34">
        <f>GEOMEAN(K407:K409)</f>
        <v>0.69737183317520379</v>
      </c>
      <c r="M407" s="25">
        <f t="shared" si="78"/>
        <v>1.5947533767863984</v>
      </c>
      <c r="N407" s="26">
        <f>GEOMEAN(M407:M409)</f>
        <v>1.6058457637267554</v>
      </c>
      <c r="O407" s="27">
        <f>STDEVA(M407:M409)</f>
        <v>7.3391204282693093E-2</v>
      </c>
      <c r="P407" s="28" t="str">
        <f t="shared" si="79"/>
        <v>NPB 3</v>
      </c>
      <c r="R407" t="str">
        <f>P419</f>
        <v>Bx1 1</v>
      </c>
      <c r="S407" s="1">
        <f>N419</f>
        <v>1.331759279421916</v>
      </c>
      <c r="T407" s="1">
        <f>O419</f>
        <v>0.11093232549025392</v>
      </c>
    </row>
    <row r="408" spans="1:20" x14ac:dyDescent="0.2">
      <c r="B408">
        <v>26.46</v>
      </c>
      <c r="C408">
        <v>25.88</v>
      </c>
      <c r="D408">
        <v>19.77</v>
      </c>
      <c r="F408" s="20">
        <f t="shared" si="74"/>
        <v>92311048.799852669</v>
      </c>
      <c r="G408" s="20">
        <f t="shared" si="75"/>
        <v>61752747.900264196</v>
      </c>
      <c r="H408" s="20"/>
      <c r="I408" s="20"/>
      <c r="J408" s="29">
        <f t="shared" si="76"/>
        <v>61752747.900264196</v>
      </c>
      <c r="K408" s="30">
        <f t="shared" si="77"/>
        <v>0.66896377739305624</v>
      </c>
      <c r="L408" s="31"/>
      <c r="M408" s="25">
        <f t="shared" si="78"/>
        <v>1.5404302223135509</v>
      </c>
      <c r="N408" s="32"/>
      <c r="O408" s="33"/>
      <c r="P408" s="28">
        <f t="shared" si="79"/>
        <v>0</v>
      </c>
      <c r="R408" t="str">
        <f>P422</f>
        <v>Bx1 2</v>
      </c>
      <c r="S408" s="1">
        <f>N422</f>
        <v>1.7211028744886563</v>
      </c>
      <c r="T408" s="1">
        <f>O422</f>
        <v>0.20281238295394138</v>
      </c>
    </row>
    <row r="409" spans="1:20" x14ac:dyDescent="0.2">
      <c r="B409">
        <v>26.33</v>
      </c>
      <c r="C409">
        <v>25.88</v>
      </c>
      <c r="D409">
        <v>19.8</v>
      </c>
      <c r="F409" s="20">
        <f t="shared" si="74"/>
        <v>84356739.596966252</v>
      </c>
      <c r="G409" s="20">
        <f t="shared" si="75"/>
        <v>61752747.900264196</v>
      </c>
      <c r="H409" s="20"/>
      <c r="I409" s="20"/>
      <c r="J409" s="29">
        <f t="shared" si="76"/>
        <v>61752747.900264196</v>
      </c>
      <c r="K409" s="30">
        <f t="shared" si="77"/>
        <v>0.73204284797281371</v>
      </c>
      <c r="L409" s="31"/>
      <c r="M409" s="25">
        <f t="shared" si="78"/>
        <v>1.685683089509401</v>
      </c>
      <c r="N409" s="32"/>
      <c r="O409" s="33"/>
      <c r="P409" s="28">
        <f t="shared" si="79"/>
        <v>0</v>
      </c>
      <c r="R409" t="str">
        <f>P425</f>
        <v>Bx1 3</v>
      </c>
      <c r="S409" s="1">
        <f>N425</f>
        <v>2.0279189595800609</v>
      </c>
      <c r="T409" s="1">
        <f>O425</f>
        <v>0.11551486872808778</v>
      </c>
    </row>
    <row r="410" spans="1:20" x14ac:dyDescent="0.2">
      <c r="A410" s="19" t="s">
        <v>22</v>
      </c>
      <c r="B410">
        <v>26.02</v>
      </c>
      <c r="C410">
        <v>25.66</v>
      </c>
      <c r="D410">
        <v>19.96</v>
      </c>
      <c r="F410" s="20">
        <f t="shared" si="74"/>
        <v>68045668.830739647</v>
      </c>
      <c r="G410" s="20">
        <f t="shared" si="75"/>
        <v>53018774.952220887</v>
      </c>
      <c r="H410" s="20"/>
      <c r="I410" s="20"/>
      <c r="J410" s="29">
        <f t="shared" si="76"/>
        <v>53018774.952220887</v>
      </c>
      <c r="K410" s="30">
        <f t="shared" si="77"/>
        <v>0.77916457966050068</v>
      </c>
      <c r="L410" s="34">
        <f>GEOMEAN(K410:K412)</f>
        <v>0.81413126760570131</v>
      </c>
      <c r="M410" s="25">
        <f t="shared" si="78"/>
        <v>1.7941908175396641</v>
      </c>
      <c r="N410" s="26">
        <f>GEOMEAN(M410:M412)</f>
        <v>1.8747089931199628</v>
      </c>
      <c r="O410" s="27">
        <f>STDEVA(M410:M412)</f>
        <v>8.4729314515345905E-2</v>
      </c>
      <c r="P410" s="28" t="str">
        <f t="shared" si="79"/>
        <v>B73 1</v>
      </c>
      <c r="S410"/>
      <c r="T410"/>
    </row>
    <row r="411" spans="1:20" x14ac:dyDescent="0.2">
      <c r="B411">
        <v>25.98</v>
      </c>
      <c r="C411">
        <v>25.68</v>
      </c>
      <c r="D411">
        <v>19.87</v>
      </c>
      <c r="F411" s="20">
        <f t="shared" si="74"/>
        <v>66184956.438197024</v>
      </c>
      <c r="G411" s="20">
        <f t="shared" si="75"/>
        <v>53758889.469658643</v>
      </c>
      <c r="H411" s="20"/>
      <c r="I411" s="20"/>
      <c r="J411" s="29">
        <f t="shared" si="76"/>
        <v>53758889.469658643</v>
      </c>
      <c r="K411" s="30">
        <f t="shared" si="77"/>
        <v>0.81225239635623625</v>
      </c>
      <c r="L411" s="31"/>
      <c r="M411" s="25">
        <f t="shared" si="78"/>
        <v>1.8703824957006392</v>
      </c>
      <c r="N411" s="32"/>
      <c r="O411" s="33"/>
      <c r="P411" s="28">
        <f t="shared" si="79"/>
        <v>0</v>
      </c>
      <c r="S411"/>
      <c r="T411"/>
    </row>
    <row r="412" spans="1:20" x14ac:dyDescent="0.2">
      <c r="B412">
        <v>25.91</v>
      </c>
      <c r="C412">
        <v>25.68</v>
      </c>
      <c r="D412">
        <v>19.89</v>
      </c>
      <c r="F412" s="20">
        <f t="shared" si="74"/>
        <v>63050304.401909158</v>
      </c>
      <c r="G412" s="20">
        <f t="shared" si="75"/>
        <v>53758889.469658643</v>
      </c>
      <c r="H412" s="20"/>
      <c r="I412" s="20"/>
      <c r="J412" s="29">
        <f t="shared" si="76"/>
        <v>53758889.469658643</v>
      </c>
      <c r="K412" s="30">
        <f t="shared" si="77"/>
        <v>0.85263489176795837</v>
      </c>
      <c r="L412" s="31"/>
      <c r="M412" s="25">
        <f t="shared" si="78"/>
        <v>1.9633717104935129</v>
      </c>
      <c r="N412" s="32"/>
      <c r="O412" s="33"/>
      <c r="P412" s="28">
        <f t="shared" si="79"/>
        <v>0</v>
      </c>
      <c r="S412"/>
      <c r="T412"/>
    </row>
    <row r="413" spans="1:20" x14ac:dyDescent="0.2">
      <c r="A413" s="19" t="s">
        <v>23</v>
      </c>
      <c r="B413">
        <v>26.95</v>
      </c>
      <c r="C413">
        <v>26.15</v>
      </c>
      <c r="D413">
        <v>19.899999999999999</v>
      </c>
      <c r="F413" s="20">
        <f t="shared" si="74"/>
        <v>129645779.46095324</v>
      </c>
      <c r="G413" s="20">
        <f t="shared" si="75"/>
        <v>74461946.799552679</v>
      </c>
      <c r="H413" s="20"/>
      <c r="I413" s="20"/>
      <c r="J413" s="29">
        <f t="shared" si="76"/>
        <v>74461946.799552679</v>
      </c>
      <c r="K413" s="30">
        <f t="shared" si="77"/>
        <v>0.57434917749851744</v>
      </c>
      <c r="L413" s="34">
        <f>GEOMEAN(K413:K415)</f>
        <v>0.58371390187848671</v>
      </c>
      <c r="M413" s="25">
        <f t="shared" si="78"/>
        <v>1.3225601461225394</v>
      </c>
      <c r="N413" s="26">
        <f>GEOMEAN(M413:M415)</f>
        <v>1.3441243995934193</v>
      </c>
      <c r="O413" s="27">
        <f>STDEVA(M413:M415)</f>
        <v>1.9334807328161858E-2</v>
      </c>
      <c r="P413" s="28" t="str">
        <f t="shared" si="79"/>
        <v>B73 2</v>
      </c>
      <c r="S413"/>
      <c r="T413"/>
    </row>
    <row r="414" spans="1:20" x14ac:dyDescent="0.2">
      <c r="B414">
        <v>26.97</v>
      </c>
      <c r="C414">
        <v>26.21</v>
      </c>
      <c r="D414">
        <v>19.829999999999998</v>
      </c>
      <c r="F414" s="20">
        <f t="shared" si="74"/>
        <v>131455567.09920083</v>
      </c>
      <c r="G414" s="20">
        <f t="shared" si="75"/>
        <v>77624030.024107054</v>
      </c>
      <c r="H414" s="20"/>
      <c r="I414" s="20"/>
      <c r="J414" s="29">
        <f t="shared" si="76"/>
        <v>77624030.024107054</v>
      </c>
      <c r="K414" s="30">
        <f t="shared" si="77"/>
        <v>0.59049633071476793</v>
      </c>
      <c r="L414" s="31"/>
      <c r="M414" s="25">
        <f t="shared" si="78"/>
        <v>1.3597423728128568</v>
      </c>
      <c r="N414" s="32"/>
      <c r="O414" s="33"/>
      <c r="P414" s="28">
        <f t="shared" si="79"/>
        <v>0</v>
      </c>
      <c r="S414"/>
      <c r="T414"/>
    </row>
    <row r="415" spans="1:20" x14ac:dyDescent="0.2">
      <c r="B415">
        <v>27.02</v>
      </c>
      <c r="C415">
        <v>26.25</v>
      </c>
      <c r="D415">
        <v>19.87</v>
      </c>
      <c r="F415" s="20">
        <f t="shared" si="74"/>
        <v>136091337.66147953</v>
      </c>
      <c r="G415" s="20">
        <f t="shared" si="75"/>
        <v>79806338.548549905</v>
      </c>
      <c r="H415" s="20"/>
      <c r="I415" s="20"/>
      <c r="J415" s="29">
        <f t="shared" si="76"/>
        <v>79806338.548549905</v>
      </c>
      <c r="K415" s="30">
        <f t="shared" si="77"/>
        <v>0.5864174746159394</v>
      </c>
      <c r="L415" s="31"/>
      <c r="M415" s="25">
        <f t="shared" si="78"/>
        <v>1.35034994616819</v>
      </c>
      <c r="N415" s="32"/>
      <c r="O415" s="33"/>
      <c r="P415" s="28">
        <f t="shared" si="79"/>
        <v>0</v>
      </c>
      <c r="S415"/>
      <c r="T415"/>
    </row>
    <row r="416" spans="1:20" x14ac:dyDescent="0.2">
      <c r="A416" s="19" t="s">
        <v>24</v>
      </c>
      <c r="B416">
        <v>25.59</v>
      </c>
      <c r="C416">
        <v>25.74</v>
      </c>
      <c r="D416">
        <v>19.7</v>
      </c>
      <c r="F416" s="20">
        <f t="shared" si="74"/>
        <v>50507699.629225709</v>
      </c>
      <c r="G416" s="20">
        <f t="shared" si="75"/>
        <v>56041801.612961233</v>
      </c>
      <c r="H416" s="20"/>
      <c r="I416" s="20"/>
      <c r="J416" s="29">
        <f t="shared" si="76"/>
        <v>56041801.612961233</v>
      </c>
      <c r="K416" s="30">
        <f t="shared" si="77"/>
        <v>1.1095694720678444</v>
      </c>
      <c r="L416" s="34">
        <f>GEOMEAN(K416:K418)</f>
        <v>1.0069555500567187</v>
      </c>
      <c r="M416" s="25">
        <f t="shared" si="78"/>
        <v>2.5550177846558246</v>
      </c>
      <c r="N416" s="26">
        <f>GEOMEAN(M416:M418)</f>
        <v>2.3187275817511788</v>
      </c>
      <c r="O416" s="27">
        <f>STDEVA(M416:M418)</f>
        <v>0.25861702143494503</v>
      </c>
      <c r="P416" s="28" t="str">
        <f t="shared" si="79"/>
        <v>B73 3</v>
      </c>
      <c r="S416"/>
      <c r="T416"/>
    </row>
    <row r="417" spans="1:20" x14ac:dyDescent="0.2">
      <c r="B417">
        <v>25.63</v>
      </c>
      <c r="C417">
        <v>25.68</v>
      </c>
      <c r="D417">
        <v>19.72</v>
      </c>
      <c r="F417" s="20">
        <f t="shared" si="74"/>
        <v>51927664.341398492</v>
      </c>
      <c r="G417" s="20">
        <f t="shared" si="75"/>
        <v>53758889.469658643</v>
      </c>
      <c r="H417" s="20"/>
      <c r="I417" s="20"/>
      <c r="J417" s="29">
        <f t="shared" si="76"/>
        <v>53758889.469658643</v>
      </c>
      <c r="K417" s="30">
        <f t="shared" si="77"/>
        <v>1.0352649238413798</v>
      </c>
      <c r="L417" s="31"/>
      <c r="M417" s="25">
        <f t="shared" si="78"/>
        <v>2.3839158870471771</v>
      </c>
      <c r="N417" s="32"/>
      <c r="O417" s="33"/>
      <c r="P417" s="28">
        <f t="shared" si="79"/>
        <v>0</v>
      </c>
      <c r="S417"/>
      <c r="T417"/>
    </row>
    <row r="418" spans="1:20" x14ac:dyDescent="0.2">
      <c r="B418">
        <v>25.76</v>
      </c>
      <c r="C418">
        <v>25.59</v>
      </c>
      <c r="D418">
        <v>19.61</v>
      </c>
      <c r="F418" s="20">
        <f t="shared" si="74"/>
        <v>56824116.009974323</v>
      </c>
      <c r="G418" s="20">
        <f t="shared" si="75"/>
        <v>50507699.629225709</v>
      </c>
      <c r="H418" s="20"/>
      <c r="I418" s="20"/>
      <c r="J418" s="29">
        <f t="shared" si="76"/>
        <v>50507699.629225709</v>
      </c>
      <c r="K418" s="30">
        <f t="shared" si="77"/>
        <v>0.8888426811665685</v>
      </c>
      <c r="L418" s="31"/>
      <c r="M418" s="25">
        <f t="shared" si="78"/>
        <v>2.046747783993546</v>
      </c>
      <c r="N418" s="32"/>
      <c r="O418" s="33"/>
      <c r="P418" s="28">
        <f t="shared" si="79"/>
        <v>0</v>
      </c>
      <c r="S418"/>
      <c r="T418"/>
    </row>
    <row r="419" spans="1:20" x14ac:dyDescent="0.2">
      <c r="A419" s="19" t="s">
        <v>25</v>
      </c>
      <c r="B419">
        <v>26.16</v>
      </c>
      <c r="C419">
        <v>25.25</v>
      </c>
      <c r="D419">
        <v>19.57</v>
      </c>
      <c r="F419" s="20">
        <f t="shared" si="74"/>
        <v>74979870.597837791</v>
      </c>
      <c r="G419" s="20">
        <f t="shared" si="75"/>
        <v>39903169.27427502</v>
      </c>
      <c r="H419" s="20"/>
      <c r="I419" s="20"/>
      <c r="J419" s="29">
        <f t="shared" si="76"/>
        <v>39903169.27427502</v>
      </c>
      <c r="K419" s="30">
        <f t="shared" si="77"/>
        <v>0.53218509122668067</v>
      </c>
      <c r="L419" s="34">
        <f>GEOMEAN(K419:K421)</f>
        <v>0.57834409195264358</v>
      </c>
      <c r="M419" s="25">
        <f t="shared" si="78"/>
        <v>1.2254684425291311</v>
      </c>
      <c r="N419" s="26">
        <f>GEOMEAN(M419:M421)</f>
        <v>1.331759279421916</v>
      </c>
      <c r="O419" s="27">
        <f>STDEVA(M419:M421)</f>
        <v>0.11093232549025392</v>
      </c>
      <c r="P419" s="28" t="str">
        <f t="shared" si="79"/>
        <v>Bx1 1</v>
      </c>
    </row>
    <row r="420" spans="1:20" x14ac:dyDescent="0.2">
      <c r="B420">
        <v>26.17</v>
      </c>
      <c r="C420">
        <v>25.5</v>
      </c>
      <c r="D420">
        <v>19.649999999999999</v>
      </c>
      <c r="F420" s="20">
        <f t="shared" si="74"/>
        <v>75501396.841027439</v>
      </c>
      <c r="G420" s="20">
        <f t="shared" si="75"/>
        <v>47453132.812125675</v>
      </c>
      <c r="H420" s="20"/>
      <c r="I420" s="20"/>
      <c r="J420" s="29">
        <f t="shared" si="76"/>
        <v>47453132.812125675</v>
      </c>
      <c r="K420" s="30">
        <f t="shared" si="77"/>
        <v>0.62850668726091241</v>
      </c>
      <c r="L420" s="31"/>
      <c r="M420" s="25">
        <f t="shared" si="78"/>
        <v>1.4472692374403742</v>
      </c>
      <c r="N420" s="32"/>
      <c r="O420" s="33"/>
      <c r="P420" s="28">
        <f t="shared" si="79"/>
        <v>0</v>
      </c>
    </row>
    <row r="421" spans="1:20" x14ac:dyDescent="0.2">
      <c r="B421">
        <v>26.24</v>
      </c>
      <c r="C421">
        <v>25.45</v>
      </c>
      <c r="D421">
        <v>19.21</v>
      </c>
      <c r="F421" s="20">
        <f t="shared" si="74"/>
        <v>79255075.900872245</v>
      </c>
      <c r="G421" s="20">
        <f t="shared" si="75"/>
        <v>45836704.904527865</v>
      </c>
      <c r="H421" s="20"/>
      <c r="I421" s="20"/>
      <c r="J421" s="29">
        <f t="shared" si="76"/>
        <v>45836704.904527865</v>
      </c>
      <c r="K421" s="30">
        <f t="shared" si="77"/>
        <v>0.57834409195264436</v>
      </c>
      <c r="L421" s="31"/>
      <c r="M421" s="25">
        <f t="shared" si="78"/>
        <v>1.3317592794219175</v>
      </c>
      <c r="N421" s="32"/>
      <c r="O421" s="33"/>
      <c r="P421" s="28">
        <f t="shared" si="79"/>
        <v>0</v>
      </c>
    </row>
    <row r="422" spans="1:20" x14ac:dyDescent="0.2">
      <c r="A422" s="19" t="s">
        <v>26</v>
      </c>
      <c r="B422">
        <v>26.14</v>
      </c>
      <c r="C422">
        <v>25.9</v>
      </c>
      <c r="D422">
        <v>19.98</v>
      </c>
      <c r="F422" s="20">
        <f t="shared" si="74"/>
        <v>73947600.562267765</v>
      </c>
      <c r="G422" s="20">
        <f t="shared" si="75"/>
        <v>62614784.136556625</v>
      </c>
      <c r="H422" s="20"/>
      <c r="I422" s="20"/>
      <c r="J422" s="29">
        <f t="shared" si="76"/>
        <v>62614784.136556625</v>
      </c>
      <c r="K422" s="30">
        <f t="shared" si="77"/>
        <v>0.8467453123625247</v>
      </c>
      <c r="L422" s="34">
        <f>GEOMEAN(K422:K424)</f>
        <v>0.74742462431746748</v>
      </c>
      <c r="M422" s="25">
        <f t="shared" si="78"/>
        <v>1.949809711444475</v>
      </c>
      <c r="N422" s="26">
        <f>GEOMEAN(M422:M424)</f>
        <v>1.7211028744886563</v>
      </c>
      <c r="O422" s="27">
        <f>STDEVA(M422:M424)</f>
        <v>0.20281238295394138</v>
      </c>
      <c r="P422" s="28" t="str">
        <f t="shared" si="79"/>
        <v>Bx1 2</v>
      </c>
    </row>
    <row r="423" spans="1:20" x14ac:dyDescent="0.2">
      <c r="B423">
        <v>26.3</v>
      </c>
      <c r="C423">
        <v>25.73</v>
      </c>
      <c r="D423">
        <v>19.98</v>
      </c>
      <c r="F423" s="20">
        <f t="shared" si="74"/>
        <v>82620702.999523893</v>
      </c>
      <c r="G423" s="20">
        <f t="shared" si="75"/>
        <v>55654692.612603113</v>
      </c>
      <c r="H423" s="20"/>
      <c r="I423" s="20"/>
      <c r="J423" s="29">
        <f t="shared" si="76"/>
        <v>55654692.612603113</v>
      </c>
      <c r="K423" s="30">
        <f t="shared" si="77"/>
        <v>0.67361678843284389</v>
      </c>
      <c r="L423" s="31"/>
      <c r="M423" s="25">
        <f t="shared" si="78"/>
        <v>1.551144761833732</v>
      </c>
      <c r="N423" s="32"/>
      <c r="O423" s="33"/>
      <c r="P423" s="28">
        <f t="shared" si="79"/>
        <v>0</v>
      </c>
    </row>
    <row r="424" spans="1:20" x14ac:dyDescent="0.2">
      <c r="A424" s="19"/>
      <c r="B424">
        <v>26.3</v>
      </c>
      <c r="C424">
        <v>25.85</v>
      </c>
      <c r="D424">
        <v>19.93</v>
      </c>
      <c r="F424" s="20">
        <f t="shared" si="74"/>
        <v>82620702.999523893</v>
      </c>
      <c r="G424" s="20">
        <f t="shared" si="75"/>
        <v>60481894.725287244</v>
      </c>
      <c r="H424" s="20"/>
      <c r="I424" s="20"/>
      <c r="J424" s="29">
        <f t="shared" si="76"/>
        <v>60481894.725287244</v>
      </c>
      <c r="K424" s="30">
        <f t="shared" si="77"/>
        <v>0.73204284797281105</v>
      </c>
      <c r="L424" s="31"/>
      <c r="M424" s="25">
        <f t="shared" si="78"/>
        <v>1.685683089509395</v>
      </c>
      <c r="N424" s="32"/>
      <c r="O424" s="33"/>
      <c r="P424" s="28">
        <f t="shared" si="79"/>
        <v>0</v>
      </c>
    </row>
    <row r="425" spans="1:20" x14ac:dyDescent="0.2">
      <c r="A425" s="19" t="s">
        <v>27</v>
      </c>
      <c r="B425">
        <v>25.92</v>
      </c>
      <c r="C425">
        <v>25.69</v>
      </c>
      <c r="D425">
        <v>19.52</v>
      </c>
      <c r="F425" s="20">
        <f t="shared" si="74"/>
        <v>63488853.950268067</v>
      </c>
      <c r="G425" s="20">
        <f t="shared" si="75"/>
        <v>54132812.116358526</v>
      </c>
      <c r="H425" s="20"/>
      <c r="I425" s="20"/>
      <c r="J425" s="29">
        <f t="shared" si="76"/>
        <v>54132812.116358526</v>
      </c>
      <c r="K425" s="30">
        <f t="shared" si="77"/>
        <v>0.85263489176795826</v>
      </c>
      <c r="L425" s="34">
        <f>GEOMEAN(K425:K427)</f>
        <v>0.88066587359614956</v>
      </c>
      <c r="M425" s="25">
        <f t="shared" si="78"/>
        <v>1.9633717104935127</v>
      </c>
      <c r="N425" s="26">
        <f>GEOMEAN(M425:M427)</f>
        <v>2.0279189595800609</v>
      </c>
      <c r="O425" s="27">
        <f>STDEVA(M425:M427)</f>
        <v>0.11551486872808778</v>
      </c>
      <c r="P425" s="28" t="str">
        <f t="shared" si="79"/>
        <v>Bx1 3</v>
      </c>
    </row>
    <row r="426" spans="1:20" x14ac:dyDescent="0.2">
      <c r="A426" s="19"/>
      <c r="B426">
        <v>25.81</v>
      </c>
      <c r="C426">
        <v>25.58</v>
      </c>
      <c r="D426">
        <v>19.53</v>
      </c>
      <c r="F426" s="20">
        <f t="shared" si="74"/>
        <v>58828014.133419588</v>
      </c>
      <c r="G426" s="20">
        <f t="shared" si="75"/>
        <v>50158817.46357213</v>
      </c>
      <c r="H426" s="20"/>
      <c r="I426" s="20"/>
      <c r="J426" s="29">
        <f t="shared" si="76"/>
        <v>50158817.46357213</v>
      </c>
      <c r="K426" s="30">
        <f t="shared" si="77"/>
        <v>0.85263489176795826</v>
      </c>
      <c r="L426" s="31"/>
      <c r="M426" s="25">
        <f t="shared" si="78"/>
        <v>1.9633717104935127</v>
      </c>
      <c r="N426" s="32"/>
      <c r="O426" s="33"/>
      <c r="P426" s="28">
        <f t="shared" si="79"/>
        <v>0</v>
      </c>
    </row>
    <row r="427" spans="1:20" x14ac:dyDescent="0.2">
      <c r="A427" s="19"/>
      <c r="B427">
        <v>25.84</v>
      </c>
      <c r="C427">
        <v>25.75</v>
      </c>
      <c r="D427">
        <v>19.600000000000001</v>
      </c>
      <c r="F427" s="20">
        <f t="shared" si="74"/>
        <v>60064115.761495538</v>
      </c>
      <c r="G427" s="20">
        <f t="shared" si="75"/>
        <v>56431603.169348955</v>
      </c>
      <c r="H427" s="20"/>
      <c r="I427" s="20"/>
      <c r="J427" s="29">
        <f t="shared" si="76"/>
        <v>56431603.169348955</v>
      </c>
      <c r="K427" s="30">
        <f t="shared" si="77"/>
        <v>0.93952274921401191</v>
      </c>
      <c r="L427" s="31"/>
      <c r="M427" s="25">
        <f t="shared" si="78"/>
        <v>2.16344933216021</v>
      </c>
      <c r="N427" s="32"/>
      <c r="O427" s="33"/>
      <c r="P427" s="28">
        <f t="shared" si="79"/>
        <v>0</v>
      </c>
    </row>
    <row r="428" spans="1:20" x14ac:dyDescent="0.2">
      <c r="S428"/>
      <c r="T428"/>
    </row>
    <row r="429" spans="1:20" x14ac:dyDescent="0.2">
      <c r="S429"/>
      <c r="T429"/>
    </row>
    <row r="430" spans="1:20" x14ac:dyDescent="0.2">
      <c r="A430" s="2" t="s">
        <v>0</v>
      </c>
      <c r="B430" s="3">
        <v>2</v>
      </c>
      <c r="C430" s="3">
        <v>2</v>
      </c>
      <c r="D430" s="3">
        <v>2</v>
      </c>
      <c r="F430" s="4"/>
      <c r="G430" s="4"/>
      <c r="H430" s="4"/>
      <c r="I430" s="4"/>
      <c r="J430" s="4"/>
      <c r="K430" s="4"/>
    </row>
    <row r="431" spans="1:20" x14ac:dyDescent="0.2">
      <c r="A431" s="5"/>
      <c r="B431" s="3"/>
      <c r="C431" s="3"/>
      <c r="D431" s="3"/>
      <c r="E431" s="3"/>
      <c r="F431" s="4"/>
      <c r="G431" s="4"/>
      <c r="H431" s="4"/>
      <c r="I431" s="4"/>
      <c r="J431" s="4"/>
      <c r="K431" s="4"/>
    </row>
    <row r="432" spans="1:20" x14ac:dyDescent="0.2">
      <c r="A432" s="6"/>
      <c r="B432" s="7" t="s">
        <v>1</v>
      </c>
      <c r="C432" s="7" t="s">
        <v>2</v>
      </c>
      <c r="D432" s="7" t="s">
        <v>3</v>
      </c>
      <c r="E432" s="7" t="s">
        <v>4</v>
      </c>
      <c r="F432" s="4"/>
      <c r="G432" s="4"/>
      <c r="H432" s="4"/>
      <c r="I432" s="4"/>
      <c r="J432" s="4"/>
      <c r="K432" s="4"/>
    </row>
    <row r="433" spans="1:20" ht="15.75" x14ac:dyDescent="0.25">
      <c r="A433" s="8" t="s">
        <v>5</v>
      </c>
      <c r="B433" t="s">
        <v>29</v>
      </c>
      <c r="C433" t="s">
        <v>6</v>
      </c>
      <c r="D433" s="9" t="s">
        <v>7</v>
      </c>
      <c r="E433" s="9"/>
      <c r="F433" s="10" t="s">
        <v>8</v>
      </c>
      <c r="G433" s="10" t="s">
        <v>9</v>
      </c>
      <c r="H433" s="10"/>
      <c r="I433" s="10"/>
      <c r="J433" s="11" t="s">
        <v>10</v>
      </c>
      <c r="K433" s="12" t="s">
        <v>11</v>
      </c>
      <c r="L433" s="13" t="s">
        <v>12</v>
      </c>
      <c r="M433" s="14" t="s">
        <v>13</v>
      </c>
      <c r="N433" s="15" t="s">
        <v>14</v>
      </c>
      <c r="O433" s="16" t="s">
        <v>15</v>
      </c>
      <c r="P433" s="8" t="s">
        <v>16</v>
      </c>
      <c r="R433" s="17" t="str">
        <f>B433</f>
        <v>D27</v>
      </c>
      <c r="S433" s="18" t="s">
        <v>17</v>
      </c>
      <c r="T433" s="18" t="s">
        <v>18</v>
      </c>
    </row>
    <row r="434" spans="1:20" x14ac:dyDescent="0.2">
      <c r="A434" s="19" t="s">
        <v>19</v>
      </c>
      <c r="B434">
        <v>27.83</v>
      </c>
      <c r="C434">
        <v>25.99</v>
      </c>
      <c r="D434">
        <v>19.899999999999999</v>
      </c>
      <c r="F434" s="20">
        <f t="shared" ref="F434:F460" si="80">B$430^B434</f>
        <v>238596890.43121016</v>
      </c>
      <c r="G434" s="20">
        <f t="shared" ref="G434:G460" si="81">C$430^C434</f>
        <v>66645309.215704501</v>
      </c>
      <c r="H434" s="20"/>
      <c r="I434" s="20"/>
      <c r="J434" s="22">
        <f t="shared" ref="J434:J460" si="82">GEOMEAN(G434:I434)</f>
        <v>66645309.215704501</v>
      </c>
      <c r="K434" s="23">
        <f t="shared" ref="K434:K460" si="83">J434/F434</f>
        <v>0.27932178451805517</v>
      </c>
      <c r="L434" s="24">
        <f>GEOMEAN(K434:K436)</f>
        <v>0.26486577358982394</v>
      </c>
      <c r="M434" s="25">
        <f t="shared" ref="M434:M460" si="84">K434/L$434</f>
        <v>1.0545786295160131</v>
      </c>
      <c r="N434" s="26">
        <f>GEOMEAN(M434:M436)</f>
        <v>1</v>
      </c>
      <c r="O434" s="27">
        <f>STDEVA(M434:M436)</f>
        <v>0.1195986915840468</v>
      </c>
      <c r="P434" s="28" t="str">
        <f t="shared" ref="P434:P460" si="85">A434</f>
        <v>NPB 1</v>
      </c>
      <c r="R434" t="str">
        <f>P434</f>
        <v>NPB 1</v>
      </c>
      <c r="S434" s="1">
        <f>N434</f>
        <v>1</v>
      </c>
      <c r="T434" s="1">
        <f>O434</f>
        <v>0.1195986915840468</v>
      </c>
    </row>
    <row r="435" spans="1:20" x14ac:dyDescent="0.2">
      <c r="B435">
        <v>27.79</v>
      </c>
      <c r="C435">
        <v>26</v>
      </c>
      <c r="D435">
        <v>19.97</v>
      </c>
      <c r="F435" s="20">
        <f t="shared" si="80"/>
        <v>232072445.91510415</v>
      </c>
      <c r="G435" s="20">
        <f t="shared" si="81"/>
        <v>67108864</v>
      </c>
      <c r="H435" s="20"/>
      <c r="I435" s="20"/>
      <c r="J435" s="29">
        <f t="shared" si="82"/>
        <v>67108864</v>
      </c>
      <c r="K435" s="30">
        <f t="shared" si="83"/>
        <v>0.28917204597632201</v>
      </c>
      <c r="L435" s="31"/>
      <c r="M435" s="25">
        <f t="shared" si="84"/>
        <v>1.0917682645706395</v>
      </c>
      <c r="N435" s="32"/>
      <c r="O435" s="33"/>
      <c r="P435" s="28">
        <f t="shared" si="85"/>
        <v>0</v>
      </c>
      <c r="R435" t="str">
        <f>P437</f>
        <v>NPB 2</v>
      </c>
      <c r="S435" s="1">
        <f>N437</f>
        <v>0.8991705356381855</v>
      </c>
      <c r="T435" s="1">
        <f>O437</f>
        <v>0.16628381983484336</v>
      </c>
    </row>
    <row r="436" spans="1:20" x14ac:dyDescent="0.2">
      <c r="B436">
        <v>27.97</v>
      </c>
      <c r="C436">
        <v>25.85</v>
      </c>
      <c r="D436">
        <v>20.07</v>
      </c>
      <c r="F436" s="20">
        <f t="shared" si="80"/>
        <v>262911134.19840214</v>
      </c>
      <c r="G436" s="20">
        <f t="shared" si="81"/>
        <v>60481894.725287244</v>
      </c>
      <c r="H436" s="20"/>
      <c r="I436" s="20"/>
      <c r="J436" s="29">
        <f t="shared" si="82"/>
        <v>60481894.725287244</v>
      </c>
      <c r="K436" s="30">
        <f t="shared" si="83"/>
        <v>0.23004691265621882</v>
      </c>
      <c r="L436" s="31"/>
      <c r="M436" s="25">
        <f t="shared" si="84"/>
        <v>0.86854148627173611</v>
      </c>
      <c r="N436" s="32"/>
      <c r="O436" s="33"/>
      <c r="P436" s="28">
        <f t="shared" si="85"/>
        <v>0</v>
      </c>
      <c r="R436" t="str">
        <f>P440</f>
        <v>NPB 3</v>
      </c>
      <c r="S436" s="1">
        <f>N440</f>
        <v>1.7411011265922476</v>
      </c>
      <c r="T436" s="1">
        <f>O440</f>
        <v>0.43865160509722578</v>
      </c>
    </row>
    <row r="437" spans="1:20" x14ac:dyDescent="0.2">
      <c r="A437" s="19" t="s">
        <v>20</v>
      </c>
      <c r="B437">
        <v>27.37</v>
      </c>
      <c r="C437">
        <v>25.58</v>
      </c>
      <c r="D437">
        <v>19.63</v>
      </c>
      <c r="F437" s="20">
        <f t="shared" si="80"/>
        <v>173456660.70253313</v>
      </c>
      <c r="G437" s="20">
        <f t="shared" si="81"/>
        <v>50158817.46357213</v>
      </c>
      <c r="H437" s="20"/>
      <c r="I437" s="20"/>
      <c r="J437" s="29">
        <f t="shared" si="82"/>
        <v>50158817.46357213</v>
      </c>
      <c r="K437" s="30">
        <f t="shared" si="83"/>
        <v>0.28917204597632162</v>
      </c>
      <c r="L437" s="34">
        <f>GEOMEAN(K437:K439)</f>
        <v>0.23815949951098433</v>
      </c>
      <c r="M437" s="25">
        <f t="shared" si="84"/>
        <v>1.0917682645706381</v>
      </c>
      <c r="N437" s="26">
        <f>GEOMEAN(M437:M439)</f>
        <v>0.8991705356381855</v>
      </c>
      <c r="O437" s="27">
        <f>STDEVA(M437:M439)</f>
        <v>0.16628381983484336</v>
      </c>
      <c r="P437" s="28" t="str">
        <f t="shared" si="85"/>
        <v>NPB 2</v>
      </c>
      <c r="R437" t="str">
        <f>P443</f>
        <v>B73 1</v>
      </c>
      <c r="S437" s="1">
        <f>N443</f>
        <v>0.66128007306127001</v>
      </c>
      <c r="T437" s="1">
        <f>O443</f>
        <v>6.9902308440588437E-3</v>
      </c>
    </row>
    <row r="438" spans="1:20" x14ac:dyDescent="0.2">
      <c r="B438">
        <v>27.91</v>
      </c>
      <c r="C438">
        <v>25.61</v>
      </c>
      <c r="D438">
        <v>19.63</v>
      </c>
      <c r="F438" s="20">
        <f t="shared" si="80"/>
        <v>252201217.60763669</v>
      </c>
      <c r="G438" s="20">
        <f t="shared" si="81"/>
        <v>51212760.841440864</v>
      </c>
      <c r="H438" s="20"/>
      <c r="I438" s="20"/>
      <c r="J438" s="29">
        <f t="shared" si="82"/>
        <v>51212760.841440864</v>
      </c>
      <c r="K438" s="30">
        <f t="shared" si="83"/>
        <v>0.20306309908905901</v>
      </c>
      <c r="L438" s="31"/>
      <c r="M438" s="25">
        <f t="shared" si="84"/>
        <v>0.76666417233480044</v>
      </c>
      <c r="N438" s="32"/>
      <c r="O438" s="33"/>
      <c r="P438" s="28">
        <f t="shared" si="85"/>
        <v>0</v>
      </c>
      <c r="R438" t="str">
        <f>P446</f>
        <v>B73 2</v>
      </c>
      <c r="S438" s="1">
        <f>N446</f>
        <v>1.4742692172910998</v>
      </c>
      <c r="T438" s="1">
        <f>O446</f>
        <v>0.11031695191697498</v>
      </c>
    </row>
    <row r="439" spans="1:20" x14ac:dyDescent="0.2">
      <c r="B439">
        <v>27.67</v>
      </c>
      <c r="C439">
        <v>25.55</v>
      </c>
      <c r="D439">
        <v>19.77</v>
      </c>
      <c r="F439" s="20">
        <f t="shared" si="80"/>
        <v>213550198.78138816</v>
      </c>
      <c r="G439" s="20">
        <f t="shared" si="81"/>
        <v>49126563.926780164</v>
      </c>
      <c r="H439" s="20"/>
      <c r="I439" s="20"/>
      <c r="J439" s="29">
        <f t="shared" si="82"/>
        <v>49126563.926780164</v>
      </c>
      <c r="K439" s="30">
        <f t="shared" si="83"/>
        <v>0.23004691265621879</v>
      </c>
      <c r="L439" s="31"/>
      <c r="M439" s="25">
        <f t="shared" si="84"/>
        <v>0.868541486271736</v>
      </c>
      <c r="N439" s="32"/>
      <c r="O439" s="33"/>
      <c r="P439" s="28">
        <f t="shared" si="85"/>
        <v>0</v>
      </c>
      <c r="R439" t="str">
        <f>P449</f>
        <v>B73 3</v>
      </c>
      <c r="S439" s="1">
        <f>N449</f>
        <v>0.74054877614328163</v>
      </c>
      <c r="T439" s="1">
        <f>O449</f>
        <v>1.3642222465924194E-2</v>
      </c>
    </row>
    <row r="440" spans="1:20" x14ac:dyDescent="0.2">
      <c r="A440" s="19" t="s">
        <v>21</v>
      </c>
      <c r="B440">
        <v>26.91</v>
      </c>
      <c r="C440">
        <v>25.8</v>
      </c>
      <c r="D440">
        <v>19.7</v>
      </c>
      <c r="F440" s="20">
        <f t="shared" si="80"/>
        <v>126100608.80381855</v>
      </c>
      <c r="G440" s="20">
        <f t="shared" si="81"/>
        <v>58421659.357363015</v>
      </c>
      <c r="H440" s="20"/>
      <c r="I440" s="20"/>
      <c r="J440" s="29">
        <f t="shared" si="82"/>
        <v>58421659.357363015</v>
      </c>
      <c r="K440" s="30">
        <f t="shared" si="83"/>
        <v>0.46329403094518529</v>
      </c>
      <c r="L440" s="34">
        <f>GEOMEAN(K440:K442)</f>
        <v>0.46115809679296965</v>
      </c>
      <c r="M440" s="25">
        <f t="shared" si="84"/>
        <v>1.7491653401116711</v>
      </c>
      <c r="N440" s="26">
        <f>GEOMEAN(M440:M442)</f>
        <v>1.7411011265922476</v>
      </c>
      <c r="O440" s="27">
        <f>STDEVA(M440:M442)</f>
        <v>0.43865160509722578</v>
      </c>
      <c r="P440" s="28" t="str">
        <f t="shared" si="85"/>
        <v>NPB 3</v>
      </c>
      <c r="R440" t="str">
        <f>P452</f>
        <v>Bx1 1</v>
      </c>
      <c r="S440" s="1">
        <f>N452</f>
        <v>0.56644194264789904</v>
      </c>
      <c r="T440" s="1">
        <f>O452</f>
        <v>5.7908171314018243E-2</v>
      </c>
    </row>
    <row r="441" spans="1:20" x14ac:dyDescent="0.2">
      <c r="B441">
        <v>26.64</v>
      </c>
      <c r="C441">
        <v>25.88</v>
      </c>
      <c r="D441">
        <v>19.77</v>
      </c>
      <c r="F441" s="20">
        <f t="shared" si="80"/>
        <v>104577699.6201071</v>
      </c>
      <c r="G441" s="20">
        <f t="shared" si="81"/>
        <v>61752747.900264196</v>
      </c>
      <c r="H441" s="20"/>
      <c r="I441" s="20"/>
      <c r="J441" s="29">
        <f t="shared" si="82"/>
        <v>61752747.900264196</v>
      </c>
      <c r="K441" s="30">
        <f t="shared" si="83"/>
        <v>0.59049633071476582</v>
      </c>
      <c r="L441" s="31"/>
      <c r="M441" s="25">
        <f t="shared" si="84"/>
        <v>2.229417273177845</v>
      </c>
      <c r="N441" s="32"/>
      <c r="O441" s="33"/>
      <c r="P441" s="28">
        <f t="shared" si="85"/>
        <v>0</v>
      </c>
      <c r="R441" t="str">
        <f>P455</f>
        <v>Bx1 2</v>
      </c>
      <c r="S441" s="1">
        <f>N455</f>
        <v>1.025741121434018</v>
      </c>
      <c r="T441" s="1">
        <f>O455</f>
        <v>8.2526733090570209E-2</v>
      </c>
    </row>
    <row r="442" spans="1:20" x14ac:dyDescent="0.2">
      <c r="B442">
        <v>27.36</v>
      </c>
      <c r="C442">
        <v>25.88</v>
      </c>
      <c r="D442">
        <v>19.8</v>
      </c>
      <c r="F442" s="20">
        <f t="shared" si="80"/>
        <v>172258508.02725366</v>
      </c>
      <c r="G442" s="20">
        <f t="shared" si="81"/>
        <v>61752747.900264196</v>
      </c>
      <c r="H442" s="20"/>
      <c r="I442" s="20"/>
      <c r="J442" s="29">
        <f t="shared" si="82"/>
        <v>61752747.900264196</v>
      </c>
      <c r="K442" s="30">
        <f t="shared" si="83"/>
        <v>0.35848881200395666</v>
      </c>
      <c r="L442" s="31"/>
      <c r="M442" s="25">
        <f t="shared" si="84"/>
        <v>1.3534735241372451</v>
      </c>
      <c r="N442" s="32"/>
      <c r="O442" s="33"/>
      <c r="P442" s="28">
        <f t="shared" si="85"/>
        <v>0</v>
      </c>
      <c r="R442" t="str">
        <f>P458</f>
        <v>Bx1 3</v>
      </c>
      <c r="S442" s="1">
        <f>N458</f>
        <v>0.79186880527971948</v>
      </c>
      <c r="T442" s="1">
        <f>O458</f>
        <v>0.12928495212358845</v>
      </c>
    </row>
    <row r="443" spans="1:20" x14ac:dyDescent="0.2">
      <c r="A443" s="19" t="s">
        <v>22</v>
      </c>
      <c r="B443">
        <v>28.17</v>
      </c>
      <c r="C443">
        <v>25.66</v>
      </c>
      <c r="D443">
        <v>19.96</v>
      </c>
      <c r="F443" s="20">
        <f t="shared" si="80"/>
        <v>302005587.36410981</v>
      </c>
      <c r="G443" s="20">
        <f t="shared" si="81"/>
        <v>53018774.952220887</v>
      </c>
      <c r="H443" s="20"/>
      <c r="I443" s="20"/>
      <c r="J443" s="29">
        <f t="shared" si="82"/>
        <v>53018774.952220887</v>
      </c>
      <c r="K443" s="30">
        <f t="shared" si="83"/>
        <v>0.17555560946724924</v>
      </c>
      <c r="L443" s="34">
        <f>GEOMEAN(K443:K445)</f>
        <v>0.17515045811090857</v>
      </c>
      <c r="M443" s="25">
        <f t="shared" si="84"/>
        <v>0.6628097208932624</v>
      </c>
      <c r="N443" s="26">
        <f>GEOMEAN(M443:M445)</f>
        <v>0.66128007306127001</v>
      </c>
      <c r="O443" s="27">
        <f>STDEVA(M443:M445)</f>
        <v>6.9902308440588437E-3</v>
      </c>
      <c r="P443" s="28" t="str">
        <f t="shared" si="85"/>
        <v>B73 1</v>
      </c>
      <c r="S443"/>
      <c r="T443"/>
    </row>
    <row r="444" spans="1:20" x14ac:dyDescent="0.2">
      <c r="B444">
        <v>28.21</v>
      </c>
      <c r="C444">
        <v>25.68</v>
      </c>
      <c r="D444">
        <v>19.87</v>
      </c>
      <c r="F444" s="20">
        <f t="shared" si="80"/>
        <v>310496120.09642714</v>
      </c>
      <c r="G444" s="20">
        <f t="shared" si="81"/>
        <v>53758889.469658643</v>
      </c>
      <c r="H444" s="20"/>
      <c r="I444" s="20"/>
      <c r="J444" s="29">
        <f t="shared" si="82"/>
        <v>53758889.469658643</v>
      </c>
      <c r="K444" s="30">
        <f t="shared" si="83"/>
        <v>0.17313868351386605</v>
      </c>
      <c r="L444" s="31"/>
      <c r="M444" s="25">
        <f t="shared" si="84"/>
        <v>0.65368462360105395</v>
      </c>
      <c r="N444" s="32"/>
      <c r="O444" s="33"/>
      <c r="P444" s="28">
        <f t="shared" si="85"/>
        <v>0</v>
      </c>
      <c r="S444"/>
      <c r="T444"/>
    </row>
    <row r="445" spans="1:20" x14ac:dyDescent="0.2">
      <c r="B445">
        <v>28.18</v>
      </c>
      <c r="C445">
        <v>25.68</v>
      </c>
      <c r="D445">
        <v>19.89</v>
      </c>
      <c r="F445" s="20">
        <f t="shared" si="80"/>
        <v>304106202.3444289</v>
      </c>
      <c r="G445" s="20">
        <f t="shared" si="81"/>
        <v>53758889.469658643</v>
      </c>
      <c r="H445" s="20"/>
      <c r="I445" s="20"/>
      <c r="J445" s="29">
        <f t="shared" si="82"/>
        <v>53758889.469658643</v>
      </c>
      <c r="K445" s="30">
        <f t="shared" si="83"/>
        <v>0.17677669529663734</v>
      </c>
      <c r="L445" s="31"/>
      <c r="M445" s="25">
        <f t="shared" si="84"/>
        <v>0.66741992708501863</v>
      </c>
      <c r="N445" s="32"/>
      <c r="O445" s="33"/>
      <c r="P445" s="28">
        <f t="shared" si="85"/>
        <v>0</v>
      </c>
      <c r="S445"/>
      <c r="T445"/>
    </row>
    <row r="446" spans="1:20" x14ac:dyDescent="0.2">
      <c r="A446" s="19" t="s">
        <v>23</v>
      </c>
      <c r="B446">
        <v>27.63</v>
      </c>
      <c r="C446">
        <v>26.15</v>
      </c>
      <c r="D446">
        <v>19.899999999999999</v>
      </c>
      <c r="F446" s="20">
        <f t="shared" si="80"/>
        <v>207710657.365594</v>
      </c>
      <c r="G446" s="20">
        <f t="shared" si="81"/>
        <v>74461946.799552679</v>
      </c>
      <c r="H446" s="20"/>
      <c r="I446" s="20"/>
      <c r="J446" s="29">
        <f t="shared" si="82"/>
        <v>74461946.799552679</v>
      </c>
      <c r="K446" s="30">
        <f t="shared" si="83"/>
        <v>0.35848881200395666</v>
      </c>
      <c r="L446" s="34">
        <f>GEOMEAN(K446:K448)</f>
        <v>0.39048345671747142</v>
      </c>
      <c r="M446" s="25">
        <f t="shared" si="84"/>
        <v>1.3534735241372451</v>
      </c>
      <c r="N446" s="26">
        <f>GEOMEAN(M446:M448)</f>
        <v>1.4742692172910998</v>
      </c>
      <c r="O446" s="27">
        <f>STDEVA(M446:M448)</f>
        <v>0.11031695191697498</v>
      </c>
      <c r="P446" s="28" t="str">
        <f t="shared" si="85"/>
        <v>B73 2</v>
      </c>
      <c r="S446"/>
      <c r="T446"/>
    </row>
    <row r="447" spans="1:20" x14ac:dyDescent="0.2">
      <c r="B447">
        <v>27.53</v>
      </c>
      <c r="C447">
        <v>26.21</v>
      </c>
      <c r="D447">
        <v>19.829999999999998</v>
      </c>
      <c r="F447" s="20">
        <f t="shared" si="80"/>
        <v>193800896.01589748</v>
      </c>
      <c r="G447" s="20">
        <f t="shared" si="81"/>
        <v>77624030.024107054</v>
      </c>
      <c r="H447" s="20"/>
      <c r="I447" s="20"/>
      <c r="J447" s="29">
        <f t="shared" si="82"/>
        <v>77624030.024107054</v>
      </c>
      <c r="K447" s="30">
        <f t="shared" si="83"/>
        <v>0.40053493879481111</v>
      </c>
      <c r="L447" s="31"/>
      <c r="M447" s="25">
        <f t="shared" si="84"/>
        <v>1.5122185602398253</v>
      </c>
      <c r="N447" s="32"/>
      <c r="O447" s="33"/>
      <c r="P447" s="28">
        <f t="shared" si="85"/>
        <v>0</v>
      </c>
      <c r="S447"/>
      <c r="T447"/>
    </row>
    <row r="448" spans="1:20" x14ac:dyDescent="0.2">
      <c r="B448">
        <v>27.52</v>
      </c>
      <c r="C448">
        <v>26.25</v>
      </c>
      <c r="D448">
        <v>19.87</v>
      </c>
      <c r="F448" s="20">
        <f t="shared" si="80"/>
        <v>192462215.44236091</v>
      </c>
      <c r="G448" s="20">
        <f t="shared" si="81"/>
        <v>79806338.548549905</v>
      </c>
      <c r="H448" s="20"/>
      <c r="I448" s="20"/>
      <c r="J448" s="29">
        <f t="shared" si="82"/>
        <v>79806338.548549905</v>
      </c>
      <c r="K448" s="30">
        <f t="shared" si="83"/>
        <v>0.41465977290722045</v>
      </c>
      <c r="L448" s="31"/>
      <c r="M448" s="25">
        <f t="shared" si="84"/>
        <v>1.5655468325981985</v>
      </c>
      <c r="N448" s="32"/>
      <c r="O448" s="33"/>
      <c r="P448" s="28">
        <f t="shared" si="85"/>
        <v>0</v>
      </c>
      <c r="S448"/>
      <c r="T448"/>
    </row>
    <row r="449" spans="1:20" x14ac:dyDescent="0.2">
      <c r="A449" s="19" t="s">
        <v>24</v>
      </c>
      <c r="B449">
        <v>28.11</v>
      </c>
      <c r="C449">
        <v>25.74</v>
      </c>
      <c r="D449">
        <v>19.7</v>
      </c>
      <c r="F449" s="20">
        <f t="shared" si="80"/>
        <v>289703123.79414099</v>
      </c>
      <c r="G449" s="20">
        <f t="shared" si="81"/>
        <v>56041801.612961233</v>
      </c>
      <c r="H449" s="20"/>
      <c r="I449" s="20"/>
      <c r="J449" s="29">
        <f t="shared" si="82"/>
        <v>56041801.612961233</v>
      </c>
      <c r="K449" s="30">
        <f t="shared" si="83"/>
        <v>0.19344562419279868</v>
      </c>
      <c r="L449" s="34">
        <f>GEOMEAN(K449:K451)</f>
        <v>0.19614602447418764</v>
      </c>
      <c r="M449" s="25">
        <f t="shared" si="84"/>
        <v>0.73035342230503575</v>
      </c>
      <c r="N449" s="26">
        <f>GEOMEAN(M449:M451)</f>
        <v>0.74054877614328163</v>
      </c>
      <c r="O449" s="27">
        <f>STDEVA(M449:M451)</f>
        <v>1.3642222465924194E-2</v>
      </c>
      <c r="P449" s="28" t="str">
        <f t="shared" si="85"/>
        <v>B73 3</v>
      </c>
      <c r="S449"/>
      <c r="T449"/>
    </row>
    <row r="450" spans="1:20" x14ac:dyDescent="0.2">
      <c r="B450">
        <v>28.04</v>
      </c>
      <c r="C450">
        <v>25.68</v>
      </c>
      <c r="D450">
        <v>19.72</v>
      </c>
      <c r="F450" s="20">
        <f t="shared" si="80"/>
        <v>275982203.87832618</v>
      </c>
      <c r="G450" s="20">
        <f t="shared" si="81"/>
        <v>53758889.469658643</v>
      </c>
      <c r="H450" s="20"/>
      <c r="I450" s="20"/>
      <c r="J450" s="29">
        <f t="shared" si="82"/>
        <v>53758889.469658643</v>
      </c>
      <c r="K450" s="30">
        <f t="shared" si="83"/>
        <v>0.19479114491512514</v>
      </c>
      <c r="L450" s="31"/>
      <c r="M450" s="25">
        <f t="shared" si="84"/>
        <v>0.73543343209297529</v>
      </c>
      <c r="N450" s="32"/>
      <c r="O450" s="33"/>
      <c r="P450" s="28">
        <f t="shared" si="85"/>
        <v>0</v>
      </c>
      <c r="S450"/>
      <c r="T450"/>
    </row>
    <row r="451" spans="1:20" x14ac:dyDescent="0.2">
      <c r="B451">
        <v>27.91</v>
      </c>
      <c r="C451">
        <v>25.59</v>
      </c>
      <c r="D451">
        <v>19.61</v>
      </c>
      <c r="F451" s="20">
        <f t="shared" si="80"/>
        <v>252201217.60763669</v>
      </c>
      <c r="G451" s="20">
        <f t="shared" si="81"/>
        <v>50507699.629225709</v>
      </c>
      <c r="H451" s="20"/>
      <c r="I451" s="20"/>
      <c r="J451" s="29">
        <f t="shared" si="82"/>
        <v>50507699.629225709</v>
      </c>
      <c r="K451" s="30">
        <f t="shared" si="83"/>
        <v>0.2002674693974052</v>
      </c>
      <c r="L451" s="31"/>
      <c r="M451" s="25">
        <f t="shared" si="84"/>
        <v>0.7561092801199113</v>
      </c>
      <c r="N451" s="32"/>
      <c r="O451" s="33"/>
      <c r="P451" s="28">
        <f t="shared" si="85"/>
        <v>0</v>
      </c>
      <c r="S451"/>
      <c r="T451"/>
    </row>
    <row r="452" spans="1:20" x14ac:dyDescent="0.2">
      <c r="A452" s="19" t="s">
        <v>25</v>
      </c>
      <c r="B452">
        <v>28.16</v>
      </c>
      <c r="C452">
        <v>25.25</v>
      </c>
      <c r="D452">
        <v>19.57</v>
      </c>
      <c r="F452" s="20">
        <f t="shared" si="80"/>
        <v>299919482.39135122</v>
      </c>
      <c r="G452" s="20">
        <f t="shared" si="81"/>
        <v>39903169.27427502</v>
      </c>
      <c r="H452" s="20"/>
      <c r="I452" s="20"/>
      <c r="J452" s="29">
        <f t="shared" si="82"/>
        <v>39903169.27427502</v>
      </c>
      <c r="K452" s="30">
        <f t="shared" si="83"/>
        <v>0.13304627280667014</v>
      </c>
      <c r="L452" s="34">
        <f>GEOMEAN(K452:K454)</f>
        <v>0.15003108333315845</v>
      </c>
      <c r="M452" s="25">
        <f t="shared" si="84"/>
        <v>0.50231583720102724</v>
      </c>
      <c r="N452" s="26">
        <f>GEOMEAN(M452:M454)</f>
        <v>0.56644194264789904</v>
      </c>
      <c r="O452" s="27">
        <f>STDEVA(M452:M454)</f>
        <v>5.7908171314018243E-2</v>
      </c>
      <c r="P452" s="28" t="str">
        <f t="shared" si="85"/>
        <v>Bx1 1</v>
      </c>
    </row>
    <row r="453" spans="1:20" x14ac:dyDescent="0.2">
      <c r="B453">
        <v>28.17</v>
      </c>
      <c r="C453">
        <v>25.5</v>
      </c>
      <c r="D453">
        <v>19.649999999999999</v>
      </c>
      <c r="F453" s="20">
        <f t="shared" si="80"/>
        <v>302005587.36410981</v>
      </c>
      <c r="G453" s="20">
        <f t="shared" si="81"/>
        <v>47453132.812125675</v>
      </c>
      <c r="H453" s="20"/>
      <c r="I453" s="20"/>
      <c r="J453" s="29">
        <f t="shared" si="82"/>
        <v>47453132.812125675</v>
      </c>
      <c r="K453" s="30">
        <f t="shared" si="83"/>
        <v>0.15712667181522808</v>
      </c>
      <c r="L453" s="31"/>
      <c r="M453" s="25">
        <f t="shared" si="84"/>
        <v>0.5932313174542414</v>
      </c>
      <c r="N453" s="32"/>
      <c r="O453" s="33"/>
      <c r="P453" s="28">
        <f t="shared" si="85"/>
        <v>0</v>
      </c>
    </row>
    <row r="454" spans="1:20" x14ac:dyDescent="0.2">
      <c r="B454">
        <v>28.08</v>
      </c>
      <c r="C454">
        <v>25.45</v>
      </c>
      <c r="D454">
        <v>19.21</v>
      </c>
      <c r="F454" s="20">
        <f t="shared" si="80"/>
        <v>283741119.71831995</v>
      </c>
      <c r="G454" s="20">
        <f t="shared" si="81"/>
        <v>45836704.904527865</v>
      </c>
      <c r="H454" s="20"/>
      <c r="I454" s="20"/>
      <c r="J454" s="29">
        <f t="shared" si="82"/>
        <v>45836704.904527865</v>
      </c>
      <c r="K454" s="30">
        <f t="shared" si="83"/>
        <v>0.16154410382968679</v>
      </c>
      <c r="L454" s="31"/>
      <c r="M454" s="25">
        <f t="shared" si="84"/>
        <v>0.60990931988010266</v>
      </c>
      <c r="N454" s="32"/>
      <c r="O454" s="33"/>
      <c r="P454" s="28">
        <f t="shared" si="85"/>
        <v>0</v>
      </c>
    </row>
    <row r="455" spans="1:20" x14ac:dyDescent="0.2">
      <c r="A455" s="19" t="s">
        <v>26</v>
      </c>
      <c r="B455">
        <v>27.66</v>
      </c>
      <c r="C455">
        <v>25.9</v>
      </c>
      <c r="D455">
        <v>19.98</v>
      </c>
      <c r="F455" s="20">
        <f t="shared" si="80"/>
        <v>212075099.80888358</v>
      </c>
      <c r="G455" s="20">
        <f t="shared" si="81"/>
        <v>62614784.136556625</v>
      </c>
      <c r="H455" s="20"/>
      <c r="I455" s="20"/>
      <c r="J455" s="29">
        <f t="shared" si="82"/>
        <v>62614784.136556625</v>
      </c>
      <c r="K455" s="30">
        <f t="shared" si="83"/>
        <v>0.29524816535738235</v>
      </c>
      <c r="L455" s="34">
        <f>GEOMEAN(K455:K457)</f>
        <v>0.27168371563151472</v>
      </c>
      <c r="M455" s="25">
        <f t="shared" si="84"/>
        <v>1.1147086365889205</v>
      </c>
      <c r="N455" s="26">
        <f>GEOMEAN(M455:M457)</f>
        <v>1.025741121434018</v>
      </c>
      <c r="O455" s="27">
        <f>STDEVA(M455:M457)</f>
        <v>8.2526733090570209E-2</v>
      </c>
      <c r="P455" s="28" t="str">
        <f t="shared" si="85"/>
        <v>Bx1 2</v>
      </c>
    </row>
    <row r="456" spans="1:20" x14ac:dyDescent="0.2">
      <c r="B456">
        <v>27.72</v>
      </c>
      <c r="C456">
        <v>25.73</v>
      </c>
      <c r="D456">
        <v>19.98</v>
      </c>
      <c r="F456" s="20">
        <f t="shared" si="80"/>
        <v>221081030.27772453</v>
      </c>
      <c r="G456" s="20">
        <f t="shared" si="81"/>
        <v>55654692.612603113</v>
      </c>
      <c r="H456" s="20"/>
      <c r="I456" s="20"/>
      <c r="J456" s="29">
        <f t="shared" si="82"/>
        <v>55654692.612603113</v>
      </c>
      <c r="K456" s="30">
        <f t="shared" si="83"/>
        <v>0.25173888751418</v>
      </c>
      <c r="L456" s="31"/>
      <c r="M456" s="25">
        <f t="shared" si="84"/>
        <v>0.95043947771080273</v>
      </c>
      <c r="N456" s="32"/>
      <c r="O456" s="33"/>
      <c r="P456" s="28">
        <f t="shared" si="85"/>
        <v>0</v>
      </c>
    </row>
    <row r="457" spans="1:20" x14ac:dyDescent="0.2">
      <c r="A457" s="19"/>
      <c r="B457">
        <v>27.74</v>
      </c>
      <c r="C457">
        <v>25.85</v>
      </c>
      <c r="D457">
        <v>19.93</v>
      </c>
      <c r="F457" s="20">
        <f t="shared" si="80"/>
        <v>224167206.45184499</v>
      </c>
      <c r="G457" s="20">
        <f t="shared" si="81"/>
        <v>60481894.725287244</v>
      </c>
      <c r="H457" s="20"/>
      <c r="I457" s="20"/>
      <c r="J457" s="29">
        <f t="shared" si="82"/>
        <v>60481894.725287244</v>
      </c>
      <c r="K457" s="30">
        <f t="shared" si="83"/>
        <v>0.26980705912610731</v>
      </c>
      <c r="L457" s="31"/>
      <c r="M457" s="25">
        <f t="shared" si="84"/>
        <v>1.0186558099572938</v>
      </c>
      <c r="N457" s="32"/>
      <c r="O457" s="33"/>
      <c r="P457" s="28">
        <f t="shared" si="85"/>
        <v>0</v>
      </c>
    </row>
    <row r="458" spans="1:20" x14ac:dyDescent="0.2">
      <c r="A458" s="19" t="s">
        <v>27</v>
      </c>
      <c r="B458">
        <v>27.97</v>
      </c>
      <c r="C458">
        <v>25.69</v>
      </c>
      <c r="D458">
        <v>19.52</v>
      </c>
      <c r="F458" s="20">
        <f t="shared" si="80"/>
        <v>262911134.19840214</v>
      </c>
      <c r="G458" s="20">
        <f t="shared" si="81"/>
        <v>54132812.116358526</v>
      </c>
      <c r="H458" s="20"/>
      <c r="I458" s="20"/>
      <c r="J458" s="29">
        <f t="shared" si="82"/>
        <v>54132812.116358526</v>
      </c>
      <c r="K458" s="30">
        <f t="shared" si="83"/>
        <v>0.20589775431689392</v>
      </c>
      <c r="L458" s="34">
        <f>GEOMEAN(K458:K460)</f>
        <v>0.20973894369206256</v>
      </c>
      <c r="M458" s="25">
        <f t="shared" si="84"/>
        <v>0.77736640535424939</v>
      </c>
      <c r="N458" s="26">
        <f>GEOMEAN(M458:M460)</f>
        <v>0.79186880527971948</v>
      </c>
      <c r="O458" s="27">
        <f>STDEVA(M458:M460)</f>
        <v>0.12928495212358845</v>
      </c>
      <c r="P458" s="28" t="str">
        <f t="shared" si="85"/>
        <v>Bx1 3</v>
      </c>
    </row>
    <row r="459" spans="1:20" x14ac:dyDescent="0.2">
      <c r="A459" s="19"/>
      <c r="B459">
        <v>28.05</v>
      </c>
      <c r="C459">
        <v>25.58</v>
      </c>
      <c r="D459">
        <v>19.53</v>
      </c>
      <c r="F459" s="20">
        <f t="shared" si="80"/>
        <v>277901811.91216576</v>
      </c>
      <c r="G459" s="20">
        <f t="shared" si="81"/>
        <v>50158817.46357213</v>
      </c>
      <c r="H459" s="20"/>
      <c r="I459" s="20"/>
      <c r="J459" s="29">
        <f t="shared" si="82"/>
        <v>50158817.46357213</v>
      </c>
      <c r="K459" s="30">
        <f t="shared" si="83"/>
        <v>0.18049114944031178</v>
      </c>
      <c r="L459" s="31"/>
      <c r="M459" s="25">
        <f t="shared" si="84"/>
        <v>0.68144383849241208</v>
      </c>
      <c r="N459" s="32"/>
      <c r="O459" s="33"/>
      <c r="P459" s="28">
        <f t="shared" si="85"/>
        <v>0</v>
      </c>
    </row>
    <row r="460" spans="1:20" x14ac:dyDescent="0.2">
      <c r="A460" s="19"/>
      <c r="B460">
        <v>27.76</v>
      </c>
      <c r="C460">
        <v>25.75</v>
      </c>
      <c r="D460">
        <v>19.600000000000001</v>
      </c>
      <c r="F460" s="20">
        <f t="shared" si="80"/>
        <v>227296464.03989732</v>
      </c>
      <c r="G460" s="20">
        <f t="shared" si="81"/>
        <v>56431603.169348955</v>
      </c>
      <c r="H460" s="20"/>
      <c r="I460" s="20"/>
      <c r="J460" s="29">
        <f t="shared" si="82"/>
        <v>56431603.169348955</v>
      </c>
      <c r="K460" s="30">
        <f t="shared" si="83"/>
        <v>0.24827312385925865</v>
      </c>
      <c r="L460" s="31"/>
      <c r="M460" s="25">
        <f t="shared" si="84"/>
        <v>0.93735449655997838</v>
      </c>
      <c r="N460" s="32"/>
      <c r="O460" s="33"/>
      <c r="P460" s="28">
        <f t="shared" si="85"/>
        <v>0</v>
      </c>
    </row>
    <row r="461" spans="1:20" x14ac:dyDescent="0.2">
      <c r="S461"/>
      <c r="T461"/>
    </row>
    <row r="462" spans="1:20" x14ac:dyDescent="0.2">
      <c r="S462"/>
      <c r="T462"/>
    </row>
    <row r="463" spans="1:20" x14ac:dyDescent="0.2">
      <c r="A463" s="2" t="s">
        <v>0</v>
      </c>
      <c r="B463" s="3">
        <v>2</v>
      </c>
      <c r="C463" s="3">
        <v>2</v>
      </c>
      <c r="D463" s="3">
        <v>2</v>
      </c>
      <c r="F463" s="4"/>
      <c r="G463" s="4"/>
      <c r="H463" s="4"/>
      <c r="I463" s="4"/>
      <c r="J463" s="4"/>
      <c r="K463" s="4"/>
    </row>
    <row r="464" spans="1:20" x14ac:dyDescent="0.2">
      <c r="A464" s="5"/>
      <c r="B464" s="3"/>
      <c r="C464" s="3"/>
      <c r="D464" s="3"/>
      <c r="E464" s="3"/>
      <c r="F464" s="4"/>
      <c r="G464" s="4"/>
      <c r="H464" s="4"/>
      <c r="I464" s="4"/>
      <c r="J464" s="4"/>
      <c r="K464" s="4"/>
    </row>
    <row r="465" spans="1:20" x14ac:dyDescent="0.2">
      <c r="A465" s="6"/>
      <c r="B465" s="7" t="s">
        <v>1</v>
      </c>
      <c r="C465" s="7" t="s">
        <v>2</v>
      </c>
      <c r="D465" s="7" t="s">
        <v>3</v>
      </c>
      <c r="E465" s="7" t="s">
        <v>4</v>
      </c>
      <c r="F465" s="4"/>
      <c r="G465" s="4"/>
      <c r="H465" s="4"/>
      <c r="I465" s="4"/>
      <c r="J465" s="4"/>
      <c r="K465" s="4"/>
    </row>
    <row r="466" spans="1:20" ht="15.75" x14ac:dyDescent="0.25">
      <c r="A466" s="8" t="s">
        <v>5</v>
      </c>
      <c r="B466" t="s">
        <v>30</v>
      </c>
      <c r="C466" t="s">
        <v>6</v>
      </c>
      <c r="D466" s="9" t="s">
        <v>7</v>
      </c>
      <c r="E466" s="9"/>
      <c r="F466" s="10" t="s">
        <v>8</v>
      </c>
      <c r="G466" s="10" t="s">
        <v>9</v>
      </c>
      <c r="H466" s="10"/>
      <c r="I466" s="10"/>
      <c r="J466" s="11" t="s">
        <v>10</v>
      </c>
      <c r="K466" s="12" t="s">
        <v>11</v>
      </c>
      <c r="L466" s="13" t="s">
        <v>12</v>
      </c>
      <c r="M466" s="14" t="s">
        <v>13</v>
      </c>
      <c r="N466" s="15" t="s">
        <v>14</v>
      </c>
      <c r="O466" s="16" t="s">
        <v>15</v>
      </c>
      <c r="P466" s="8" t="s">
        <v>16</v>
      </c>
      <c r="R466" s="17" t="str">
        <f>B466</f>
        <v>D14</v>
      </c>
      <c r="S466" s="18" t="s">
        <v>17</v>
      </c>
      <c r="T466" s="18" t="s">
        <v>18</v>
      </c>
    </row>
    <row r="467" spans="1:20" x14ac:dyDescent="0.2">
      <c r="A467" s="19" t="s">
        <v>19</v>
      </c>
      <c r="B467">
        <v>29.95</v>
      </c>
      <c r="C467">
        <v>25.99</v>
      </c>
      <c r="D467">
        <v>19.899999999999999</v>
      </c>
      <c r="F467" s="20">
        <f t="shared" ref="F467:F493" si="86">B$463^B467</f>
        <v>1037166235.687628</v>
      </c>
      <c r="G467" s="20">
        <f t="shared" ref="G467:G493" si="87">C$463^C467</f>
        <v>66645309.215704501</v>
      </c>
      <c r="H467" s="20"/>
      <c r="I467" s="20"/>
      <c r="J467" s="22">
        <f t="shared" ref="J467:J493" si="88">GEOMEAN(G467:I467)</f>
        <v>66645309.215704501</v>
      </c>
      <c r="K467" s="23">
        <f t="shared" ref="K467:K493" si="89">J467/F467</f>
        <v>6.4257114166003979E-2</v>
      </c>
      <c r="L467" s="24">
        <f>GEOMEAN(K467:K469)</f>
        <v>7.2126171985222184E-2</v>
      </c>
      <c r="M467" s="25">
        <f t="shared" ref="M467:M493" si="90">K467/L$467</f>
        <v>0.89089871814033772</v>
      </c>
      <c r="N467" s="26">
        <f>GEOMEAN(M467:M469)</f>
        <v>1</v>
      </c>
      <c r="O467" s="27">
        <f>STDEVA(M467:M469)</f>
        <v>0.11450018055245957</v>
      </c>
      <c r="P467" s="28" t="str">
        <f t="shared" ref="P467:P493" si="91">A467</f>
        <v>NPB 1</v>
      </c>
      <c r="R467" t="str">
        <f>P467</f>
        <v>NPB 1</v>
      </c>
      <c r="S467" s="1">
        <f>N467</f>
        <v>1</v>
      </c>
      <c r="T467" s="1">
        <f>O467</f>
        <v>0.11450018055245957</v>
      </c>
    </row>
    <row r="468" spans="1:20" x14ac:dyDescent="0.2">
      <c r="B468">
        <v>29.63</v>
      </c>
      <c r="C468">
        <v>26</v>
      </c>
      <c r="D468">
        <v>19.97</v>
      </c>
      <c r="F468" s="20">
        <f t="shared" si="86"/>
        <v>830842629.46237612</v>
      </c>
      <c r="G468" s="20">
        <f t="shared" si="87"/>
        <v>67108864</v>
      </c>
      <c r="H468" s="20"/>
      <c r="I468" s="20"/>
      <c r="J468" s="29">
        <f t="shared" si="88"/>
        <v>67108864</v>
      </c>
      <c r="K468" s="30">
        <f t="shared" si="89"/>
        <v>8.0772051914843351E-2</v>
      </c>
      <c r="L468" s="31"/>
      <c r="M468" s="25">
        <f t="shared" si="90"/>
        <v>1.1198716040467613</v>
      </c>
      <c r="N468" s="32"/>
      <c r="O468" s="33"/>
      <c r="P468" s="28">
        <f t="shared" si="91"/>
        <v>0</v>
      </c>
      <c r="R468" t="str">
        <f>P470</f>
        <v>NPB 2</v>
      </c>
      <c r="S468" s="1">
        <f>N470</f>
        <v>1.580082623726758</v>
      </c>
      <c r="T468" s="1">
        <f>O470</f>
        <v>1.2675979770622077E-2</v>
      </c>
    </row>
    <row r="469" spans="1:20" x14ac:dyDescent="0.2">
      <c r="B469">
        <v>29.64</v>
      </c>
      <c r="C469">
        <v>25.85</v>
      </c>
      <c r="D469">
        <v>20.07</v>
      </c>
      <c r="F469" s="20">
        <f t="shared" si="86"/>
        <v>836621596.96085846</v>
      </c>
      <c r="G469" s="20">
        <f t="shared" si="87"/>
        <v>60481894.725287244</v>
      </c>
      <c r="H469" s="20"/>
      <c r="I469" s="20"/>
      <c r="J469" s="29">
        <f t="shared" si="88"/>
        <v>60481894.725287244</v>
      </c>
      <c r="K469" s="30">
        <f t="shared" si="89"/>
        <v>7.2293011494080406E-2</v>
      </c>
      <c r="L469" s="31"/>
      <c r="M469" s="25">
        <f t="shared" si="90"/>
        <v>1.002313161842173</v>
      </c>
      <c r="N469" s="32"/>
      <c r="O469" s="33"/>
      <c r="P469" s="28">
        <f t="shared" si="91"/>
        <v>0</v>
      </c>
      <c r="R469" t="str">
        <f>P473</f>
        <v>NPB 3</v>
      </c>
      <c r="S469" s="1">
        <f>N473</f>
        <v>1.7735827783263813</v>
      </c>
      <c r="T469" s="1">
        <f>O473</f>
        <v>4.9524068001337608E-2</v>
      </c>
    </row>
    <row r="470" spans="1:20" x14ac:dyDescent="0.2">
      <c r="A470" s="19" t="s">
        <v>20</v>
      </c>
      <c r="B470">
        <v>28.72</v>
      </c>
      <c r="C470">
        <v>25.58</v>
      </c>
      <c r="D470">
        <v>19.63</v>
      </c>
      <c r="F470" s="20">
        <f t="shared" si="86"/>
        <v>442162060.55544835</v>
      </c>
      <c r="G470" s="20">
        <f t="shared" si="87"/>
        <v>50158817.46357213</v>
      </c>
      <c r="H470" s="20"/>
      <c r="I470" s="20"/>
      <c r="J470" s="29">
        <f t="shared" si="88"/>
        <v>50158817.46357213</v>
      </c>
      <c r="K470" s="30">
        <f t="shared" si="89"/>
        <v>0.11343989441464546</v>
      </c>
      <c r="L470" s="34">
        <f>GEOMEAN(K470:K472)</f>
        <v>0.11396531106977728</v>
      </c>
      <c r="M470" s="25">
        <f t="shared" si="90"/>
        <v>1.5727979357879684</v>
      </c>
      <c r="N470" s="26">
        <f>GEOMEAN(M470:M472)</f>
        <v>1.580082623726758</v>
      </c>
      <c r="O470" s="27">
        <f>STDEVA(M470:M472)</f>
        <v>1.2675979770622077E-2</v>
      </c>
      <c r="P470" s="28" t="str">
        <f t="shared" si="91"/>
        <v>NPB 2</v>
      </c>
      <c r="R470" t="str">
        <f>P476</f>
        <v>B73 1</v>
      </c>
      <c r="S470" s="1">
        <f>N476</f>
        <v>0.89089871814034083</v>
      </c>
      <c r="T470" s="1">
        <f>O476</f>
        <v>3.7064788011793748E-2</v>
      </c>
    </row>
    <row r="471" spans="1:20" x14ac:dyDescent="0.2">
      <c r="B471">
        <v>28.73</v>
      </c>
      <c r="C471">
        <v>25.61</v>
      </c>
      <c r="D471">
        <v>19.63</v>
      </c>
      <c r="F471" s="20">
        <f t="shared" si="86"/>
        <v>445237540.90082419</v>
      </c>
      <c r="G471" s="20">
        <f t="shared" si="87"/>
        <v>51212760.841440864</v>
      </c>
      <c r="H471" s="20"/>
      <c r="I471" s="20"/>
      <c r="J471" s="29">
        <f t="shared" si="88"/>
        <v>51212760.841440864</v>
      </c>
      <c r="K471" s="30">
        <f t="shared" si="89"/>
        <v>0.11502345632810961</v>
      </c>
      <c r="L471" s="31"/>
      <c r="M471" s="25">
        <f t="shared" si="90"/>
        <v>1.5947533767863984</v>
      </c>
      <c r="N471" s="32"/>
      <c r="O471" s="33"/>
      <c r="P471" s="28">
        <f t="shared" si="91"/>
        <v>0</v>
      </c>
      <c r="R471" t="str">
        <f>P479</f>
        <v>B73 2</v>
      </c>
      <c r="S471" s="1">
        <f>N479</f>
        <v>0.95043947771080273</v>
      </c>
      <c r="T471" s="1">
        <f>O479</f>
        <v>6.0230965074304421E-2</v>
      </c>
    </row>
    <row r="472" spans="1:20" x14ac:dyDescent="0.2">
      <c r="B472">
        <v>28.69</v>
      </c>
      <c r="C472">
        <v>25.55</v>
      </c>
      <c r="D472">
        <v>19.77</v>
      </c>
      <c r="F472" s="20">
        <f t="shared" si="86"/>
        <v>433062496.93086755</v>
      </c>
      <c r="G472" s="20">
        <f t="shared" si="87"/>
        <v>49126563.926780164</v>
      </c>
      <c r="H472" s="20"/>
      <c r="I472" s="20"/>
      <c r="J472" s="29">
        <f t="shared" si="88"/>
        <v>49126563.926780164</v>
      </c>
      <c r="K472" s="30">
        <f t="shared" si="89"/>
        <v>0.11343989441464505</v>
      </c>
      <c r="L472" s="31"/>
      <c r="M472" s="25">
        <f t="shared" si="90"/>
        <v>1.5727979357879629</v>
      </c>
      <c r="N472" s="32"/>
      <c r="O472" s="33"/>
      <c r="P472" s="28">
        <f t="shared" si="91"/>
        <v>0</v>
      </c>
      <c r="R472" t="str">
        <f>P482</f>
        <v>B73 3</v>
      </c>
      <c r="S472" s="1">
        <f>N482</f>
        <v>0.89917053563818661</v>
      </c>
      <c r="T472" s="1">
        <f>O482</f>
        <v>2.9236250318966935E-2</v>
      </c>
    </row>
    <row r="473" spans="1:20" x14ac:dyDescent="0.2">
      <c r="A473" s="19" t="s">
        <v>21</v>
      </c>
      <c r="B473">
        <v>28.76</v>
      </c>
      <c r="C473">
        <v>25.8</v>
      </c>
      <c r="D473">
        <v>19.7</v>
      </c>
      <c r="F473" s="20">
        <f t="shared" si="86"/>
        <v>454592928.07979548</v>
      </c>
      <c r="G473" s="20">
        <f t="shared" si="87"/>
        <v>58421659.357363015</v>
      </c>
      <c r="H473" s="20"/>
      <c r="I473" s="20"/>
      <c r="J473" s="29">
        <f t="shared" si="88"/>
        <v>58421659.357363015</v>
      </c>
      <c r="K473" s="30">
        <f t="shared" si="89"/>
        <v>0.12851422833200821</v>
      </c>
      <c r="L473" s="34">
        <f>GEOMEAN(K473:K475)</f>
        <v>0.12792173649959679</v>
      </c>
      <c r="M473" s="25">
        <f t="shared" si="90"/>
        <v>1.7817974362806788</v>
      </c>
      <c r="N473" s="26">
        <f>GEOMEAN(M473:M475)</f>
        <v>1.7735827783263813</v>
      </c>
      <c r="O473" s="27">
        <f>STDEVA(M473:M475)</f>
        <v>4.9524068001337608E-2</v>
      </c>
      <c r="P473" s="28" t="str">
        <f t="shared" si="91"/>
        <v>NPB 3</v>
      </c>
      <c r="R473" t="str">
        <f>P485</f>
        <v>Bx1 1</v>
      </c>
      <c r="S473" s="1">
        <f>N485</f>
        <v>0.36517671115251815</v>
      </c>
      <c r="T473" s="1">
        <f>O485</f>
        <v>0.2109161897929549</v>
      </c>
    </row>
    <row r="474" spans="1:20" x14ac:dyDescent="0.2">
      <c r="B474">
        <v>28.81</v>
      </c>
      <c r="C474">
        <v>25.88</v>
      </c>
      <c r="D474">
        <v>19.77</v>
      </c>
      <c r="F474" s="20">
        <f t="shared" si="86"/>
        <v>470624113.06735766</v>
      </c>
      <c r="G474" s="20">
        <f t="shared" si="87"/>
        <v>61752747.900264196</v>
      </c>
      <c r="H474" s="20"/>
      <c r="I474" s="20"/>
      <c r="J474" s="29">
        <f t="shared" si="88"/>
        <v>61752747.900264196</v>
      </c>
      <c r="K474" s="30">
        <f t="shared" si="89"/>
        <v>0.13121458545288325</v>
      </c>
      <c r="L474" s="31"/>
      <c r="M474" s="25">
        <f t="shared" si="90"/>
        <v>1.8192367879965625</v>
      </c>
      <c r="N474" s="32"/>
      <c r="O474" s="33"/>
      <c r="P474" s="28">
        <f t="shared" si="91"/>
        <v>0</v>
      </c>
      <c r="R474" t="str">
        <f>P488</f>
        <v>Bx1 2</v>
      </c>
      <c r="S474" s="1">
        <f>N488</f>
        <v>3.3869812494501099</v>
      </c>
      <c r="T474" s="1">
        <f>O488</f>
        <v>61.93725314691055</v>
      </c>
    </row>
    <row r="475" spans="1:20" x14ac:dyDescent="0.2">
      <c r="B475">
        <v>28.89</v>
      </c>
      <c r="C475">
        <v>25.88</v>
      </c>
      <c r="D475">
        <v>19.8</v>
      </c>
      <c r="F475" s="20">
        <f t="shared" si="86"/>
        <v>497458177.83539522</v>
      </c>
      <c r="G475" s="20">
        <f t="shared" si="87"/>
        <v>61752747.900264196</v>
      </c>
      <c r="H475" s="20"/>
      <c r="I475" s="20"/>
      <c r="J475" s="29">
        <f t="shared" si="88"/>
        <v>61752747.900264196</v>
      </c>
      <c r="K475" s="30">
        <f t="shared" si="89"/>
        <v>0.12413656192962952</v>
      </c>
      <c r="L475" s="31"/>
      <c r="M475" s="25">
        <f t="shared" si="90"/>
        <v>1.7211028744886621</v>
      </c>
      <c r="N475" s="32"/>
      <c r="O475" s="33"/>
      <c r="P475" s="28">
        <f t="shared" si="91"/>
        <v>0</v>
      </c>
      <c r="R475" t="str">
        <f>P491</f>
        <v>Bx1 3</v>
      </c>
      <c r="S475" s="1">
        <f>N491</f>
        <v>1.1593637908755901</v>
      </c>
      <c r="T475" s="1">
        <f>O491</f>
        <v>0.31990787509961521</v>
      </c>
    </row>
    <row r="476" spans="1:20" x14ac:dyDescent="0.2">
      <c r="A476" s="19" t="s">
        <v>22</v>
      </c>
      <c r="B476">
        <v>29.56</v>
      </c>
      <c r="C476">
        <v>25.66</v>
      </c>
      <c r="D476">
        <v>19.96</v>
      </c>
      <c r="F476" s="20">
        <f t="shared" si="86"/>
        <v>791492259.2205981</v>
      </c>
      <c r="G476" s="20">
        <f t="shared" si="87"/>
        <v>53018774.952220887</v>
      </c>
      <c r="H476" s="20"/>
      <c r="I476" s="20"/>
      <c r="J476" s="29">
        <f t="shared" si="88"/>
        <v>53018774.952220887</v>
      </c>
      <c r="K476" s="30">
        <f t="shared" si="89"/>
        <v>6.6985841408518362E-2</v>
      </c>
      <c r="L476" s="34">
        <f>GEOMEAN(K476:K478)</f>
        <v>6.4257114166004214E-2</v>
      </c>
      <c r="M476" s="25">
        <f t="shared" si="90"/>
        <v>0.92873141003854998</v>
      </c>
      <c r="N476" s="26">
        <f>GEOMEAN(M476:M478)</f>
        <v>0.89089871814034083</v>
      </c>
      <c r="O476" s="27">
        <f>STDEVA(M476:M478)</f>
        <v>3.7064788011793748E-2</v>
      </c>
      <c r="P476" s="28" t="str">
        <f t="shared" si="91"/>
        <v>B73 1</v>
      </c>
      <c r="S476"/>
      <c r="T476"/>
    </row>
    <row r="477" spans="1:20" x14ac:dyDescent="0.2">
      <c r="B477">
        <v>29.7</v>
      </c>
      <c r="C477">
        <v>25.68</v>
      </c>
      <c r="D477">
        <v>19.87</v>
      </c>
      <c r="F477" s="20">
        <f t="shared" si="86"/>
        <v>872149369.61191523</v>
      </c>
      <c r="G477" s="20">
        <f t="shared" si="87"/>
        <v>53758889.469658643</v>
      </c>
      <c r="H477" s="20"/>
      <c r="I477" s="20"/>
      <c r="J477" s="29">
        <f t="shared" si="88"/>
        <v>53758889.469658643</v>
      </c>
      <c r="K477" s="30">
        <f t="shared" si="89"/>
        <v>6.1639544030835006E-2</v>
      </c>
      <c r="L477" s="31"/>
      <c r="M477" s="25">
        <f t="shared" si="90"/>
        <v>0.85460717426490118</v>
      </c>
      <c r="N477" s="32"/>
      <c r="O477" s="33"/>
      <c r="P477" s="28">
        <f t="shared" si="91"/>
        <v>0</v>
      </c>
      <c r="S477"/>
      <c r="T477"/>
    </row>
    <row r="478" spans="1:20" x14ac:dyDescent="0.2">
      <c r="B478">
        <v>29.64</v>
      </c>
      <c r="C478">
        <v>25.68</v>
      </c>
      <c r="D478">
        <v>19.89</v>
      </c>
      <c r="F478" s="20">
        <f t="shared" si="86"/>
        <v>836621596.96085846</v>
      </c>
      <c r="G478" s="20">
        <f t="shared" si="87"/>
        <v>53758889.469658643</v>
      </c>
      <c r="H478" s="20"/>
      <c r="I478" s="20"/>
      <c r="J478" s="29">
        <f t="shared" si="88"/>
        <v>53758889.469658643</v>
      </c>
      <c r="K478" s="30">
        <f t="shared" si="89"/>
        <v>6.4257114166004214E-2</v>
      </c>
      <c r="L478" s="31"/>
      <c r="M478" s="25">
        <f t="shared" si="90"/>
        <v>0.89089871814034094</v>
      </c>
      <c r="N478" s="32"/>
      <c r="O478" s="33"/>
      <c r="P478" s="28">
        <f t="shared" si="91"/>
        <v>0</v>
      </c>
      <c r="S478"/>
      <c r="T478"/>
    </row>
    <row r="479" spans="1:20" x14ac:dyDescent="0.2">
      <c r="A479" s="19" t="s">
        <v>23</v>
      </c>
      <c r="B479">
        <v>30.1</v>
      </c>
      <c r="C479">
        <v>26.15</v>
      </c>
      <c r="D479">
        <v>19.899999999999999</v>
      </c>
      <c r="F479" s="20">
        <f t="shared" si="86"/>
        <v>1150807992.5785151</v>
      </c>
      <c r="G479" s="20">
        <f t="shared" si="87"/>
        <v>74461946.799552679</v>
      </c>
      <c r="H479" s="20"/>
      <c r="I479" s="20"/>
      <c r="J479" s="29">
        <f t="shared" si="88"/>
        <v>74461946.799552679</v>
      </c>
      <c r="K479" s="30">
        <f t="shared" si="89"/>
        <v>6.4704057740085988E-2</v>
      </c>
      <c r="L479" s="34">
        <f>GEOMEAN(K479:K481)</f>
        <v>6.8551561230914104E-2</v>
      </c>
      <c r="M479" s="25">
        <f t="shared" si="90"/>
        <v>0.8970954087698304</v>
      </c>
      <c r="N479" s="26">
        <f>GEOMEAN(M479:M481)</f>
        <v>0.95043947771080273</v>
      </c>
      <c r="O479" s="27">
        <f>STDEVA(M479:M481)</f>
        <v>6.0230965074304421E-2</v>
      </c>
      <c r="P479" s="28" t="str">
        <f t="shared" si="91"/>
        <v>B73 2</v>
      </c>
      <c r="S479"/>
      <c r="T479"/>
    </row>
    <row r="480" spans="1:20" x14ac:dyDescent="0.2">
      <c r="B480">
        <v>29.98</v>
      </c>
      <c r="C480">
        <v>26.21</v>
      </c>
      <c r="D480">
        <v>19.829999999999998</v>
      </c>
      <c r="F480" s="20">
        <f t="shared" si="86"/>
        <v>1058959303.0111529</v>
      </c>
      <c r="G480" s="20">
        <f t="shared" si="87"/>
        <v>77624030.024107054</v>
      </c>
      <c r="H480" s="20"/>
      <c r="I480" s="20"/>
      <c r="J480" s="29">
        <f t="shared" si="88"/>
        <v>77624030.024107054</v>
      </c>
      <c r="K480" s="30">
        <f t="shared" si="89"/>
        <v>7.3302184326992523E-2</v>
      </c>
      <c r="L480" s="31"/>
      <c r="M480" s="25">
        <f t="shared" si="90"/>
        <v>1.0163049321681912</v>
      </c>
      <c r="N480" s="32"/>
      <c r="O480" s="33"/>
      <c r="P480" s="28">
        <f t="shared" si="91"/>
        <v>0</v>
      </c>
      <c r="S480"/>
      <c r="T480"/>
    </row>
    <row r="481" spans="1:20" x14ac:dyDescent="0.2">
      <c r="B481">
        <v>30.13</v>
      </c>
      <c r="C481">
        <v>26.25</v>
      </c>
      <c r="D481">
        <v>19.87</v>
      </c>
      <c r="F481" s="20">
        <f t="shared" si="86"/>
        <v>1174988914.7834175</v>
      </c>
      <c r="G481" s="20">
        <f t="shared" si="87"/>
        <v>79806338.548549905</v>
      </c>
      <c r="H481" s="20"/>
      <c r="I481" s="20"/>
      <c r="J481" s="29">
        <f t="shared" si="88"/>
        <v>79806338.548549905</v>
      </c>
      <c r="K481" s="30">
        <f t="shared" si="89"/>
        <v>6.7920928907878583E-2</v>
      </c>
      <c r="L481" s="31"/>
      <c r="M481" s="25">
        <f t="shared" si="90"/>
        <v>0.94169601738734721</v>
      </c>
      <c r="N481" s="32"/>
      <c r="O481" s="33"/>
      <c r="P481" s="28">
        <f t="shared" si="91"/>
        <v>0</v>
      </c>
      <c r="S481"/>
      <c r="T481"/>
    </row>
    <row r="482" spans="1:20" x14ac:dyDescent="0.2">
      <c r="A482" s="19" t="s">
        <v>24</v>
      </c>
      <c r="B482">
        <v>29.74</v>
      </c>
      <c r="C482">
        <v>25.74</v>
      </c>
      <c r="D482">
        <v>19.7</v>
      </c>
      <c r="F482" s="20">
        <f t="shared" si="86"/>
        <v>896668825.80738008</v>
      </c>
      <c r="G482" s="20">
        <f t="shared" si="87"/>
        <v>56041801.612961233</v>
      </c>
      <c r="H482" s="20"/>
      <c r="I482" s="20"/>
      <c r="J482" s="29">
        <f t="shared" si="88"/>
        <v>56041801.612961233</v>
      </c>
      <c r="K482" s="30">
        <f t="shared" si="89"/>
        <v>6.2499999999999972E-2</v>
      </c>
      <c r="L482" s="34">
        <f>GEOMEAN(K482:K484)</f>
        <v>6.4853728697484209E-2</v>
      </c>
      <c r="M482" s="25">
        <f t="shared" si="90"/>
        <v>0.86653704584246471</v>
      </c>
      <c r="N482" s="26">
        <f>GEOMEAN(M482:M484)</f>
        <v>0.89917053563818661</v>
      </c>
      <c r="O482" s="27">
        <f>STDEVA(M482:M484)</f>
        <v>2.9236250318966935E-2</v>
      </c>
      <c r="P482" s="28" t="str">
        <f t="shared" si="91"/>
        <v>B73 3</v>
      </c>
      <c r="S482"/>
      <c r="T482"/>
    </row>
    <row r="483" spans="1:20" x14ac:dyDescent="0.2">
      <c r="B483">
        <v>29.59</v>
      </c>
      <c r="C483">
        <v>25.68</v>
      </c>
      <c r="D483">
        <v>19.72</v>
      </c>
      <c r="F483" s="20">
        <f t="shared" si="86"/>
        <v>808123194.06761158</v>
      </c>
      <c r="G483" s="20">
        <f t="shared" si="87"/>
        <v>53758889.469658643</v>
      </c>
      <c r="H483" s="20"/>
      <c r="I483" s="20"/>
      <c r="J483" s="29">
        <f t="shared" si="88"/>
        <v>53758889.469658643</v>
      </c>
      <c r="K483" s="30">
        <f t="shared" si="89"/>
        <v>6.6523136403335195E-2</v>
      </c>
      <c r="L483" s="31"/>
      <c r="M483" s="25">
        <f t="shared" si="90"/>
        <v>0.92231619358594286</v>
      </c>
      <c r="N483" s="32"/>
      <c r="O483" s="33"/>
      <c r="P483" s="28">
        <f t="shared" si="91"/>
        <v>0</v>
      </c>
      <c r="S483"/>
      <c r="T483"/>
    </row>
    <row r="484" spans="1:20" x14ac:dyDescent="0.2">
      <c r="B484">
        <v>29.52</v>
      </c>
      <c r="C484">
        <v>25.59</v>
      </c>
      <c r="D484">
        <v>19.61</v>
      </c>
      <c r="F484" s="20">
        <f t="shared" si="86"/>
        <v>769848861.76944375</v>
      </c>
      <c r="G484" s="20">
        <f t="shared" si="87"/>
        <v>50507699.629225709</v>
      </c>
      <c r="H484" s="20"/>
      <c r="I484" s="20"/>
      <c r="J484" s="29">
        <f t="shared" si="88"/>
        <v>50507699.629225709</v>
      </c>
      <c r="K484" s="30">
        <f t="shared" si="89"/>
        <v>6.5607292726441516E-2</v>
      </c>
      <c r="L484" s="31"/>
      <c r="M484" s="25">
        <f t="shared" si="90"/>
        <v>0.90961839399827971</v>
      </c>
      <c r="N484" s="32"/>
      <c r="O484" s="33"/>
      <c r="P484" s="28">
        <f t="shared" si="91"/>
        <v>0</v>
      </c>
      <c r="S484"/>
      <c r="T484"/>
    </row>
    <row r="485" spans="1:20" x14ac:dyDescent="0.2">
      <c r="A485" s="19" t="s">
        <v>25</v>
      </c>
      <c r="B485">
        <v>29.95</v>
      </c>
      <c r="C485">
        <v>25.25</v>
      </c>
      <c r="D485">
        <v>19.57</v>
      </c>
      <c r="F485" s="20">
        <f t="shared" si="86"/>
        <v>1037166235.687628</v>
      </c>
      <c r="G485" s="20">
        <f t="shared" si="87"/>
        <v>39903169.27427502</v>
      </c>
      <c r="H485" s="20"/>
      <c r="I485" s="20"/>
      <c r="J485" s="29">
        <f t="shared" si="88"/>
        <v>39903169.27427502</v>
      </c>
      <c r="K485" s="30">
        <f t="shared" si="89"/>
        <v>3.8473262917028656E-2</v>
      </c>
      <c r="L485" s="34">
        <f>GEOMEAN(K485:K487)</f>
        <v>2.6338798273584329E-2</v>
      </c>
      <c r="M485" s="25">
        <f t="shared" si="90"/>
        <v>0.53341612147267958</v>
      </c>
      <c r="N485" s="26">
        <f>GEOMEAN(M485:M487)</f>
        <v>0.36517671115251815</v>
      </c>
      <c r="O485" s="27">
        <f>STDEVA(M485:M487)</f>
        <v>0.2109161897929549</v>
      </c>
      <c r="P485" s="28" t="str">
        <f t="shared" si="91"/>
        <v>Bx1 1</v>
      </c>
    </row>
    <row r="486" spans="1:20" x14ac:dyDescent="0.2">
      <c r="B486">
        <v>31.85</v>
      </c>
      <c r="C486">
        <v>25.5</v>
      </c>
      <c r="D486">
        <v>19.649999999999999</v>
      </c>
      <c r="F486" s="20">
        <f t="shared" si="86"/>
        <v>3870841262.4183855</v>
      </c>
      <c r="G486" s="20">
        <f t="shared" si="87"/>
        <v>47453132.812125675</v>
      </c>
      <c r="H486" s="20"/>
      <c r="I486" s="20"/>
      <c r="J486" s="29">
        <f t="shared" si="88"/>
        <v>47453132.812125675</v>
      </c>
      <c r="K486" s="30">
        <f t="shared" si="89"/>
        <v>1.2259126529636708E-2</v>
      </c>
      <c r="L486" s="31"/>
      <c r="M486" s="25">
        <f t="shared" si="90"/>
        <v>0.16996779660160616</v>
      </c>
      <c r="N486" s="32"/>
      <c r="O486" s="33"/>
      <c r="P486" s="28">
        <f t="shared" si="91"/>
        <v>0</v>
      </c>
    </row>
    <row r="487" spans="1:20" x14ac:dyDescent="0.2">
      <c r="B487">
        <v>30.14</v>
      </c>
      <c r="C487">
        <v>25.45</v>
      </c>
      <c r="D487">
        <v>19.21</v>
      </c>
      <c r="F487" s="20">
        <f t="shared" si="86"/>
        <v>1183161608.9962845</v>
      </c>
      <c r="G487" s="20">
        <f t="shared" si="87"/>
        <v>45836704.904527865</v>
      </c>
      <c r="H487" s="20"/>
      <c r="I487" s="20"/>
      <c r="J487" s="29">
        <f t="shared" si="88"/>
        <v>45836704.904527865</v>
      </c>
      <c r="K487" s="30">
        <f t="shared" si="89"/>
        <v>3.8740865623093257E-2</v>
      </c>
      <c r="L487" s="31"/>
      <c r="M487" s="25">
        <f t="shared" si="90"/>
        <v>0.53712632400664229</v>
      </c>
      <c r="N487" s="32"/>
      <c r="O487" s="33"/>
      <c r="P487" s="28">
        <f t="shared" si="91"/>
        <v>0</v>
      </c>
    </row>
    <row r="488" spans="1:20" x14ac:dyDescent="0.2">
      <c r="A488" s="19" t="s">
        <v>26</v>
      </c>
      <c r="B488">
        <v>22.94</v>
      </c>
      <c r="C488">
        <v>25.9</v>
      </c>
      <c r="D488">
        <v>19.98</v>
      </c>
      <c r="F488" s="20">
        <f t="shared" si="86"/>
        <v>8046890.6654848708</v>
      </c>
      <c r="G488" s="20">
        <f t="shared" si="87"/>
        <v>62614784.136556625</v>
      </c>
      <c r="H488" s="20"/>
      <c r="I488" s="20"/>
      <c r="J488" s="29">
        <f t="shared" si="88"/>
        <v>62614784.136556625</v>
      </c>
      <c r="K488" s="30">
        <f t="shared" si="89"/>
        <v>7.7812395792982638</v>
      </c>
      <c r="L488" s="34">
        <f>GEOMEAN(K488:K490)</f>
        <v>0.24428999210856137</v>
      </c>
      <c r="M488" s="25">
        <f t="shared" si="90"/>
        <v>107.88371772860134</v>
      </c>
      <c r="N488" s="26">
        <f>GEOMEAN(M488:M490)</f>
        <v>3.3869812494501099</v>
      </c>
      <c r="O488" s="27">
        <f>STDEVA(M488:M490)</f>
        <v>61.93725314691055</v>
      </c>
      <c r="P488" s="28" t="str">
        <f t="shared" si="91"/>
        <v>Bx1 2</v>
      </c>
    </row>
    <row r="489" spans="1:20" x14ac:dyDescent="0.2">
      <c r="B489">
        <v>30.45</v>
      </c>
      <c r="C489">
        <v>25.73</v>
      </c>
      <c r="D489">
        <v>19.98</v>
      </c>
      <c r="F489" s="20">
        <f t="shared" si="86"/>
        <v>1466774556.9448898</v>
      </c>
      <c r="G489" s="20">
        <f t="shared" si="87"/>
        <v>55654692.612603113</v>
      </c>
      <c r="H489" s="20"/>
      <c r="I489" s="20"/>
      <c r="J489" s="29">
        <f t="shared" si="88"/>
        <v>55654692.612603113</v>
      </c>
      <c r="K489" s="30">
        <f t="shared" si="89"/>
        <v>3.794359013734528E-2</v>
      </c>
      <c r="L489" s="31"/>
      <c r="M489" s="25">
        <f t="shared" si="90"/>
        <v>0.52607242410035959</v>
      </c>
      <c r="N489" s="32"/>
      <c r="O489" s="33"/>
      <c r="P489" s="28">
        <f t="shared" si="91"/>
        <v>0</v>
      </c>
    </row>
    <row r="490" spans="1:20" x14ac:dyDescent="0.2">
      <c r="A490" s="19"/>
      <c r="B490">
        <v>30.19</v>
      </c>
      <c r="C490">
        <v>25.85</v>
      </c>
      <c r="D490">
        <v>19.93</v>
      </c>
      <c r="F490" s="20">
        <f t="shared" si="86"/>
        <v>1224885713.0295787</v>
      </c>
      <c r="G490" s="20">
        <f t="shared" si="87"/>
        <v>60481894.725287244</v>
      </c>
      <c r="H490" s="20"/>
      <c r="I490" s="20"/>
      <c r="J490" s="29">
        <f t="shared" si="88"/>
        <v>60481894.725287244</v>
      </c>
      <c r="K490" s="30">
        <f t="shared" si="89"/>
        <v>4.9377581991461042E-2</v>
      </c>
      <c r="L490" s="31"/>
      <c r="M490" s="25">
        <f t="shared" si="90"/>
        <v>0.68460006447559607</v>
      </c>
      <c r="N490" s="32"/>
      <c r="O490" s="33"/>
      <c r="P490" s="28">
        <f t="shared" si="91"/>
        <v>0</v>
      </c>
    </row>
    <row r="491" spans="1:20" x14ac:dyDescent="0.2">
      <c r="A491" s="19" t="s">
        <v>27</v>
      </c>
      <c r="B491">
        <v>28.85</v>
      </c>
      <c r="C491">
        <v>25.69</v>
      </c>
      <c r="D491">
        <v>19.52</v>
      </c>
      <c r="F491" s="20">
        <f t="shared" si="86"/>
        <v>483855157.8022989</v>
      </c>
      <c r="G491" s="20">
        <f t="shared" si="87"/>
        <v>54132812.116358526</v>
      </c>
      <c r="H491" s="20"/>
      <c r="I491" s="20"/>
      <c r="J491" s="29">
        <f t="shared" si="88"/>
        <v>54132812.116358526</v>
      </c>
      <c r="K491" s="30">
        <f t="shared" si="89"/>
        <v>0.11187813386599664</v>
      </c>
      <c r="L491" s="34">
        <f>GEOMEAN(K491:K493)</f>
        <v>8.3620472174131974E-2</v>
      </c>
      <c r="M491" s="25">
        <f t="shared" si="90"/>
        <v>1.5511447618337373</v>
      </c>
      <c r="N491" s="26">
        <f>GEOMEAN(M491:M493)</f>
        <v>1.1593637908755901</v>
      </c>
      <c r="O491" s="27">
        <f>STDEVA(M491:M493)</f>
        <v>0.31990787509961521</v>
      </c>
      <c r="P491" s="28" t="str">
        <f t="shared" si="91"/>
        <v>Bx1 3</v>
      </c>
    </row>
    <row r="492" spans="1:20" x14ac:dyDescent="0.2">
      <c r="A492" s="19"/>
      <c r="B492">
        <v>29.44</v>
      </c>
      <c r="C492">
        <v>25.58</v>
      </c>
      <c r="D492">
        <v>19.53</v>
      </c>
      <c r="F492" s="20">
        <f t="shared" si="86"/>
        <v>728321402.49997962</v>
      </c>
      <c r="G492" s="20">
        <f t="shared" si="87"/>
        <v>50158817.46357213</v>
      </c>
      <c r="H492" s="20"/>
      <c r="I492" s="20"/>
      <c r="J492" s="29">
        <f t="shared" si="88"/>
        <v>50158817.46357213</v>
      </c>
      <c r="K492" s="30">
        <f t="shared" si="89"/>
        <v>6.8869069742288028E-2</v>
      </c>
      <c r="L492" s="31"/>
      <c r="M492" s="25">
        <f t="shared" si="90"/>
        <v>0.9548416039104155</v>
      </c>
      <c r="N492" s="32"/>
      <c r="O492" s="33"/>
      <c r="P492" s="28">
        <f t="shared" si="91"/>
        <v>0</v>
      </c>
    </row>
    <row r="493" spans="1:20" x14ac:dyDescent="0.2">
      <c r="A493" s="19"/>
      <c r="B493">
        <v>29.47</v>
      </c>
      <c r="C493">
        <v>25.75</v>
      </c>
      <c r="D493">
        <v>19.600000000000001</v>
      </c>
      <c r="F493" s="20">
        <f t="shared" si="86"/>
        <v>743624983.3645457</v>
      </c>
      <c r="G493" s="20">
        <f t="shared" si="87"/>
        <v>56431603.169348955</v>
      </c>
      <c r="H493" s="20"/>
      <c r="I493" s="20"/>
      <c r="J493" s="29">
        <f t="shared" si="88"/>
        <v>56431603.169348955</v>
      </c>
      <c r="K493" s="30">
        <f t="shared" si="89"/>
        <v>7.5887180274690436E-2</v>
      </c>
      <c r="L493" s="31"/>
      <c r="M493" s="25">
        <f t="shared" si="90"/>
        <v>1.0521448482007174</v>
      </c>
      <c r="N493" s="32"/>
      <c r="O493" s="33"/>
      <c r="P493" s="28">
        <f t="shared" si="91"/>
        <v>0</v>
      </c>
    </row>
    <row r="494" spans="1:20" x14ac:dyDescent="0.2">
      <c r="S494"/>
      <c r="T494"/>
    </row>
    <row r="495" spans="1:20" x14ac:dyDescent="0.2">
      <c r="S495"/>
      <c r="T495"/>
    </row>
    <row r="496" spans="1:20" x14ac:dyDescent="0.2">
      <c r="A496" s="2" t="s">
        <v>0</v>
      </c>
      <c r="B496" s="3">
        <v>2</v>
      </c>
      <c r="C496" s="3">
        <v>2</v>
      </c>
      <c r="D496" s="3">
        <v>2</v>
      </c>
      <c r="F496" s="4"/>
      <c r="G496" s="4"/>
      <c r="H496" s="4"/>
      <c r="I496" s="4"/>
      <c r="J496" s="4"/>
      <c r="K496" s="4"/>
    </row>
    <row r="497" spans="1:20" x14ac:dyDescent="0.2">
      <c r="A497" s="5"/>
      <c r="B497" s="3"/>
      <c r="C497" s="3"/>
      <c r="D497" s="3"/>
      <c r="E497" s="3"/>
      <c r="F497" s="4"/>
      <c r="G497" s="4"/>
      <c r="H497" s="4"/>
      <c r="I497" s="4"/>
      <c r="J497" s="4"/>
      <c r="K497" s="4"/>
    </row>
    <row r="498" spans="1:20" x14ac:dyDescent="0.2">
      <c r="A498" s="6"/>
      <c r="B498" s="7" t="s">
        <v>1</v>
      </c>
      <c r="C498" s="7" t="s">
        <v>2</v>
      </c>
      <c r="D498" s="7" t="s">
        <v>3</v>
      </c>
      <c r="E498" s="7" t="s">
        <v>4</v>
      </c>
      <c r="F498" s="4"/>
      <c r="G498" s="4"/>
      <c r="H498" s="4"/>
      <c r="I498" s="4"/>
      <c r="J498" s="4"/>
      <c r="K498" s="4"/>
    </row>
    <row r="499" spans="1:20" ht="15.75" x14ac:dyDescent="0.25">
      <c r="A499" s="8" t="s">
        <v>5</v>
      </c>
      <c r="B499" t="s">
        <v>31</v>
      </c>
      <c r="C499" t="s">
        <v>6</v>
      </c>
      <c r="D499" s="9" t="s">
        <v>7</v>
      </c>
      <c r="E499" s="9"/>
      <c r="F499" s="10" t="s">
        <v>8</v>
      </c>
      <c r="G499" s="10" t="s">
        <v>9</v>
      </c>
      <c r="H499" s="10"/>
      <c r="I499" s="10"/>
      <c r="J499" s="11" t="s">
        <v>10</v>
      </c>
      <c r="K499" s="12" t="s">
        <v>11</v>
      </c>
      <c r="L499" s="13" t="s">
        <v>12</v>
      </c>
      <c r="M499" s="14" t="s">
        <v>13</v>
      </c>
      <c r="N499" s="15" t="s">
        <v>14</v>
      </c>
      <c r="O499" s="16" t="s">
        <v>15</v>
      </c>
      <c r="P499" s="8" t="s">
        <v>16</v>
      </c>
      <c r="R499" s="17" t="str">
        <f>B499</f>
        <v>HDT701</v>
      </c>
      <c r="S499" s="18" t="s">
        <v>17</v>
      </c>
      <c r="T499" s="18" t="s">
        <v>18</v>
      </c>
    </row>
    <row r="500" spans="1:20" x14ac:dyDescent="0.2">
      <c r="A500" s="19" t="s">
        <v>19</v>
      </c>
      <c r="B500">
        <v>23.18</v>
      </c>
      <c r="C500">
        <v>25.99</v>
      </c>
      <c r="D500">
        <v>19.899999999999999</v>
      </c>
      <c r="F500" s="20">
        <f t="shared" ref="F500:F526" si="92">B$496^B500</f>
        <v>9503318.8232634161</v>
      </c>
      <c r="G500" s="20">
        <f t="shared" ref="G500:G526" si="93">C$496^C500</f>
        <v>66645309.215704501</v>
      </c>
      <c r="H500" s="20"/>
      <c r="I500" s="20"/>
      <c r="J500" s="22">
        <f t="shared" ref="J500:J526" si="94">GEOMEAN(G500:I500)</f>
        <v>66645309.215704501</v>
      </c>
      <c r="K500" s="23">
        <f t="shared" ref="K500:K526" si="95">J500/F500</f>
        <v>7.0128457705282656</v>
      </c>
      <c r="L500" s="24">
        <f>GEOMEAN(K500:K502)</f>
        <v>6.0909474885290829</v>
      </c>
      <c r="M500" s="25">
        <f t="shared" ref="M500:M526" si="96">K500/L$500</f>
        <v>1.1513554801999801</v>
      </c>
      <c r="N500" s="26">
        <f>GEOMEAN(M500:M502)</f>
        <v>1</v>
      </c>
      <c r="O500" s="27">
        <f>STDEVA(M500:M502)</f>
        <v>0.12670844582946728</v>
      </c>
      <c r="P500" s="28" t="str">
        <f t="shared" ref="P500:P526" si="97">A500</f>
        <v>NPB 1</v>
      </c>
      <c r="R500" t="str">
        <f>P500</f>
        <v>NPB 1</v>
      </c>
      <c r="S500" s="1">
        <f>N500</f>
        <v>1</v>
      </c>
      <c r="T500" s="1">
        <f>O500</f>
        <v>0.12670844582946728</v>
      </c>
    </row>
    <row r="501" spans="1:20" x14ac:dyDescent="0.2">
      <c r="B501">
        <v>23.49</v>
      </c>
      <c r="C501">
        <v>26</v>
      </c>
      <c r="D501">
        <v>19.97</v>
      </c>
      <c r="F501" s="20">
        <f t="shared" si="92"/>
        <v>11781337.52017477</v>
      </c>
      <c r="G501" s="20">
        <f t="shared" si="93"/>
        <v>67108864</v>
      </c>
      <c r="H501" s="20"/>
      <c r="I501" s="20"/>
      <c r="J501" s="29">
        <f t="shared" si="94"/>
        <v>67108864</v>
      </c>
      <c r="K501" s="30">
        <f t="shared" si="95"/>
        <v>5.6962007823882868</v>
      </c>
      <c r="L501" s="31"/>
      <c r="M501" s="25">
        <f t="shared" si="96"/>
        <v>0.93519124785032015</v>
      </c>
      <c r="N501" s="32"/>
      <c r="O501" s="33"/>
      <c r="P501" s="28">
        <f t="shared" si="97"/>
        <v>0</v>
      </c>
      <c r="R501" t="str">
        <f>P503</f>
        <v>NPB 2</v>
      </c>
      <c r="S501" s="1">
        <f>N503</f>
        <v>0.83701961293845173</v>
      </c>
      <c r="T501" s="1">
        <f>O503</f>
        <v>0.12526210099186746</v>
      </c>
    </row>
    <row r="502" spans="1:20" x14ac:dyDescent="0.2">
      <c r="B502">
        <v>23.35</v>
      </c>
      <c r="C502">
        <v>25.85</v>
      </c>
      <c r="D502">
        <v>20.07</v>
      </c>
      <c r="F502" s="20">
        <f t="shared" si="92"/>
        <v>10691789.474815398</v>
      </c>
      <c r="G502" s="20">
        <f t="shared" si="93"/>
        <v>60481894.725287244</v>
      </c>
      <c r="H502" s="20"/>
      <c r="I502" s="20"/>
      <c r="J502" s="29">
        <f t="shared" si="94"/>
        <v>60481894.725287244</v>
      </c>
      <c r="K502" s="30">
        <f t="shared" si="95"/>
        <v>5.6568542494923664</v>
      </c>
      <c r="L502" s="31"/>
      <c r="M502" s="25">
        <f t="shared" si="96"/>
        <v>0.92873141003854776</v>
      </c>
      <c r="N502" s="32"/>
      <c r="O502" s="33"/>
      <c r="P502" s="28">
        <f t="shared" si="97"/>
        <v>0</v>
      </c>
      <c r="R502" t="str">
        <f>P506</f>
        <v>NPB 3</v>
      </c>
      <c r="S502" s="1">
        <f>N506</f>
        <v>1.7491653401116756</v>
      </c>
      <c r="T502" s="1">
        <f>O506</f>
        <v>0.83359163870722119</v>
      </c>
    </row>
    <row r="503" spans="1:20" x14ac:dyDescent="0.2">
      <c r="A503" s="19" t="s">
        <v>20</v>
      </c>
      <c r="B503">
        <v>23.1</v>
      </c>
      <c r="C503">
        <v>25.58</v>
      </c>
      <c r="D503">
        <v>19.63</v>
      </c>
      <c r="F503" s="20">
        <f t="shared" si="92"/>
        <v>8990687.44201966</v>
      </c>
      <c r="G503" s="20">
        <f t="shared" si="93"/>
        <v>50158817.46357213</v>
      </c>
      <c r="H503" s="20"/>
      <c r="I503" s="20"/>
      <c r="J503" s="29">
        <f t="shared" si="94"/>
        <v>50158817.46357213</v>
      </c>
      <c r="K503" s="30">
        <f t="shared" si="95"/>
        <v>5.5789746654016144</v>
      </c>
      <c r="L503" s="34">
        <f>GEOMEAN(K503:K505)</f>
        <v>5.0982425092770471</v>
      </c>
      <c r="M503" s="25">
        <f t="shared" si="96"/>
        <v>0.91594529027024896</v>
      </c>
      <c r="N503" s="26">
        <f>GEOMEAN(M503:M505)</f>
        <v>0.83701961293845173</v>
      </c>
      <c r="O503" s="27">
        <f>STDEVA(M503:M505)</f>
        <v>0.12526210099186746</v>
      </c>
      <c r="P503" s="28" t="str">
        <f t="shared" si="97"/>
        <v>NPB 2</v>
      </c>
      <c r="R503" t="str">
        <f>P509</f>
        <v>B73 1</v>
      </c>
      <c r="S503" s="1">
        <f>N509</f>
        <v>0.70222243786900029</v>
      </c>
      <c r="T503" s="1">
        <f>O509</f>
        <v>1.2229346736554665E-2</v>
      </c>
    </row>
    <row r="504" spans="1:20" x14ac:dyDescent="0.2">
      <c r="B504">
        <v>23.52</v>
      </c>
      <c r="C504">
        <v>25.61</v>
      </c>
      <c r="D504">
        <v>19.63</v>
      </c>
      <c r="F504" s="20">
        <f t="shared" si="92"/>
        <v>12028888.465147553</v>
      </c>
      <c r="G504" s="20">
        <f t="shared" si="93"/>
        <v>51212760.841440864</v>
      </c>
      <c r="H504" s="20"/>
      <c r="I504" s="20"/>
      <c r="J504" s="29">
        <f t="shared" si="94"/>
        <v>51212760.841440864</v>
      </c>
      <c r="K504" s="30">
        <f t="shared" si="95"/>
        <v>4.2574807298134392</v>
      </c>
      <c r="L504" s="31"/>
      <c r="M504" s="25">
        <f t="shared" si="96"/>
        <v>0.69898496708951074</v>
      </c>
      <c r="N504" s="32"/>
      <c r="O504" s="33"/>
      <c r="P504" s="28">
        <f t="shared" si="97"/>
        <v>0</v>
      </c>
      <c r="R504" t="str">
        <f>P512</f>
        <v>B73 2</v>
      </c>
      <c r="S504" s="1">
        <f>N512</f>
        <v>1.2226402776920713</v>
      </c>
      <c r="T504" s="1">
        <f>O512</f>
        <v>4.0361540562312712E-2</v>
      </c>
    </row>
    <row r="505" spans="1:20" x14ac:dyDescent="0.2">
      <c r="B505">
        <v>23.07</v>
      </c>
      <c r="C505">
        <v>25.55</v>
      </c>
      <c r="D505">
        <v>19.77</v>
      </c>
      <c r="F505" s="20">
        <f t="shared" si="92"/>
        <v>8805661.7699739262</v>
      </c>
      <c r="G505" s="20">
        <f t="shared" si="93"/>
        <v>49126563.926780164</v>
      </c>
      <c r="H505" s="20"/>
      <c r="I505" s="20"/>
      <c r="J505" s="29">
        <f t="shared" si="94"/>
        <v>49126563.926780164</v>
      </c>
      <c r="K505" s="30">
        <f t="shared" si="95"/>
        <v>5.578974665401625</v>
      </c>
      <c r="L505" s="31"/>
      <c r="M505" s="25">
        <f t="shared" si="96"/>
        <v>0.91594529027025062</v>
      </c>
      <c r="N505" s="32"/>
      <c r="O505" s="33"/>
      <c r="P505" s="28">
        <f t="shared" si="97"/>
        <v>0</v>
      </c>
      <c r="R505" t="str">
        <f>P515</f>
        <v>B73 3</v>
      </c>
      <c r="S505" s="1">
        <f>N515</f>
        <v>0.66128007306126935</v>
      </c>
      <c r="T505" s="1">
        <f>O515</f>
        <v>2.2923956119665658E-2</v>
      </c>
    </row>
    <row r="506" spans="1:20" x14ac:dyDescent="0.2">
      <c r="A506" s="19" t="s">
        <v>21</v>
      </c>
      <c r="B506">
        <v>23.09</v>
      </c>
      <c r="C506">
        <v>25.8</v>
      </c>
      <c r="D506">
        <v>19.7</v>
      </c>
      <c r="F506" s="20">
        <f t="shared" si="92"/>
        <v>8928584.2274897136</v>
      </c>
      <c r="G506" s="20">
        <f t="shared" si="93"/>
        <v>58421659.357363015</v>
      </c>
      <c r="H506" s="20"/>
      <c r="I506" s="20"/>
      <c r="J506" s="29">
        <f t="shared" si="94"/>
        <v>58421659.357363015</v>
      </c>
      <c r="K506" s="30">
        <f t="shared" si="95"/>
        <v>6.5432164684622531</v>
      </c>
      <c r="L506" s="34">
        <f>GEOMEAN(K506:K508)</f>
        <v>10.654074235375329</v>
      </c>
      <c r="M506" s="25">
        <f t="shared" si="96"/>
        <v>1.0742526480132879</v>
      </c>
      <c r="N506" s="26">
        <f>GEOMEAN(M506:M508)</f>
        <v>1.7491653401116756</v>
      </c>
      <c r="O506" s="27">
        <f>STDEVA(M506:M508)</f>
        <v>0.83359163870722119</v>
      </c>
      <c r="P506" s="28" t="str">
        <f t="shared" si="97"/>
        <v>NPB 3</v>
      </c>
      <c r="R506" t="str">
        <f>P518</f>
        <v>Bx1 1</v>
      </c>
      <c r="S506" s="1">
        <f>N518</f>
        <v>1.2254684425291313</v>
      </c>
      <c r="T506" s="1">
        <f>O518</f>
        <v>1.2641185320358148</v>
      </c>
    </row>
    <row r="507" spans="1:20" x14ac:dyDescent="0.2">
      <c r="B507">
        <v>22.41</v>
      </c>
      <c r="C507">
        <v>25.88</v>
      </c>
      <c r="D507">
        <v>19.77</v>
      </c>
      <c r="F507" s="20">
        <f t="shared" si="92"/>
        <v>5572912.2248082524</v>
      </c>
      <c r="G507" s="20">
        <f t="shared" si="93"/>
        <v>61752747.900264196</v>
      </c>
      <c r="H507" s="20"/>
      <c r="I507" s="20"/>
      <c r="J507" s="29">
        <f t="shared" si="94"/>
        <v>61752747.900264196</v>
      </c>
      <c r="K507" s="30">
        <f t="shared" si="95"/>
        <v>11.080875744887392</v>
      </c>
      <c r="L507" s="31"/>
      <c r="M507" s="25">
        <f t="shared" si="96"/>
        <v>1.8192367879965647</v>
      </c>
      <c r="N507" s="32"/>
      <c r="O507" s="33"/>
      <c r="P507" s="28">
        <f t="shared" si="97"/>
        <v>0</v>
      </c>
      <c r="R507" t="str">
        <f>P521</f>
        <v>Bx1 2</v>
      </c>
      <c r="S507" s="1">
        <f>N521</f>
        <v>0.63141772559582088</v>
      </c>
      <c r="T507" s="1">
        <f>O521</f>
        <v>7.7883535277593313E-2</v>
      </c>
    </row>
    <row r="508" spans="1:20" x14ac:dyDescent="0.2">
      <c r="B508">
        <v>21.82</v>
      </c>
      <c r="C508">
        <v>25.88</v>
      </c>
      <c r="D508">
        <v>19.8</v>
      </c>
      <c r="F508" s="20">
        <f t="shared" si="92"/>
        <v>3702324.7081538746</v>
      </c>
      <c r="G508" s="20">
        <f t="shared" si="93"/>
        <v>61752747.900264196</v>
      </c>
      <c r="H508" s="20"/>
      <c r="I508" s="20"/>
      <c r="J508" s="29">
        <f t="shared" si="94"/>
        <v>61752747.900264196</v>
      </c>
      <c r="K508" s="30">
        <f t="shared" si="95"/>
        <v>16.679452173457946</v>
      </c>
      <c r="L508" s="31"/>
      <c r="M508" s="25">
        <f t="shared" si="96"/>
        <v>2.7384002579023887</v>
      </c>
      <c r="N508" s="32"/>
      <c r="O508" s="33"/>
      <c r="P508" s="28">
        <f t="shared" si="97"/>
        <v>0</v>
      </c>
      <c r="R508" t="str">
        <f>P524</f>
        <v>Bx1 3</v>
      </c>
      <c r="S508" s="1">
        <f>N524</f>
        <v>0.8685414862717391</v>
      </c>
      <c r="T508" s="1">
        <f>O524</f>
        <v>0.10682670549645652</v>
      </c>
    </row>
    <row r="509" spans="1:20" x14ac:dyDescent="0.2">
      <c r="A509" s="19" t="s">
        <v>22</v>
      </c>
      <c r="B509">
        <v>23.54</v>
      </c>
      <c r="C509">
        <v>25.66</v>
      </c>
      <c r="D509">
        <v>19.96</v>
      </c>
      <c r="F509" s="20">
        <f t="shared" si="92"/>
        <v>12196805.49057328</v>
      </c>
      <c r="G509" s="20">
        <f t="shared" si="93"/>
        <v>53018774.952220887</v>
      </c>
      <c r="H509" s="20"/>
      <c r="I509" s="20"/>
      <c r="J509" s="29">
        <f t="shared" si="94"/>
        <v>53018774.952220887</v>
      </c>
      <c r="K509" s="30">
        <f t="shared" si="95"/>
        <v>4.346939450104232</v>
      </c>
      <c r="L509" s="34">
        <f>GEOMEAN(K509:K511)</f>
        <v>4.2771999943269572</v>
      </c>
      <c r="M509" s="25">
        <f t="shared" si="96"/>
        <v>0.71367212708543393</v>
      </c>
      <c r="N509" s="26">
        <f>GEOMEAN(M509:M511)</f>
        <v>0.70222243786900029</v>
      </c>
      <c r="O509" s="27">
        <f>STDEVA(M509:M511)</f>
        <v>1.2229346736554665E-2</v>
      </c>
      <c r="P509" s="28" t="str">
        <f t="shared" si="97"/>
        <v>B73 1</v>
      </c>
      <c r="S509"/>
      <c r="T509"/>
    </row>
    <row r="510" spans="1:20" x14ac:dyDescent="0.2">
      <c r="B510">
        <v>23.58</v>
      </c>
      <c r="C510">
        <v>25.68</v>
      </c>
      <c r="D510">
        <v>19.87</v>
      </c>
      <c r="F510" s="20">
        <f t="shared" si="92"/>
        <v>12539704.365893031</v>
      </c>
      <c r="G510" s="20">
        <f t="shared" si="93"/>
        <v>53758889.469658643</v>
      </c>
      <c r="H510" s="20"/>
      <c r="I510" s="20"/>
      <c r="J510" s="29">
        <f t="shared" si="94"/>
        <v>53758889.469658643</v>
      </c>
      <c r="K510" s="30">
        <f t="shared" si="95"/>
        <v>4.2870938501451779</v>
      </c>
      <c r="L510" s="31"/>
      <c r="M510" s="25">
        <f t="shared" si="96"/>
        <v>0.70384679201699674</v>
      </c>
      <c r="N510" s="32"/>
      <c r="O510" s="33"/>
      <c r="P510" s="28">
        <f t="shared" si="97"/>
        <v>0</v>
      </c>
      <c r="S510"/>
      <c r="T510"/>
    </row>
    <row r="511" spans="1:20" x14ac:dyDescent="0.2">
      <c r="B511">
        <v>23.61</v>
      </c>
      <c r="C511">
        <v>25.68</v>
      </c>
      <c r="D511">
        <v>19.89</v>
      </c>
      <c r="F511" s="20">
        <f t="shared" si="92"/>
        <v>12803190.210360214</v>
      </c>
      <c r="G511" s="20">
        <f t="shared" si="93"/>
        <v>53758889.469658643</v>
      </c>
      <c r="H511" s="20"/>
      <c r="I511" s="20"/>
      <c r="J511" s="29">
        <f t="shared" si="94"/>
        <v>53758889.469658643</v>
      </c>
      <c r="K511" s="30">
        <f t="shared" si="95"/>
        <v>4.1988667344922739</v>
      </c>
      <c r="L511" s="31"/>
      <c r="M511" s="25">
        <f t="shared" si="96"/>
        <v>0.68936183449289068</v>
      </c>
      <c r="N511" s="32"/>
      <c r="O511" s="33"/>
      <c r="P511" s="28">
        <f t="shared" si="97"/>
        <v>0</v>
      </c>
      <c r="S511"/>
      <c r="T511"/>
    </row>
    <row r="512" spans="1:20" x14ac:dyDescent="0.2">
      <c r="A512" s="19" t="s">
        <v>23</v>
      </c>
      <c r="B512">
        <v>23.29</v>
      </c>
      <c r="C512">
        <v>26.15</v>
      </c>
      <c r="D512">
        <v>19.899999999999999</v>
      </c>
      <c r="F512" s="20">
        <f t="shared" si="92"/>
        <v>10256250.01456989</v>
      </c>
      <c r="G512" s="20">
        <f t="shared" si="93"/>
        <v>74461946.799552679</v>
      </c>
      <c r="H512" s="20"/>
      <c r="I512" s="20"/>
      <c r="J512" s="29">
        <f t="shared" si="94"/>
        <v>74461946.799552679</v>
      </c>
      <c r="K512" s="30">
        <f t="shared" si="95"/>
        <v>7.260153242537287</v>
      </c>
      <c r="L512" s="34">
        <f>GEOMEAN(K512:K514)</f>
        <v>7.4470377287830223</v>
      </c>
      <c r="M512" s="25">
        <f t="shared" si="96"/>
        <v>1.1919579435235876</v>
      </c>
      <c r="N512" s="26">
        <f>GEOMEAN(M512:M514)</f>
        <v>1.2226402776920713</v>
      </c>
      <c r="O512" s="27">
        <f>STDEVA(M512:M514)</f>
        <v>4.0361540562312712E-2</v>
      </c>
      <c r="P512" s="28" t="str">
        <f t="shared" si="97"/>
        <v>B73 2</v>
      </c>
      <c r="S512"/>
      <c r="T512"/>
    </row>
    <row r="513" spans="1:20" x14ac:dyDescent="0.2">
      <c r="B513">
        <v>23.33</v>
      </c>
      <c r="C513">
        <v>26.21</v>
      </c>
      <c r="D513">
        <v>19.829999999999998</v>
      </c>
      <c r="F513" s="20">
        <f t="shared" si="92"/>
        <v>10544592.449620798</v>
      </c>
      <c r="G513" s="20">
        <f t="shared" si="93"/>
        <v>77624030.024107054</v>
      </c>
      <c r="H513" s="20"/>
      <c r="I513" s="20"/>
      <c r="J513" s="29">
        <f t="shared" si="94"/>
        <v>77624030.024107054</v>
      </c>
      <c r="K513" s="30">
        <f t="shared" si="95"/>
        <v>7.3615012049990183</v>
      </c>
      <c r="L513" s="31"/>
      <c r="M513" s="25">
        <f t="shared" si="96"/>
        <v>1.2085970563467727</v>
      </c>
      <c r="N513" s="32"/>
      <c r="O513" s="33"/>
      <c r="P513" s="28">
        <f t="shared" si="97"/>
        <v>0</v>
      </c>
      <c r="S513"/>
      <c r="T513"/>
    </row>
    <row r="514" spans="1:20" x14ac:dyDescent="0.2">
      <c r="B514">
        <v>23.3</v>
      </c>
      <c r="C514">
        <v>26.25</v>
      </c>
      <c r="D514">
        <v>19.87</v>
      </c>
      <c r="F514" s="20">
        <f t="shared" si="92"/>
        <v>10327587.874940464</v>
      </c>
      <c r="G514" s="20">
        <f t="shared" si="93"/>
        <v>79806338.548549905</v>
      </c>
      <c r="H514" s="20"/>
      <c r="I514" s="20"/>
      <c r="J514" s="29">
        <f t="shared" si="94"/>
        <v>79806338.548549905</v>
      </c>
      <c r="K514" s="30">
        <f t="shared" si="95"/>
        <v>7.7274906313987639</v>
      </c>
      <c r="L514" s="31"/>
      <c r="M514" s="25">
        <f t="shared" si="96"/>
        <v>1.2686844938249326</v>
      </c>
      <c r="N514" s="32"/>
      <c r="O514" s="33"/>
      <c r="P514" s="28">
        <f t="shared" si="97"/>
        <v>0</v>
      </c>
      <c r="S514"/>
      <c r="T514"/>
    </row>
    <row r="515" spans="1:20" x14ac:dyDescent="0.2">
      <c r="A515" s="19" t="s">
        <v>24</v>
      </c>
      <c r="B515">
        <v>23.78</v>
      </c>
      <c r="C515">
        <v>25.74</v>
      </c>
      <c r="D515">
        <v>19.7</v>
      </c>
      <c r="F515" s="20">
        <f t="shared" si="92"/>
        <v>14404337.777250487</v>
      </c>
      <c r="G515" s="20">
        <f t="shared" si="93"/>
        <v>56041801.612961233</v>
      </c>
      <c r="H515" s="20"/>
      <c r="I515" s="20"/>
      <c r="J515" s="29">
        <f t="shared" si="94"/>
        <v>56041801.612961233</v>
      </c>
      <c r="K515" s="30">
        <f t="shared" si="95"/>
        <v>3.8906197896491248</v>
      </c>
      <c r="L515" s="34">
        <f>GEOMEAN(K515:K517)</f>
        <v>4.0278222002268667</v>
      </c>
      <c r="M515" s="25">
        <f t="shared" si="96"/>
        <v>0.6387544461639546</v>
      </c>
      <c r="N515" s="26">
        <f>GEOMEAN(M515:M517)</f>
        <v>0.66128007306126935</v>
      </c>
      <c r="O515" s="27">
        <f>STDEVA(M515:M517)</f>
        <v>2.2923956119665658E-2</v>
      </c>
      <c r="P515" s="28" t="str">
        <f t="shared" si="97"/>
        <v>B73 3</v>
      </c>
      <c r="S515"/>
      <c r="T515"/>
    </row>
    <row r="516" spans="1:20" x14ac:dyDescent="0.2">
      <c r="B516">
        <v>23.62</v>
      </c>
      <c r="C516">
        <v>25.68</v>
      </c>
      <c r="D516">
        <v>19.72</v>
      </c>
      <c r="F516" s="20">
        <f t="shared" si="92"/>
        <v>12892243.440754082</v>
      </c>
      <c r="G516" s="20">
        <f t="shared" si="93"/>
        <v>53758889.469658643</v>
      </c>
      <c r="H516" s="20"/>
      <c r="I516" s="20"/>
      <c r="J516" s="29">
        <f t="shared" si="94"/>
        <v>53758889.469658643</v>
      </c>
      <c r="K516" s="30">
        <f t="shared" si="95"/>
        <v>4.1698630433644857</v>
      </c>
      <c r="L516" s="31"/>
      <c r="M516" s="25">
        <f t="shared" si="96"/>
        <v>0.68460006447559696</v>
      </c>
      <c r="N516" s="32"/>
      <c r="O516" s="33"/>
      <c r="P516" s="28">
        <f t="shared" si="97"/>
        <v>0</v>
      </c>
      <c r="S516"/>
      <c r="T516"/>
    </row>
    <row r="517" spans="1:20" x14ac:dyDescent="0.2">
      <c r="B517">
        <v>23.58</v>
      </c>
      <c r="C517">
        <v>25.59</v>
      </c>
      <c r="D517">
        <v>19.61</v>
      </c>
      <c r="F517" s="20">
        <f t="shared" si="92"/>
        <v>12539704.365893031</v>
      </c>
      <c r="G517" s="20">
        <f t="shared" si="93"/>
        <v>50507699.629225709</v>
      </c>
      <c r="H517" s="20"/>
      <c r="I517" s="20"/>
      <c r="J517" s="29">
        <f t="shared" si="94"/>
        <v>50507699.629225709</v>
      </c>
      <c r="K517" s="30">
        <f t="shared" si="95"/>
        <v>4.0278222002268667</v>
      </c>
      <c r="L517" s="31"/>
      <c r="M517" s="25">
        <f t="shared" si="96"/>
        <v>0.66128007306126935</v>
      </c>
      <c r="N517" s="32"/>
      <c r="O517" s="33"/>
      <c r="P517" s="28">
        <f t="shared" si="97"/>
        <v>0</v>
      </c>
      <c r="S517"/>
      <c r="T517"/>
    </row>
    <row r="518" spans="1:20" x14ac:dyDescent="0.2">
      <c r="A518" s="19" t="s">
        <v>25</v>
      </c>
      <c r="B518">
        <v>22.98</v>
      </c>
      <c r="C518">
        <v>25.25</v>
      </c>
      <c r="D518">
        <v>19.57</v>
      </c>
      <c r="F518" s="20">
        <f t="shared" si="92"/>
        <v>8273119.5547746262</v>
      </c>
      <c r="G518" s="20">
        <f t="shared" si="93"/>
        <v>39903169.27427502</v>
      </c>
      <c r="H518" s="20"/>
      <c r="I518" s="20"/>
      <c r="J518" s="29">
        <f t="shared" si="94"/>
        <v>39903169.27427502</v>
      </c>
      <c r="K518" s="30">
        <f t="shared" si="95"/>
        <v>4.8232313107630471</v>
      </c>
      <c r="L518" s="34">
        <f>GEOMEAN(K518:K520)</f>
        <v>7.4642639322944584</v>
      </c>
      <c r="M518" s="25">
        <f t="shared" si="96"/>
        <v>0.79186880527972181</v>
      </c>
      <c r="N518" s="26">
        <f>GEOMEAN(M518:M520)</f>
        <v>1.2254684425291313</v>
      </c>
      <c r="O518" s="27">
        <f>STDEVA(M518:M520)</f>
        <v>1.2641185320358148</v>
      </c>
      <c r="P518" s="28" t="str">
        <f t="shared" si="97"/>
        <v>Bx1 1</v>
      </c>
    </row>
    <row r="519" spans="1:20" x14ac:dyDescent="0.2">
      <c r="B519">
        <v>21.32</v>
      </c>
      <c r="C519">
        <v>25.5</v>
      </c>
      <c r="D519">
        <v>19.649999999999999</v>
      </c>
      <c r="F519" s="20">
        <f t="shared" si="92"/>
        <v>2617938.9072901127</v>
      </c>
      <c r="G519" s="20">
        <f t="shared" si="93"/>
        <v>47453132.812125675</v>
      </c>
      <c r="H519" s="20"/>
      <c r="I519" s="20"/>
      <c r="J519" s="29">
        <f t="shared" si="94"/>
        <v>47453132.812125675</v>
      </c>
      <c r="K519" s="30">
        <f t="shared" si="95"/>
        <v>18.126142164732745</v>
      </c>
      <c r="L519" s="31"/>
      <c r="M519" s="25">
        <f t="shared" si="96"/>
        <v>2.9759150278128681</v>
      </c>
      <c r="N519" s="32"/>
      <c r="O519" s="33"/>
      <c r="P519" s="28">
        <f t="shared" si="97"/>
        <v>0</v>
      </c>
    </row>
    <row r="520" spans="1:20" x14ac:dyDescent="0.2">
      <c r="B520">
        <v>23.2</v>
      </c>
      <c r="C520">
        <v>25.45</v>
      </c>
      <c r="D520">
        <v>19.21</v>
      </c>
      <c r="F520" s="20">
        <f t="shared" si="92"/>
        <v>9635980.2103149537</v>
      </c>
      <c r="G520" s="20">
        <f t="shared" si="93"/>
        <v>45836704.904527865</v>
      </c>
      <c r="H520" s="20"/>
      <c r="I520" s="20"/>
      <c r="J520" s="29">
        <f t="shared" si="94"/>
        <v>45836704.904527865</v>
      </c>
      <c r="K520" s="30">
        <f t="shared" si="95"/>
        <v>4.7568284600108868</v>
      </c>
      <c r="L520" s="31"/>
      <c r="M520" s="25">
        <f t="shared" si="96"/>
        <v>0.78096691343494484</v>
      </c>
      <c r="N520" s="32"/>
      <c r="O520" s="33"/>
      <c r="P520" s="28">
        <f t="shared" si="97"/>
        <v>0</v>
      </c>
    </row>
    <row r="521" spans="1:20" x14ac:dyDescent="0.2">
      <c r="A521" s="19" t="s">
        <v>26</v>
      </c>
      <c r="B521">
        <v>23.76</v>
      </c>
      <c r="C521">
        <v>25.9</v>
      </c>
      <c r="D521">
        <v>19.98</v>
      </c>
      <c r="F521" s="20">
        <f t="shared" si="92"/>
        <v>14206029.002493577</v>
      </c>
      <c r="G521" s="20">
        <f t="shared" si="93"/>
        <v>62614784.136556625</v>
      </c>
      <c r="H521" s="20"/>
      <c r="I521" s="20"/>
      <c r="J521" s="29">
        <f t="shared" si="94"/>
        <v>62614784.136556625</v>
      </c>
      <c r="K521" s="30">
        <f t="shared" si="95"/>
        <v>4.4076204635064364</v>
      </c>
      <c r="L521" s="34">
        <f>GEOMEAN(K521:K523)</f>
        <v>3.845932209930611</v>
      </c>
      <c r="M521" s="25">
        <f t="shared" si="96"/>
        <v>0.72363461872018908</v>
      </c>
      <c r="N521" s="26">
        <f>GEOMEAN(M521:M523)</f>
        <v>0.63141772559582088</v>
      </c>
      <c r="O521" s="27">
        <f>STDEVA(M521:M523)</f>
        <v>7.7883535277593313E-2</v>
      </c>
      <c r="P521" s="28" t="str">
        <f t="shared" si="97"/>
        <v>Bx1 2</v>
      </c>
    </row>
    <row r="522" spans="1:20" x14ac:dyDescent="0.2">
      <c r="B522">
        <v>23.91</v>
      </c>
      <c r="C522">
        <v>25.73</v>
      </c>
      <c r="D522">
        <v>19.98</v>
      </c>
      <c r="F522" s="20">
        <f t="shared" si="92"/>
        <v>15762576.100477288</v>
      </c>
      <c r="G522" s="20">
        <f t="shared" si="93"/>
        <v>55654692.612603113</v>
      </c>
      <c r="H522" s="20"/>
      <c r="I522" s="20"/>
      <c r="J522" s="29">
        <f t="shared" si="94"/>
        <v>55654692.612603113</v>
      </c>
      <c r="K522" s="30">
        <f t="shared" si="95"/>
        <v>3.5308119851626221</v>
      </c>
      <c r="L522" s="31"/>
      <c r="M522" s="25">
        <f t="shared" si="96"/>
        <v>0.57968189543779602</v>
      </c>
      <c r="N522" s="32"/>
      <c r="O522" s="33"/>
      <c r="P522" s="28">
        <f t="shared" si="97"/>
        <v>0</v>
      </c>
    </row>
    <row r="523" spans="1:20" x14ac:dyDescent="0.2">
      <c r="A523" s="19"/>
      <c r="B523">
        <v>23.98</v>
      </c>
      <c r="C523">
        <v>25.85</v>
      </c>
      <c r="D523">
        <v>19.93</v>
      </c>
      <c r="F523" s="20">
        <f t="shared" si="92"/>
        <v>16546239.109549254</v>
      </c>
      <c r="G523" s="20">
        <f t="shared" si="93"/>
        <v>60481894.725287244</v>
      </c>
      <c r="H523" s="20"/>
      <c r="I523" s="20"/>
      <c r="J523" s="29">
        <f t="shared" si="94"/>
        <v>60481894.725287244</v>
      </c>
      <c r="K523" s="30">
        <f t="shared" si="95"/>
        <v>3.6553258009176002</v>
      </c>
      <c r="L523" s="31"/>
      <c r="M523" s="25">
        <f t="shared" si="96"/>
        <v>0.60012433333263449</v>
      </c>
      <c r="N523" s="32"/>
      <c r="O523" s="33"/>
      <c r="P523" s="28">
        <f t="shared" si="97"/>
        <v>0</v>
      </c>
    </row>
    <row r="524" spans="1:20" x14ac:dyDescent="0.2">
      <c r="A524" s="19" t="s">
        <v>27</v>
      </c>
      <c r="B524">
        <v>23.14</v>
      </c>
      <c r="C524">
        <v>25.69</v>
      </c>
      <c r="D524">
        <v>19.52</v>
      </c>
      <c r="F524" s="20">
        <f t="shared" si="92"/>
        <v>9243450.070283452</v>
      </c>
      <c r="G524" s="20">
        <f t="shared" si="93"/>
        <v>54132812.116358526</v>
      </c>
      <c r="H524" s="20"/>
      <c r="I524" s="20"/>
      <c r="J524" s="29">
        <f t="shared" si="94"/>
        <v>54132812.116358526</v>
      </c>
      <c r="K524" s="30">
        <f t="shared" si="95"/>
        <v>5.8563427837825204</v>
      </c>
      <c r="L524" s="34">
        <f>GEOMEAN(K524:K526)</f>
        <v>5.2902405844901663</v>
      </c>
      <c r="M524" s="25">
        <f t="shared" si="96"/>
        <v>0.96148305248265775</v>
      </c>
      <c r="N524" s="26">
        <f>GEOMEAN(M524:M526)</f>
        <v>0.8685414862717391</v>
      </c>
      <c r="O524" s="27">
        <f>STDEVA(M524:M526)</f>
        <v>0.10682670549645652</v>
      </c>
      <c r="P524" s="28" t="str">
        <f t="shared" si="97"/>
        <v>Bx1 3</v>
      </c>
    </row>
    <row r="525" spans="1:20" x14ac:dyDescent="0.2">
      <c r="A525" s="19"/>
      <c r="B525">
        <v>23.38</v>
      </c>
      <c r="C525">
        <v>25.58</v>
      </c>
      <c r="D525">
        <v>19.53</v>
      </c>
      <c r="F525" s="20">
        <f t="shared" si="92"/>
        <v>10916446.699295025</v>
      </c>
      <c r="G525" s="20">
        <f t="shared" si="93"/>
        <v>50158817.46357213</v>
      </c>
      <c r="H525" s="20"/>
      <c r="I525" s="20"/>
      <c r="J525" s="29">
        <f t="shared" si="94"/>
        <v>50158817.46357213</v>
      </c>
      <c r="K525" s="30">
        <f t="shared" si="95"/>
        <v>4.5947934199881493</v>
      </c>
      <c r="L525" s="31"/>
      <c r="M525" s="25">
        <f t="shared" si="96"/>
        <v>0.75436431337511933</v>
      </c>
      <c r="N525" s="32"/>
      <c r="O525" s="33"/>
      <c r="P525" s="28">
        <f t="shared" si="97"/>
        <v>0</v>
      </c>
    </row>
    <row r="526" spans="1:20" x14ac:dyDescent="0.2">
      <c r="A526" s="19"/>
      <c r="B526">
        <v>23.29</v>
      </c>
      <c r="C526">
        <v>25.75</v>
      </c>
      <c r="D526">
        <v>19.600000000000001</v>
      </c>
      <c r="F526" s="20">
        <f t="shared" si="92"/>
        <v>10256250.01456989</v>
      </c>
      <c r="G526" s="20">
        <f t="shared" si="93"/>
        <v>56431603.169348955</v>
      </c>
      <c r="H526" s="20"/>
      <c r="I526" s="20"/>
      <c r="J526" s="29">
        <f t="shared" si="94"/>
        <v>56431603.169348955</v>
      </c>
      <c r="K526" s="30">
        <f t="shared" si="95"/>
        <v>5.5021672725589745</v>
      </c>
      <c r="L526" s="31"/>
      <c r="M526" s="25">
        <f t="shared" si="96"/>
        <v>0.90333520079118357</v>
      </c>
      <c r="N526" s="32"/>
      <c r="O526" s="33"/>
      <c r="P526" s="28">
        <f t="shared" si="97"/>
        <v>0</v>
      </c>
    </row>
    <row r="527" spans="1:20" x14ac:dyDescent="0.2">
      <c r="S527"/>
      <c r="T527"/>
    </row>
    <row r="528" spans="1:20" x14ac:dyDescent="0.2">
      <c r="S528"/>
      <c r="T528"/>
    </row>
    <row r="529" spans="1:20" x14ac:dyDescent="0.2">
      <c r="A529" s="2" t="s">
        <v>0</v>
      </c>
      <c r="B529" s="3">
        <v>2</v>
      </c>
      <c r="C529" s="3">
        <v>2</v>
      </c>
      <c r="D529" s="3">
        <v>2</v>
      </c>
      <c r="F529" s="4"/>
      <c r="G529" s="4"/>
      <c r="H529" s="4"/>
      <c r="I529" s="4"/>
      <c r="J529" s="4"/>
      <c r="K529" s="4"/>
    </row>
    <row r="530" spans="1:20" x14ac:dyDescent="0.2">
      <c r="A530" s="5"/>
      <c r="B530" s="3"/>
      <c r="C530" s="3"/>
      <c r="D530" s="3"/>
      <c r="E530" s="3"/>
      <c r="F530" s="4"/>
      <c r="G530" s="4"/>
      <c r="H530" s="4"/>
      <c r="I530" s="4"/>
      <c r="J530" s="4"/>
      <c r="K530" s="4"/>
    </row>
    <row r="531" spans="1:20" x14ac:dyDescent="0.2">
      <c r="A531" s="6"/>
      <c r="B531" s="7" t="s">
        <v>1</v>
      </c>
      <c r="C531" s="7" t="s">
        <v>2</v>
      </c>
      <c r="D531" s="7" t="s">
        <v>3</v>
      </c>
      <c r="E531" s="7" t="s">
        <v>4</v>
      </c>
      <c r="F531" s="4"/>
      <c r="G531" s="4"/>
      <c r="H531" s="4"/>
      <c r="I531" s="4"/>
      <c r="J531" s="4"/>
      <c r="K531" s="4"/>
    </row>
    <row r="532" spans="1:20" ht="15.75" x14ac:dyDescent="0.25">
      <c r="A532" s="8" t="s">
        <v>5</v>
      </c>
      <c r="B532" t="s">
        <v>32</v>
      </c>
      <c r="C532" t="s">
        <v>6</v>
      </c>
      <c r="D532" s="9" t="s">
        <v>7</v>
      </c>
      <c r="E532" s="9"/>
      <c r="F532" s="10" t="s">
        <v>8</v>
      </c>
      <c r="G532" s="10" t="s">
        <v>9</v>
      </c>
      <c r="H532" s="10"/>
      <c r="I532" s="10"/>
      <c r="J532" s="11" t="s">
        <v>10</v>
      </c>
      <c r="K532" s="12" t="s">
        <v>11</v>
      </c>
      <c r="L532" s="13" t="s">
        <v>12</v>
      </c>
      <c r="M532" s="14" t="s">
        <v>13</v>
      </c>
      <c r="N532" s="15" t="s">
        <v>14</v>
      </c>
      <c r="O532" s="16" t="s">
        <v>15</v>
      </c>
      <c r="P532" s="8" t="s">
        <v>16</v>
      </c>
      <c r="R532" s="17" t="str">
        <f>B532</f>
        <v>HEM1</v>
      </c>
      <c r="S532" s="18" t="s">
        <v>17</v>
      </c>
      <c r="T532" s="18" t="s">
        <v>18</v>
      </c>
    </row>
    <row r="533" spans="1:20" x14ac:dyDescent="0.2">
      <c r="A533" s="19" t="s">
        <v>19</v>
      </c>
      <c r="B533">
        <v>26.94</v>
      </c>
      <c r="C533">
        <v>25.99</v>
      </c>
      <c r="D533">
        <v>19.899999999999999</v>
      </c>
      <c r="F533" s="20">
        <f t="shared" ref="F533:F559" si="98">B$529^B533</f>
        <v>128750250.64775798</v>
      </c>
      <c r="G533" s="20">
        <f t="shared" ref="G533:G559" si="99">C$496^C533</f>
        <v>66645309.215704501</v>
      </c>
      <c r="H533" s="20"/>
      <c r="I533" s="20"/>
      <c r="J533" s="22">
        <f t="shared" ref="J533:J559" si="100">GEOMEAN(G533:I533)</f>
        <v>66645309.215704501</v>
      </c>
      <c r="K533" s="23">
        <f t="shared" ref="K533:K559" si="101">J533/F533</f>
        <v>0.51763246192068713</v>
      </c>
      <c r="L533" s="24">
        <f>GEOMEAN(K533:K535)</f>
        <v>0.49884608826351079</v>
      </c>
      <c r="M533" s="25">
        <f t="shared" ref="M533:M559" si="102">K533/L$533</f>
        <v>1.037659659159746</v>
      </c>
      <c r="N533" s="26">
        <f>GEOMEAN(M533:M535)</f>
        <v>1</v>
      </c>
      <c r="O533" s="27">
        <f>STDEVA(M533:M535)</f>
        <v>8.0956150267630075E-2</v>
      </c>
      <c r="P533" s="28" t="str">
        <f t="shared" ref="P533:P559" si="103">A533</f>
        <v>NPB 1</v>
      </c>
      <c r="R533" t="str">
        <f>P533</f>
        <v>NPB 1</v>
      </c>
      <c r="S533" s="1">
        <f>N533</f>
        <v>1</v>
      </c>
      <c r="T533" s="1">
        <f>O533</f>
        <v>8.0956150267630075E-2</v>
      </c>
    </row>
    <row r="534" spans="1:20" x14ac:dyDescent="0.2">
      <c r="B534">
        <v>26.92</v>
      </c>
      <c r="C534">
        <v>26</v>
      </c>
      <c r="D534">
        <v>19.97</v>
      </c>
      <c r="F534" s="20">
        <f t="shared" si="98"/>
        <v>126977707.90053637</v>
      </c>
      <c r="G534" s="20">
        <f t="shared" si="99"/>
        <v>67108864</v>
      </c>
      <c r="H534" s="20"/>
      <c r="I534" s="20"/>
      <c r="J534" s="29">
        <f t="shared" si="100"/>
        <v>67108864</v>
      </c>
      <c r="K534" s="30">
        <f t="shared" si="101"/>
        <v>0.52850902028068913</v>
      </c>
      <c r="L534" s="31"/>
      <c r="M534" s="25">
        <f t="shared" si="102"/>
        <v>1.0594630943592951</v>
      </c>
      <c r="N534" s="32"/>
      <c r="O534" s="33"/>
      <c r="P534" s="28">
        <f t="shared" si="103"/>
        <v>0</v>
      </c>
      <c r="R534" t="str">
        <f>P536</f>
        <v>NPB 2</v>
      </c>
      <c r="S534" s="1">
        <f>N536</f>
        <v>0.85856543643775485</v>
      </c>
      <c r="T534" s="1">
        <f>O536</f>
        <v>0.10317421856733171</v>
      </c>
    </row>
    <row r="535" spans="1:20" x14ac:dyDescent="0.2">
      <c r="B535">
        <v>26.99</v>
      </c>
      <c r="C535">
        <v>25.85</v>
      </c>
      <c r="D535">
        <v>20.07</v>
      </c>
      <c r="F535" s="20">
        <f t="shared" si="98"/>
        <v>133290618.43140925</v>
      </c>
      <c r="G535" s="20">
        <f t="shared" si="99"/>
        <v>60481894.725287244</v>
      </c>
      <c r="H535" s="20"/>
      <c r="I535" s="20"/>
      <c r="J535" s="29">
        <f t="shared" si="100"/>
        <v>60481894.725287244</v>
      </c>
      <c r="K535" s="30">
        <f t="shared" si="101"/>
        <v>0.45375957765858033</v>
      </c>
      <c r="L535" s="31"/>
      <c r="M535" s="25">
        <f t="shared" si="102"/>
        <v>0.90961839399828281</v>
      </c>
      <c r="N535" s="32"/>
      <c r="O535" s="33"/>
      <c r="P535" s="28">
        <f t="shared" si="103"/>
        <v>0</v>
      </c>
      <c r="R535" t="str">
        <f>P539</f>
        <v>NPB 3</v>
      </c>
      <c r="S535" s="1">
        <f>N539</f>
        <v>0.94169601738734821</v>
      </c>
      <c r="T535" s="1">
        <f>O539</f>
        <v>3.9178149598049127E-2</v>
      </c>
    </row>
    <row r="536" spans="1:20" x14ac:dyDescent="0.2">
      <c r="A536" s="19" t="s">
        <v>20</v>
      </c>
      <c r="B536">
        <v>27.01</v>
      </c>
      <c r="C536">
        <v>25.58</v>
      </c>
      <c r="D536">
        <v>19.63</v>
      </c>
      <c r="F536" s="20">
        <f t="shared" si="98"/>
        <v>135151286.12560332</v>
      </c>
      <c r="G536" s="20">
        <f t="shared" si="99"/>
        <v>50158817.46357213</v>
      </c>
      <c r="H536" s="20"/>
      <c r="I536" s="20"/>
      <c r="J536" s="29">
        <f t="shared" si="100"/>
        <v>50158817.46357213</v>
      </c>
      <c r="K536" s="30">
        <f t="shared" si="101"/>
        <v>0.37113089265726157</v>
      </c>
      <c r="L536" s="34">
        <f>GEOMEAN(K536:K538)</f>
        <v>0.42829200948522794</v>
      </c>
      <c r="M536" s="25">
        <f t="shared" si="102"/>
        <v>0.74397875695321702</v>
      </c>
      <c r="N536" s="26">
        <f>GEOMEAN(M536:M538)</f>
        <v>0.85856543643775485</v>
      </c>
      <c r="O536" s="27">
        <f>STDEVA(M536:M538)</f>
        <v>0.10317421856733171</v>
      </c>
      <c r="P536" s="28" t="str">
        <f t="shared" si="103"/>
        <v>NPB 2</v>
      </c>
      <c r="R536" t="str">
        <f>P542</f>
        <v>B73 1</v>
      </c>
      <c r="S536" s="1">
        <f>N542</f>
        <v>0.84284154475470086</v>
      </c>
      <c r="T536" s="1">
        <f>O542</f>
        <v>3.0645549718624401E-2</v>
      </c>
    </row>
    <row r="537" spans="1:20" x14ac:dyDescent="0.2">
      <c r="B537">
        <v>26.74</v>
      </c>
      <c r="C537">
        <v>25.61</v>
      </c>
      <c r="D537">
        <v>19.63</v>
      </c>
      <c r="F537" s="20">
        <f t="shared" si="98"/>
        <v>112083603.22592267</v>
      </c>
      <c r="G537" s="20">
        <f t="shared" si="99"/>
        <v>51212760.841440864</v>
      </c>
      <c r="H537" s="20"/>
      <c r="I537" s="20"/>
      <c r="J537" s="29">
        <f t="shared" si="100"/>
        <v>51212760.841440864</v>
      </c>
      <c r="K537" s="30">
        <f t="shared" si="101"/>
        <v>0.45691572511470069</v>
      </c>
      <c r="L537" s="31"/>
      <c r="M537" s="25">
        <f t="shared" si="102"/>
        <v>0.91594529027025107</v>
      </c>
      <c r="N537" s="32"/>
      <c r="O537" s="33"/>
      <c r="P537" s="28">
        <f t="shared" si="103"/>
        <v>0</v>
      </c>
      <c r="R537" t="str">
        <f>P545</f>
        <v>B73 2</v>
      </c>
      <c r="S537" s="1">
        <f>N545</f>
        <v>1.4913994004503806</v>
      </c>
      <c r="T537" s="1">
        <f>O545</f>
        <v>0.15453893527531581</v>
      </c>
    </row>
    <row r="538" spans="1:20" x14ac:dyDescent="0.2">
      <c r="B538">
        <v>26.66</v>
      </c>
      <c r="C538">
        <v>25.55</v>
      </c>
      <c r="D538">
        <v>19.77</v>
      </c>
      <c r="F538" s="20">
        <f t="shared" si="98"/>
        <v>106037549.90444197</v>
      </c>
      <c r="G538" s="20">
        <f t="shared" si="99"/>
        <v>49126563.926780164</v>
      </c>
      <c r="H538" s="20"/>
      <c r="I538" s="20"/>
      <c r="J538" s="29">
        <f t="shared" si="100"/>
        <v>49126563.926780164</v>
      </c>
      <c r="K538" s="30">
        <f t="shared" si="101"/>
        <v>0.46329403094518529</v>
      </c>
      <c r="L538" s="31"/>
      <c r="M538" s="25">
        <f t="shared" si="102"/>
        <v>0.92873141003854986</v>
      </c>
      <c r="N538" s="32"/>
      <c r="O538" s="33"/>
      <c r="P538" s="28">
        <f t="shared" si="103"/>
        <v>0</v>
      </c>
      <c r="R538" t="str">
        <f>P548</f>
        <v>B73 3</v>
      </c>
      <c r="S538" s="1">
        <f>N548</f>
        <v>1.0545786295160142</v>
      </c>
      <c r="T538" s="1">
        <f>O548</f>
        <v>6.4400019143045314E-2</v>
      </c>
    </row>
    <row r="539" spans="1:20" x14ac:dyDescent="0.2">
      <c r="A539" s="19" t="s">
        <v>21</v>
      </c>
      <c r="B539">
        <v>26.89</v>
      </c>
      <c r="C539">
        <v>25.8</v>
      </c>
      <c r="D539">
        <v>19.7</v>
      </c>
      <c r="F539" s="20">
        <f t="shared" si="98"/>
        <v>124364544.45884879</v>
      </c>
      <c r="G539" s="20">
        <f t="shared" si="99"/>
        <v>58421659.357363015</v>
      </c>
      <c r="H539" s="20"/>
      <c r="I539" s="20"/>
      <c r="J539" s="29">
        <f t="shared" si="100"/>
        <v>58421659.357363015</v>
      </c>
      <c r="K539" s="30">
        <f t="shared" si="101"/>
        <v>0.46976137460700679</v>
      </c>
      <c r="L539" s="34">
        <f>GEOMEAN(K539:K541)</f>
        <v>0.46976137460700568</v>
      </c>
      <c r="M539" s="25">
        <f t="shared" si="102"/>
        <v>0.94169601738735043</v>
      </c>
      <c r="N539" s="26">
        <f>GEOMEAN(M539:M541)</f>
        <v>0.94169601738734821</v>
      </c>
      <c r="O539" s="27">
        <f>STDEVA(M539:M541)</f>
        <v>3.9178149598049127E-2</v>
      </c>
      <c r="P539" s="28" t="str">
        <f t="shared" si="103"/>
        <v>NPB 3</v>
      </c>
      <c r="R539" t="str">
        <f>P551</f>
        <v>Bx1 1</v>
      </c>
      <c r="S539" s="1">
        <f>N551</f>
        <v>0.87055056329612635</v>
      </c>
      <c r="T539" s="1">
        <f>O551</f>
        <v>9.3609045572294797E-2</v>
      </c>
    </row>
    <row r="540" spans="1:20" x14ac:dyDescent="0.2">
      <c r="B540">
        <v>26.91</v>
      </c>
      <c r="C540">
        <v>25.88</v>
      </c>
      <c r="D540">
        <v>19.77</v>
      </c>
      <c r="F540" s="20">
        <f t="shared" si="98"/>
        <v>126100608.80381855</v>
      </c>
      <c r="G540" s="20">
        <f t="shared" si="99"/>
        <v>61752747.900264196</v>
      </c>
      <c r="H540" s="20"/>
      <c r="I540" s="20"/>
      <c r="J540" s="29">
        <f t="shared" si="100"/>
        <v>61752747.900264196</v>
      </c>
      <c r="K540" s="30">
        <f t="shared" si="101"/>
        <v>0.48971014879346253</v>
      </c>
      <c r="L540" s="31"/>
      <c r="M540" s="25">
        <f t="shared" si="102"/>
        <v>0.98168585524675445</v>
      </c>
      <c r="N540" s="32"/>
      <c r="O540" s="33"/>
      <c r="P540" s="28">
        <f t="shared" si="103"/>
        <v>0</v>
      </c>
      <c r="R540" t="str">
        <f>P554</f>
        <v>Bx1 2</v>
      </c>
      <c r="S540" s="1">
        <f>N554</f>
        <v>1.1809926614295319</v>
      </c>
      <c r="T540" s="1">
        <f>O554</f>
        <v>5.2665813200934733E-2</v>
      </c>
    </row>
    <row r="541" spans="1:20" x14ac:dyDescent="0.2">
      <c r="B541">
        <v>27.03</v>
      </c>
      <c r="C541">
        <v>25.88</v>
      </c>
      <c r="D541">
        <v>19.8</v>
      </c>
      <c r="F541" s="20">
        <f t="shared" si="98"/>
        <v>137037927.77286994</v>
      </c>
      <c r="G541" s="20">
        <f t="shared" si="99"/>
        <v>61752747.900264196</v>
      </c>
      <c r="H541" s="20"/>
      <c r="I541" s="20"/>
      <c r="J541" s="29">
        <f t="shared" si="100"/>
        <v>61752747.900264196</v>
      </c>
      <c r="K541" s="30">
        <f t="shared" si="101"/>
        <v>0.45062523130541443</v>
      </c>
      <c r="L541" s="31"/>
      <c r="M541" s="25">
        <f t="shared" si="102"/>
        <v>0.90333520079118246</v>
      </c>
      <c r="N541" s="32"/>
      <c r="O541" s="33"/>
      <c r="P541" s="28">
        <f t="shared" si="103"/>
        <v>0</v>
      </c>
      <c r="R541" t="str">
        <f>P557</f>
        <v>Bx1 3</v>
      </c>
      <c r="S541" s="1">
        <f>N557</f>
        <v>0.92873141003855086</v>
      </c>
      <c r="T541" s="1">
        <f>O557</f>
        <v>9.0301528918786636E-2</v>
      </c>
    </row>
    <row r="542" spans="1:20" x14ac:dyDescent="0.2">
      <c r="A542" s="19" t="s">
        <v>22</v>
      </c>
      <c r="B542">
        <v>26.87</v>
      </c>
      <c r="C542">
        <v>25.66</v>
      </c>
      <c r="D542">
        <v>19.96</v>
      </c>
      <c r="F542" s="20">
        <f t="shared" si="98"/>
        <v>122652381.0247352</v>
      </c>
      <c r="G542" s="20">
        <f t="shared" si="99"/>
        <v>53018774.952220887</v>
      </c>
      <c r="H542" s="20"/>
      <c r="I542" s="20"/>
      <c r="J542" s="29">
        <f t="shared" si="100"/>
        <v>53018774.952220887</v>
      </c>
      <c r="K542" s="30">
        <f t="shared" si="101"/>
        <v>0.43226861565393204</v>
      </c>
      <c r="L542" s="34">
        <f>GEOMEAN(K542:K544)</f>
        <v>0.42044820762685731</v>
      </c>
      <c r="M542" s="25">
        <f t="shared" si="102"/>
        <v>0.86653704584246471</v>
      </c>
      <c r="N542" s="26">
        <f>GEOMEAN(M542:M544)</f>
        <v>0.84284154475470086</v>
      </c>
      <c r="O542" s="27">
        <f>STDEVA(M542:M544)</f>
        <v>3.0645549718624401E-2</v>
      </c>
      <c r="P542" s="28" t="str">
        <f t="shared" si="103"/>
        <v>B73 1</v>
      </c>
      <c r="S542"/>
      <c r="T542"/>
    </row>
    <row r="543" spans="1:20" x14ac:dyDescent="0.2">
      <c r="B543">
        <v>26.99</v>
      </c>
      <c r="C543">
        <v>25.68</v>
      </c>
      <c r="D543">
        <v>19.87</v>
      </c>
      <c r="F543" s="20">
        <f t="shared" si="98"/>
        <v>133290618.43140925</v>
      </c>
      <c r="G543" s="20">
        <f t="shared" si="99"/>
        <v>53758889.469658643</v>
      </c>
      <c r="H543" s="20"/>
      <c r="I543" s="20"/>
      <c r="J543" s="29">
        <f t="shared" si="100"/>
        <v>53758889.469658643</v>
      </c>
      <c r="K543" s="30">
        <f t="shared" si="101"/>
        <v>0.40332087961106372</v>
      </c>
      <c r="L543" s="31"/>
      <c r="M543" s="25">
        <f t="shared" si="102"/>
        <v>0.80850765215986464</v>
      </c>
      <c r="N543" s="32"/>
      <c r="O543" s="33"/>
      <c r="P543" s="28">
        <f t="shared" si="103"/>
        <v>0</v>
      </c>
      <c r="S543"/>
      <c r="T543"/>
    </row>
    <row r="544" spans="1:20" x14ac:dyDescent="0.2">
      <c r="B544">
        <v>26.91</v>
      </c>
      <c r="C544">
        <v>25.68</v>
      </c>
      <c r="D544">
        <v>19.89</v>
      </c>
      <c r="F544" s="20">
        <f t="shared" si="98"/>
        <v>126100608.80381855</v>
      </c>
      <c r="G544" s="20">
        <f t="shared" si="99"/>
        <v>53758889.469658643</v>
      </c>
      <c r="H544" s="20"/>
      <c r="I544" s="20"/>
      <c r="J544" s="29">
        <f t="shared" si="100"/>
        <v>53758889.469658643</v>
      </c>
      <c r="K544" s="30">
        <f t="shared" si="101"/>
        <v>0.42631744588397835</v>
      </c>
      <c r="L544" s="31"/>
      <c r="M544" s="25">
        <f t="shared" si="102"/>
        <v>0.85460717426490096</v>
      </c>
      <c r="N544" s="32"/>
      <c r="O544" s="33"/>
      <c r="P544" s="28">
        <f t="shared" si="103"/>
        <v>0</v>
      </c>
      <c r="S544"/>
      <c r="T544"/>
    </row>
    <row r="545" spans="1:20" x14ac:dyDescent="0.2">
      <c r="A545" s="19" t="s">
        <v>23</v>
      </c>
      <c r="B545">
        <v>26.75</v>
      </c>
      <c r="C545">
        <v>26.15</v>
      </c>
      <c r="D545">
        <v>19.899999999999999</v>
      </c>
      <c r="F545" s="20">
        <f t="shared" si="98"/>
        <v>112863206.33869812</v>
      </c>
      <c r="G545" s="20">
        <f t="shared" si="99"/>
        <v>74461946.799552679</v>
      </c>
      <c r="H545" s="20"/>
      <c r="I545" s="20"/>
      <c r="J545" s="29">
        <f t="shared" si="100"/>
        <v>74461946.799552679</v>
      </c>
      <c r="K545" s="30">
        <f t="shared" si="101"/>
        <v>0.65975395538644588</v>
      </c>
      <c r="L545" s="34">
        <f>GEOMEAN(K545:K547)</f>
        <v>0.74397875695321758</v>
      </c>
      <c r="M545" s="25">
        <f t="shared" si="102"/>
        <v>1.3225601461225391</v>
      </c>
      <c r="N545" s="26">
        <f>GEOMEAN(M545:M547)</f>
        <v>1.4913994004503806</v>
      </c>
      <c r="O545" s="27">
        <f>STDEVA(M545:M547)</f>
        <v>0.15453893527531581</v>
      </c>
      <c r="P545" s="28" t="str">
        <f t="shared" si="103"/>
        <v>B73 2</v>
      </c>
      <c r="S545"/>
      <c r="T545"/>
    </row>
    <row r="546" spans="1:20" x14ac:dyDescent="0.2">
      <c r="B546">
        <v>26.52</v>
      </c>
      <c r="C546">
        <v>26.21</v>
      </c>
      <c r="D546">
        <v>19.829999999999998</v>
      </c>
      <c r="F546" s="20">
        <f t="shared" si="98"/>
        <v>96231107.721180275</v>
      </c>
      <c r="G546" s="20">
        <f t="shared" si="99"/>
        <v>77624030.024107054</v>
      </c>
      <c r="H546" s="20"/>
      <c r="I546" s="20"/>
      <c r="J546" s="29">
        <f t="shared" si="100"/>
        <v>77624030.024107054</v>
      </c>
      <c r="K546" s="30">
        <f t="shared" si="101"/>
        <v>0.806641759222129</v>
      </c>
      <c r="L546" s="31"/>
      <c r="M546" s="25">
        <f t="shared" si="102"/>
        <v>1.6170153043197324</v>
      </c>
      <c r="N546" s="32"/>
      <c r="O546" s="33"/>
      <c r="P546" s="28">
        <f t="shared" si="103"/>
        <v>0</v>
      </c>
      <c r="S546"/>
      <c r="T546"/>
    </row>
    <row r="547" spans="1:20" x14ac:dyDescent="0.2">
      <c r="B547">
        <v>26.62</v>
      </c>
      <c r="C547">
        <v>26.25</v>
      </c>
      <c r="D547">
        <v>19.87</v>
      </c>
      <c r="F547" s="20">
        <f t="shared" si="98"/>
        <v>103137947.52603249</v>
      </c>
      <c r="G547" s="20">
        <f t="shared" si="99"/>
        <v>79806338.548549905</v>
      </c>
      <c r="H547" s="20"/>
      <c r="I547" s="20"/>
      <c r="J547" s="29">
        <f t="shared" si="100"/>
        <v>79806338.548549905</v>
      </c>
      <c r="K547" s="30">
        <f t="shared" si="101"/>
        <v>0.77378249677119493</v>
      </c>
      <c r="L547" s="31"/>
      <c r="M547" s="25">
        <f t="shared" si="102"/>
        <v>1.5511447618337373</v>
      </c>
      <c r="N547" s="32"/>
      <c r="O547" s="33"/>
      <c r="P547" s="28">
        <f t="shared" si="103"/>
        <v>0</v>
      </c>
      <c r="S547"/>
      <c r="T547"/>
    </row>
    <row r="548" spans="1:20" x14ac:dyDescent="0.2">
      <c r="A548" s="19" t="s">
        <v>24</v>
      </c>
      <c r="B548">
        <v>26.62</v>
      </c>
      <c r="C548">
        <v>25.74</v>
      </c>
      <c r="D548">
        <v>19.7</v>
      </c>
      <c r="F548" s="20">
        <f t="shared" si="98"/>
        <v>103137947.52603249</v>
      </c>
      <c r="G548" s="20">
        <f t="shared" si="99"/>
        <v>56041801.612961233</v>
      </c>
      <c r="H548" s="20"/>
      <c r="I548" s="20"/>
      <c r="J548" s="29">
        <f t="shared" si="100"/>
        <v>56041801.612961233</v>
      </c>
      <c r="K548" s="30">
        <f t="shared" si="101"/>
        <v>0.54336743126302789</v>
      </c>
      <c r="L548" s="34">
        <f>GEOMEAN(K548:K550)</f>
        <v>0.52607242410035793</v>
      </c>
      <c r="M548" s="25">
        <f t="shared" si="102"/>
        <v>1.0892486561426118</v>
      </c>
      <c r="N548" s="26">
        <f>GEOMEAN(M548:M550)</f>
        <v>1.0545786295160142</v>
      </c>
      <c r="O548" s="27">
        <f>STDEVA(M548:M550)</f>
        <v>6.4400019143045314E-2</v>
      </c>
      <c r="P548" s="28" t="str">
        <f t="shared" si="103"/>
        <v>B73 3</v>
      </c>
      <c r="S548"/>
      <c r="T548"/>
    </row>
    <row r="549" spans="1:20" x14ac:dyDescent="0.2">
      <c r="B549">
        <v>26.71</v>
      </c>
      <c r="C549">
        <v>25.68</v>
      </c>
      <c r="D549">
        <v>19.72</v>
      </c>
      <c r="F549" s="20">
        <f t="shared" si="98"/>
        <v>109776956.02614823</v>
      </c>
      <c r="G549" s="20">
        <f t="shared" si="99"/>
        <v>53758889.469658643</v>
      </c>
      <c r="H549" s="20"/>
      <c r="I549" s="20"/>
      <c r="J549" s="29">
        <f t="shared" si="100"/>
        <v>53758889.469658643</v>
      </c>
      <c r="K549" s="30">
        <f t="shared" si="101"/>
        <v>0.48971014879346436</v>
      </c>
      <c r="L549" s="31"/>
      <c r="M549" s="25">
        <f t="shared" si="102"/>
        <v>0.98168585524675811</v>
      </c>
      <c r="N549" s="32"/>
      <c r="O549" s="33"/>
      <c r="P549" s="28">
        <f t="shared" si="103"/>
        <v>0</v>
      </c>
      <c r="S549"/>
      <c r="T549"/>
    </row>
    <row r="550" spans="1:20" x14ac:dyDescent="0.2">
      <c r="B550">
        <v>26.46</v>
      </c>
      <c r="C550">
        <v>25.59</v>
      </c>
      <c r="D550">
        <v>19.61</v>
      </c>
      <c r="F550" s="20">
        <f t="shared" si="98"/>
        <v>92311048.799852669</v>
      </c>
      <c r="G550" s="20">
        <f t="shared" si="99"/>
        <v>50507699.629225709</v>
      </c>
      <c r="H550" s="20"/>
      <c r="I550" s="20"/>
      <c r="J550" s="29">
        <f t="shared" si="100"/>
        <v>50507699.629225709</v>
      </c>
      <c r="K550" s="30">
        <f t="shared" si="101"/>
        <v>0.54714685063036916</v>
      </c>
      <c r="L550" s="31"/>
      <c r="M550" s="25">
        <f t="shared" si="102"/>
        <v>1.0968249796946266</v>
      </c>
      <c r="N550" s="32"/>
      <c r="O550" s="33"/>
      <c r="P550" s="28">
        <f t="shared" si="103"/>
        <v>0</v>
      </c>
      <c r="S550"/>
      <c r="T550"/>
    </row>
    <row r="551" spans="1:20" x14ac:dyDescent="0.2">
      <c r="A551" s="19" t="s">
        <v>25</v>
      </c>
      <c r="B551">
        <v>26.61</v>
      </c>
      <c r="C551">
        <v>25.25</v>
      </c>
      <c r="D551">
        <v>19.57</v>
      </c>
      <c r="F551" s="20">
        <f t="shared" si="98"/>
        <v>102425521.68288155</v>
      </c>
      <c r="G551" s="20">
        <f t="shared" si="99"/>
        <v>39903169.27427502</v>
      </c>
      <c r="H551" s="20"/>
      <c r="I551" s="20"/>
      <c r="J551" s="29">
        <f t="shared" si="100"/>
        <v>39903169.27427502</v>
      </c>
      <c r="K551" s="30">
        <f t="shared" si="101"/>
        <v>0.38958228983025101</v>
      </c>
      <c r="L551" s="34">
        <f>GEOMEAN(K551:K553)</f>
        <v>0.43427074313586844</v>
      </c>
      <c r="M551" s="25">
        <f t="shared" si="102"/>
        <v>0.78096691343494673</v>
      </c>
      <c r="N551" s="26">
        <f>GEOMEAN(M551:M553)</f>
        <v>0.87055056329612635</v>
      </c>
      <c r="O551" s="27">
        <f>STDEVA(M551:M553)</f>
        <v>9.3609045572294797E-2</v>
      </c>
      <c r="P551" s="28" t="str">
        <f t="shared" si="103"/>
        <v>Bx1 1</v>
      </c>
    </row>
    <row r="552" spans="1:20" x14ac:dyDescent="0.2">
      <c r="B552">
        <v>26.7</v>
      </c>
      <c r="C552">
        <v>25.5</v>
      </c>
      <c r="D552">
        <v>19.649999999999999</v>
      </c>
      <c r="F552" s="20">
        <f t="shared" si="98"/>
        <v>109018671.20148918</v>
      </c>
      <c r="G552" s="20">
        <f t="shared" si="99"/>
        <v>47453132.812125675</v>
      </c>
      <c r="H552" s="20"/>
      <c r="I552" s="20"/>
      <c r="J552" s="29">
        <f t="shared" si="100"/>
        <v>47453132.812125675</v>
      </c>
      <c r="K552" s="30">
        <f t="shared" si="101"/>
        <v>0.43527528164806206</v>
      </c>
      <c r="L552" s="31"/>
      <c r="M552" s="25">
        <f t="shared" si="102"/>
        <v>0.87256428764082428</v>
      </c>
      <c r="N552" s="32"/>
      <c r="O552" s="33"/>
      <c r="P552" s="28">
        <f t="shared" si="103"/>
        <v>0</v>
      </c>
    </row>
    <row r="553" spans="1:20" x14ac:dyDescent="0.2">
      <c r="B553">
        <v>26.5</v>
      </c>
      <c r="C553">
        <v>25.45</v>
      </c>
      <c r="D553">
        <v>19.21</v>
      </c>
      <c r="F553" s="20">
        <f t="shared" si="98"/>
        <v>94906265.624251515</v>
      </c>
      <c r="G553" s="20">
        <f t="shared" si="99"/>
        <v>45836704.904527865</v>
      </c>
      <c r="H553" s="20"/>
      <c r="I553" s="20"/>
      <c r="J553" s="29">
        <f t="shared" si="100"/>
        <v>45836704.904527865</v>
      </c>
      <c r="K553" s="30">
        <f t="shared" si="101"/>
        <v>0.48296816446242258</v>
      </c>
      <c r="L553" s="31"/>
      <c r="M553" s="25">
        <f t="shared" si="102"/>
        <v>0.9681706959828843</v>
      </c>
      <c r="N553" s="32"/>
      <c r="O553" s="33"/>
      <c r="P553" s="28">
        <f t="shared" si="103"/>
        <v>0</v>
      </c>
    </row>
    <row r="554" spans="1:20" x14ac:dyDescent="0.2">
      <c r="A554" s="19" t="s">
        <v>26</v>
      </c>
      <c r="B554">
        <v>26.59</v>
      </c>
      <c r="C554">
        <v>25.9</v>
      </c>
      <c r="D554">
        <v>19.98</v>
      </c>
      <c r="F554" s="20">
        <f t="shared" si="98"/>
        <v>101015399.2584516</v>
      </c>
      <c r="G554" s="20">
        <f t="shared" si="99"/>
        <v>62614784.136556625</v>
      </c>
      <c r="H554" s="20"/>
      <c r="I554" s="20"/>
      <c r="J554" s="29">
        <f t="shared" si="100"/>
        <v>62614784.136556625</v>
      </c>
      <c r="K554" s="30">
        <f t="shared" si="101"/>
        <v>0.61985384996949233</v>
      </c>
      <c r="L554" s="34">
        <f>GEOMEAN(K554:K556)</f>
        <v>0.58913356942203476</v>
      </c>
      <c r="M554" s="25">
        <f t="shared" si="102"/>
        <v>1.2425753444859335</v>
      </c>
      <c r="N554" s="26">
        <f>GEOMEAN(M554:M556)</f>
        <v>1.1809926614295319</v>
      </c>
      <c r="O554" s="27">
        <f>STDEVA(M554:M556)</f>
        <v>5.2665813200934733E-2</v>
      </c>
      <c r="P554" s="28" t="str">
        <f t="shared" si="103"/>
        <v>Bx1 2</v>
      </c>
    </row>
    <row r="555" spans="1:20" x14ac:dyDescent="0.2">
      <c r="B555">
        <v>26.53</v>
      </c>
      <c r="C555">
        <v>25.73</v>
      </c>
      <c r="D555">
        <v>19.98</v>
      </c>
      <c r="F555" s="20">
        <f t="shared" si="98"/>
        <v>96900448.007948563</v>
      </c>
      <c r="G555" s="20">
        <f t="shared" si="99"/>
        <v>55654692.612603113</v>
      </c>
      <c r="H555" s="20"/>
      <c r="I555" s="20"/>
      <c r="J555" s="29">
        <f t="shared" si="100"/>
        <v>55654692.612603113</v>
      </c>
      <c r="K555" s="30">
        <f t="shared" si="101"/>
        <v>0.57434917749851744</v>
      </c>
      <c r="L555" s="31"/>
      <c r="M555" s="25">
        <f t="shared" si="102"/>
        <v>1.1513554801999828</v>
      </c>
      <c r="N555" s="32"/>
      <c r="O555" s="33"/>
      <c r="P555" s="28">
        <f t="shared" si="103"/>
        <v>0</v>
      </c>
    </row>
    <row r="556" spans="1:20" x14ac:dyDescent="0.2">
      <c r="A556" s="19"/>
      <c r="B556">
        <v>26.65</v>
      </c>
      <c r="C556">
        <v>25.85</v>
      </c>
      <c r="D556">
        <v>19.93</v>
      </c>
      <c r="F556" s="20">
        <f t="shared" si="98"/>
        <v>105305095.04463138</v>
      </c>
      <c r="G556" s="20">
        <f t="shared" si="99"/>
        <v>60481894.725287244</v>
      </c>
      <c r="H556" s="20"/>
      <c r="I556" s="20"/>
      <c r="J556" s="29">
        <f t="shared" si="100"/>
        <v>60481894.725287244</v>
      </c>
      <c r="K556" s="30">
        <f t="shared" si="101"/>
        <v>0.57434917749851755</v>
      </c>
      <c r="L556" s="31"/>
      <c r="M556" s="25">
        <f t="shared" si="102"/>
        <v>1.151355480199983</v>
      </c>
      <c r="N556" s="32"/>
      <c r="O556" s="33"/>
      <c r="P556" s="28">
        <f t="shared" si="103"/>
        <v>0</v>
      </c>
    </row>
    <row r="557" spans="1:20" x14ac:dyDescent="0.2">
      <c r="A557" s="19" t="s">
        <v>27</v>
      </c>
      <c r="B557">
        <v>26.8</v>
      </c>
      <c r="C557">
        <v>25.69</v>
      </c>
      <c r="D557">
        <v>19.52</v>
      </c>
      <c r="F557" s="20">
        <f t="shared" si="98"/>
        <v>116843318.71472584</v>
      </c>
      <c r="G557" s="20">
        <f t="shared" si="99"/>
        <v>54132812.116358526</v>
      </c>
      <c r="H557" s="20"/>
      <c r="I557" s="20"/>
      <c r="J557" s="29">
        <f t="shared" si="100"/>
        <v>54132812.116358526</v>
      </c>
      <c r="K557" s="30">
        <f t="shared" si="101"/>
        <v>0.4632940309451869</v>
      </c>
      <c r="L557" s="34">
        <f>GEOMEAN(K557:K559)</f>
        <v>0.46329403094518579</v>
      </c>
      <c r="M557" s="25">
        <f t="shared" si="102"/>
        <v>0.92873141003855308</v>
      </c>
      <c r="N557" s="26">
        <f>GEOMEAN(M557:M559)</f>
        <v>0.92873141003855086</v>
      </c>
      <c r="O557" s="27">
        <f>STDEVA(M557:M559)</f>
        <v>9.0301528918786636E-2</v>
      </c>
      <c r="P557" s="28" t="str">
        <f t="shared" si="103"/>
        <v>Bx1 3</v>
      </c>
    </row>
    <row r="558" spans="1:20" x14ac:dyDescent="0.2">
      <c r="A558" s="19"/>
      <c r="B558">
        <v>26.83</v>
      </c>
      <c r="C558">
        <v>25.58</v>
      </c>
      <c r="D558">
        <v>19.53</v>
      </c>
      <c r="F558" s="20">
        <f t="shared" si="98"/>
        <v>119298445.21560529</v>
      </c>
      <c r="G558" s="20">
        <f t="shared" si="99"/>
        <v>50158817.46357213</v>
      </c>
      <c r="H558" s="20"/>
      <c r="I558" s="20"/>
      <c r="J558" s="29">
        <f t="shared" si="100"/>
        <v>50158817.46357213</v>
      </c>
      <c r="K558" s="30">
        <f t="shared" si="101"/>
        <v>0.42044820762685775</v>
      </c>
      <c r="L558" s="31"/>
      <c r="M558" s="25">
        <f t="shared" si="102"/>
        <v>0.84284154475470174</v>
      </c>
      <c r="N558" s="32"/>
      <c r="O558" s="33"/>
      <c r="P558" s="28">
        <f t="shared" si="103"/>
        <v>0</v>
      </c>
    </row>
    <row r="559" spans="1:20" x14ac:dyDescent="0.2">
      <c r="A559" s="19"/>
      <c r="B559">
        <v>26.72</v>
      </c>
      <c r="C559">
        <v>25.75</v>
      </c>
      <c r="D559">
        <v>19.600000000000001</v>
      </c>
      <c r="F559" s="20">
        <f t="shared" si="98"/>
        <v>110540515.13886246</v>
      </c>
      <c r="G559" s="20">
        <f t="shared" si="99"/>
        <v>56431603.169348955</v>
      </c>
      <c r="H559" s="20"/>
      <c r="I559" s="20"/>
      <c r="J559" s="29">
        <f t="shared" si="100"/>
        <v>56431603.169348955</v>
      </c>
      <c r="K559" s="30">
        <f t="shared" si="101"/>
        <v>0.51050606285359557</v>
      </c>
      <c r="L559" s="31"/>
      <c r="M559" s="25">
        <f t="shared" si="102"/>
        <v>1.0233738919967745</v>
      </c>
      <c r="N559" s="32"/>
      <c r="O559" s="33"/>
      <c r="P559" s="28">
        <f t="shared" si="103"/>
        <v>0</v>
      </c>
    </row>
    <row r="560" spans="1:20" x14ac:dyDescent="0.2">
      <c r="S560"/>
      <c r="T560"/>
    </row>
    <row r="561" spans="1:20" x14ac:dyDescent="0.2">
      <c r="S561"/>
      <c r="T561"/>
    </row>
    <row r="562" spans="1:20" x14ac:dyDescent="0.2">
      <c r="A562" s="2" t="s">
        <v>0</v>
      </c>
      <c r="B562" s="3">
        <v>2</v>
      </c>
      <c r="C562" s="3">
        <v>2</v>
      </c>
      <c r="D562" s="3">
        <v>2</v>
      </c>
      <c r="F562" s="4"/>
      <c r="G562" s="4"/>
      <c r="H562" s="4"/>
      <c r="I562" s="4"/>
      <c r="J562" s="4"/>
      <c r="K562" s="4"/>
    </row>
    <row r="563" spans="1:20" x14ac:dyDescent="0.2">
      <c r="A563" s="5"/>
      <c r="B563" s="3"/>
      <c r="C563" s="3"/>
      <c r="D563" s="3"/>
      <c r="E563" s="3"/>
      <c r="F563" s="4"/>
      <c r="G563" s="4"/>
      <c r="H563" s="4"/>
      <c r="I563" s="4"/>
      <c r="J563" s="4"/>
      <c r="K563" s="4"/>
    </row>
    <row r="564" spans="1:20" x14ac:dyDescent="0.2">
      <c r="A564" s="6"/>
      <c r="B564" s="7" t="s">
        <v>1</v>
      </c>
      <c r="C564" s="7" t="s">
        <v>2</v>
      </c>
      <c r="D564" s="7" t="s">
        <v>3</v>
      </c>
      <c r="E564" s="7" t="s">
        <v>4</v>
      </c>
      <c r="F564" s="4"/>
      <c r="G564" s="4"/>
      <c r="H564" s="4"/>
      <c r="I564" s="4"/>
      <c r="J564" s="4"/>
      <c r="K564" s="4"/>
    </row>
    <row r="565" spans="1:20" ht="15.75" x14ac:dyDescent="0.25">
      <c r="A565" s="8" t="s">
        <v>5</v>
      </c>
      <c r="B565" t="s">
        <v>33</v>
      </c>
      <c r="C565" t="s">
        <v>6</v>
      </c>
      <c r="D565" s="9" t="s">
        <v>7</v>
      </c>
      <c r="E565" s="9"/>
      <c r="F565" s="10" t="s">
        <v>8</v>
      </c>
      <c r="G565" s="10" t="s">
        <v>9</v>
      </c>
      <c r="H565" s="10"/>
      <c r="I565" s="10"/>
      <c r="J565" s="11" t="s">
        <v>10</v>
      </c>
      <c r="K565" s="12" t="s">
        <v>11</v>
      </c>
      <c r="L565" s="13" t="s">
        <v>12</v>
      </c>
      <c r="M565" s="14" t="s">
        <v>13</v>
      </c>
      <c r="N565" s="15" t="s">
        <v>14</v>
      </c>
      <c r="O565" s="16" t="s">
        <v>15</v>
      </c>
      <c r="P565" s="8" t="s">
        <v>16</v>
      </c>
      <c r="R565" s="17" t="str">
        <f>B565</f>
        <v>DEP1</v>
      </c>
      <c r="S565" s="18" t="s">
        <v>17</v>
      </c>
      <c r="T565" s="18" t="s">
        <v>18</v>
      </c>
    </row>
    <row r="566" spans="1:20" x14ac:dyDescent="0.2">
      <c r="A566" s="19" t="s">
        <v>19</v>
      </c>
      <c r="B566">
        <v>34</v>
      </c>
      <c r="C566">
        <v>25.99</v>
      </c>
      <c r="D566">
        <v>19.899999999999999</v>
      </c>
      <c r="F566" s="20">
        <f t="shared" ref="F566:F592" si="104">B$562^B566</f>
        <v>17179869184</v>
      </c>
      <c r="G566" s="20">
        <f t="shared" ref="G566:G592" si="105">C$562^C566</f>
        <v>66645309.215704501</v>
      </c>
      <c r="H566" s="20"/>
      <c r="I566" s="20"/>
      <c r="J566" s="22">
        <f t="shared" ref="J566:J592" si="106">GEOMEAN(G566:I566)</f>
        <v>66645309.215704501</v>
      </c>
      <c r="K566" s="23">
        <f t="shared" ref="K566:K592" si="107">J566/F566</f>
        <v>3.879267560300912E-3</v>
      </c>
      <c r="L566" s="24">
        <f>GEOMEAN(K566:K568)</f>
        <v>3.3306050459685774E-3</v>
      </c>
      <c r="M566" s="25">
        <f t="shared" ref="M566:M592" si="108">K566/L$566</f>
        <v>1.1647335864684543</v>
      </c>
      <c r="N566" s="26">
        <f>GEOMEAN(M566:M568)</f>
        <v>1</v>
      </c>
      <c r="O566" s="27">
        <f>STDEVA(M566:M568)</f>
        <v>0.57957785980172172</v>
      </c>
      <c r="P566" s="28" t="str">
        <f t="shared" ref="P566:P592" si="109">A566</f>
        <v>NPB 1</v>
      </c>
      <c r="R566" t="str">
        <f>P566</f>
        <v>NPB 1</v>
      </c>
      <c r="S566" s="1">
        <f>N566</f>
        <v>1</v>
      </c>
      <c r="T566" s="1">
        <f>O566</f>
        <v>0.57957785980172172</v>
      </c>
    </row>
    <row r="567" spans="1:20" x14ac:dyDescent="0.2">
      <c r="B567">
        <v>35.19</v>
      </c>
      <c r="C567">
        <v>26</v>
      </c>
      <c r="D567">
        <v>19.97</v>
      </c>
      <c r="F567" s="20">
        <f t="shared" si="104"/>
        <v>39196342816.946465</v>
      </c>
      <c r="G567" s="20">
        <f t="shared" si="105"/>
        <v>67108864</v>
      </c>
      <c r="H567" s="20"/>
      <c r="I567" s="20"/>
      <c r="J567" s="29">
        <f t="shared" si="106"/>
        <v>67108864</v>
      </c>
      <c r="K567" s="30">
        <f t="shared" si="107"/>
        <v>1.7121205494453836E-3</v>
      </c>
      <c r="L567" s="31"/>
      <c r="M567" s="25">
        <f t="shared" si="108"/>
        <v>0.5140569133280346</v>
      </c>
      <c r="N567" s="32"/>
      <c r="O567" s="33"/>
      <c r="P567" s="28">
        <f t="shared" si="109"/>
        <v>0</v>
      </c>
      <c r="R567" t="str">
        <f>P569</f>
        <v>NPB 2</v>
      </c>
      <c r="S567" s="1">
        <f>N569</f>
        <v>2.1987242267703992</v>
      </c>
      <c r="T567" s="1">
        <f>O569</f>
        <v>1.164581994687744</v>
      </c>
    </row>
    <row r="568" spans="1:20" x14ac:dyDescent="0.2">
      <c r="B568">
        <v>33.340000000000003</v>
      </c>
      <c r="C568">
        <v>25.85</v>
      </c>
      <c r="D568">
        <v>20.07</v>
      </c>
      <c r="F568" s="20">
        <f t="shared" si="104"/>
        <v>10872766351.597422</v>
      </c>
      <c r="G568" s="20">
        <f t="shared" si="105"/>
        <v>60481894.725287244</v>
      </c>
      <c r="H568" s="20"/>
      <c r="I568" s="20"/>
      <c r="J568" s="29">
        <f t="shared" si="106"/>
        <v>60481894.725287244</v>
      </c>
      <c r="K568" s="30">
        <f t="shared" si="107"/>
        <v>5.5626960765510491E-3</v>
      </c>
      <c r="L568" s="31"/>
      <c r="M568" s="25">
        <f t="shared" si="108"/>
        <v>1.6701758388567367</v>
      </c>
      <c r="N568" s="32"/>
      <c r="O568" s="33"/>
      <c r="P568" s="28">
        <f t="shared" si="109"/>
        <v>0</v>
      </c>
      <c r="R568" t="str">
        <f>P572</f>
        <v>NPB 3</v>
      </c>
      <c r="S568" s="1">
        <f>N572</f>
        <v>1.6586390916288853</v>
      </c>
      <c r="T568" s="1">
        <f>O572</f>
        <v>0.79251120381544016</v>
      </c>
    </row>
    <row r="569" spans="1:20" x14ac:dyDescent="0.2">
      <c r="A569" s="19" t="s">
        <v>20</v>
      </c>
      <c r="B569">
        <v>32.81</v>
      </c>
      <c r="C569">
        <v>25.58</v>
      </c>
      <c r="D569">
        <v>19.63</v>
      </c>
      <c r="F569" s="20">
        <f t="shared" si="104"/>
        <v>7529985809.0777254</v>
      </c>
      <c r="G569" s="20">
        <f t="shared" si="105"/>
        <v>50158817.46357213</v>
      </c>
      <c r="H569" s="20"/>
      <c r="I569" s="20"/>
      <c r="J569" s="29">
        <f t="shared" si="106"/>
        <v>50158817.46357213</v>
      </c>
      <c r="K569" s="30">
        <f t="shared" si="107"/>
        <v>6.6612100919371583E-3</v>
      </c>
      <c r="L569" s="34">
        <f>GEOMEAN(K569:K571)</f>
        <v>7.323082004374851E-3</v>
      </c>
      <c r="M569" s="25">
        <f t="shared" si="108"/>
        <v>2.0000000000000009</v>
      </c>
      <c r="N569" s="26">
        <f>GEOMEAN(M569:M571)</f>
        <v>2.1987242267703992</v>
      </c>
      <c r="O569" s="27">
        <f>STDEVA(M569:M571)</f>
        <v>1.164581994687744</v>
      </c>
      <c r="P569" s="28" t="str">
        <f t="shared" si="109"/>
        <v>NPB 2</v>
      </c>
      <c r="R569" t="str">
        <f>P575</f>
        <v>B73 1</v>
      </c>
      <c r="S569" s="1">
        <f>N575</f>
        <v>2.0753193183194965</v>
      </c>
      <c r="T569" s="1">
        <f>O575</f>
        <v>0.17461133898286541</v>
      </c>
    </row>
    <row r="570" spans="1:20" x14ac:dyDescent="0.2">
      <c r="B570">
        <v>31.96</v>
      </c>
      <c r="C570">
        <v>25.61</v>
      </c>
      <c r="D570">
        <v>19.63</v>
      </c>
      <c r="F570" s="20">
        <f t="shared" si="104"/>
        <v>4177521189.4283586</v>
      </c>
      <c r="G570" s="20">
        <f t="shared" si="105"/>
        <v>51212760.841440864</v>
      </c>
      <c r="H570" s="20"/>
      <c r="I570" s="20"/>
      <c r="J570" s="29">
        <f t="shared" si="106"/>
        <v>51212760.841440864</v>
      </c>
      <c r="K570" s="30">
        <f t="shared" si="107"/>
        <v>1.225912652963675E-2</v>
      </c>
      <c r="L570" s="31"/>
      <c r="M570" s="25">
        <f t="shared" si="108"/>
        <v>3.68075060249951</v>
      </c>
      <c r="N570" s="32"/>
      <c r="O570" s="33"/>
      <c r="P570" s="28">
        <f t="shared" si="109"/>
        <v>0</v>
      </c>
      <c r="R570" t="str">
        <f>P578</f>
        <v>B73 2</v>
      </c>
      <c r="S570" s="1">
        <f>N578</f>
        <v>4.6805130128244619</v>
      </c>
      <c r="T570" s="1">
        <f>O578</f>
        <v>0.64630472369186809</v>
      </c>
    </row>
    <row r="571" spans="1:20" x14ac:dyDescent="0.2">
      <c r="B571">
        <v>33.25</v>
      </c>
      <c r="C571">
        <v>25.55</v>
      </c>
      <c r="D571">
        <v>19.77</v>
      </c>
      <c r="F571" s="20">
        <f t="shared" si="104"/>
        <v>10215211334.214376</v>
      </c>
      <c r="G571" s="20">
        <f t="shared" si="105"/>
        <v>49126563.926780164</v>
      </c>
      <c r="H571" s="20"/>
      <c r="I571" s="20"/>
      <c r="J571" s="29">
        <f t="shared" si="106"/>
        <v>49126563.926780164</v>
      </c>
      <c r="K571" s="30">
        <f t="shared" si="107"/>
        <v>4.809157864628588E-3</v>
      </c>
      <c r="L571" s="31"/>
      <c r="M571" s="25">
        <f t="shared" si="108"/>
        <v>1.4439291955225002</v>
      </c>
      <c r="N571" s="32"/>
      <c r="O571" s="33"/>
      <c r="P571" s="28">
        <f t="shared" si="109"/>
        <v>0</v>
      </c>
      <c r="R571" t="str">
        <f>P581</f>
        <v>B73 3</v>
      </c>
      <c r="S571" s="1">
        <f>N581</f>
        <v>2.8811937236635088</v>
      </c>
      <c r="T571" s="1">
        <f>O581</f>
        <v>1.1042019895644422</v>
      </c>
    </row>
    <row r="572" spans="1:20" x14ac:dyDescent="0.2">
      <c r="A572" s="19" t="s">
        <v>21</v>
      </c>
      <c r="B572">
        <v>32.799999999999997</v>
      </c>
      <c r="C572">
        <v>25.8</v>
      </c>
      <c r="D572">
        <v>19.7</v>
      </c>
      <c r="F572" s="20">
        <f t="shared" si="104"/>
        <v>7477972397.7424307</v>
      </c>
      <c r="G572" s="20">
        <f t="shared" si="105"/>
        <v>58421659.357363015</v>
      </c>
      <c r="H572" s="20"/>
      <c r="I572" s="20"/>
      <c r="J572" s="29">
        <f t="shared" si="106"/>
        <v>58421659.357363015</v>
      </c>
      <c r="K572" s="30">
        <f t="shared" si="107"/>
        <v>7.8125000000000364E-3</v>
      </c>
      <c r="L572" s="34">
        <f>GEOMEAN(K572:K574)</f>
        <v>5.5242717280199038E-3</v>
      </c>
      <c r="M572" s="25">
        <f t="shared" si="108"/>
        <v>2.3456698984637709</v>
      </c>
      <c r="N572" s="26">
        <f>GEOMEAN(M572:M574)</f>
        <v>1.6586390916288853</v>
      </c>
      <c r="O572" s="27">
        <f>STDEVA(M572:M574)</f>
        <v>0.79251120381544016</v>
      </c>
      <c r="P572" s="28" t="str">
        <f t="shared" si="109"/>
        <v>NPB 3</v>
      </c>
      <c r="R572" t="str">
        <f>P584</f>
        <v>Bx1 1</v>
      </c>
      <c r="S572" s="1">
        <f>N584</f>
        <v>1.6740392258769039</v>
      </c>
      <c r="T572" s="1">
        <f>O584</f>
        <v>0.37433533410632869</v>
      </c>
    </row>
    <row r="573" spans="1:20" x14ac:dyDescent="0.2">
      <c r="B573">
        <v>32.99</v>
      </c>
      <c r="C573">
        <v>25.88</v>
      </c>
      <c r="D573">
        <v>19.77</v>
      </c>
      <c r="F573" s="20">
        <f t="shared" si="104"/>
        <v>8530599579.6101961</v>
      </c>
      <c r="G573" s="20">
        <f t="shared" si="105"/>
        <v>61752747.900264196</v>
      </c>
      <c r="H573" s="20"/>
      <c r="I573" s="20"/>
      <c r="J573" s="29">
        <f t="shared" si="106"/>
        <v>61752747.900264196</v>
      </c>
      <c r="K573" s="30">
        <f t="shared" si="107"/>
        <v>7.2389692335185158E-3</v>
      </c>
      <c r="L573" s="31"/>
      <c r="M573" s="25">
        <f t="shared" si="108"/>
        <v>2.1734697250521164</v>
      </c>
      <c r="N573" s="32"/>
      <c r="O573" s="33"/>
      <c r="P573" s="28">
        <f t="shared" si="109"/>
        <v>0</v>
      </c>
      <c r="R573" t="str">
        <f>P587</f>
        <v>Bx1 2</v>
      </c>
      <c r="S573" s="1">
        <f>N587</f>
        <v>2.2762620691756466</v>
      </c>
      <c r="T573" s="1">
        <f>O587</f>
        <v>0.19849514818722239</v>
      </c>
    </row>
    <row r="574" spans="1:20" x14ac:dyDescent="0.2">
      <c r="B574">
        <v>34.270000000000003</v>
      </c>
      <c r="C574">
        <v>25.88</v>
      </c>
      <c r="D574">
        <v>19.8</v>
      </c>
      <c r="F574" s="20">
        <f t="shared" si="104"/>
        <v>20715620740.770523</v>
      </c>
      <c r="G574" s="20">
        <f t="shared" si="105"/>
        <v>61752747.900264196</v>
      </c>
      <c r="H574" s="20"/>
      <c r="I574" s="20"/>
      <c r="J574" s="29">
        <f t="shared" si="106"/>
        <v>61752747.900264196</v>
      </c>
      <c r="K574" s="30">
        <f t="shared" si="107"/>
        <v>2.9809750175010825E-3</v>
      </c>
      <c r="L574" s="31"/>
      <c r="M574" s="25">
        <f t="shared" si="108"/>
        <v>0.89502507092797046</v>
      </c>
      <c r="N574" s="32"/>
      <c r="O574" s="33"/>
      <c r="P574" s="28">
        <f t="shared" si="109"/>
        <v>0</v>
      </c>
      <c r="R574" t="str">
        <f>P590</f>
        <v>Bx1 3</v>
      </c>
      <c r="S574" s="1">
        <f>N590</f>
        <v>1.7572669044424276</v>
      </c>
      <c r="T574" s="1">
        <f>O590</f>
        <v>0.52767987140952499</v>
      </c>
    </row>
    <row r="575" spans="1:20" x14ac:dyDescent="0.2">
      <c r="A575" s="19" t="s">
        <v>22</v>
      </c>
      <c r="B575">
        <v>32.700000000000003</v>
      </c>
      <c r="C575">
        <v>25.66</v>
      </c>
      <c r="D575">
        <v>19.96</v>
      </c>
      <c r="F575" s="20">
        <f t="shared" si="104"/>
        <v>6977194956.8953362</v>
      </c>
      <c r="G575" s="20">
        <f t="shared" si="105"/>
        <v>53018774.952220887</v>
      </c>
      <c r="H575" s="20"/>
      <c r="I575" s="20"/>
      <c r="J575" s="29">
        <f t="shared" si="106"/>
        <v>53018774.952220887</v>
      </c>
      <c r="K575" s="30">
        <f t="shared" si="107"/>
        <v>7.5988667766584547E-3</v>
      </c>
      <c r="L575" s="34">
        <f>GEOMEAN(K575:K577)</f>
        <v>6.9120689935909833E-3</v>
      </c>
      <c r="M575" s="25">
        <f t="shared" si="108"/>
        <v>2.2815274317368419</v>
      </c>
      <c r="N575" s="26">
        <f>GEOMEAN(M575:M577)</f>
        <v>2.0753193183194965</v>
      </c>
      <c r="O575" s="27">
        <f>STDEVA(M575:M577)</f>
        <v>0.17461133898286541</v>
      </c>
      <c r="P575" s="28" t="str">
        <f t="shared" si="109"/>
        <v>B73 1</v>
      </c>
      <c r="S575"/>
      <c r="T575"/>
    </row>
    <row r="576" spans="1:20" x14ac:dyDescent="0.2">
      <c r="B576">
        <v>32.93</v>
      </c>
      <c r="C576">
        <v>25.68</v>
      </c>
      <c r="D576">
        <v>19.87</v>
      </c>
      <c r="F576" s="20">
        <f t="shared" si="104"/>
        <v>8183098093.0512476</v>
      </c>
      <c r="G576" s="20">
        <f t="shared" si="105"/>
        <v>53758889.469658643</v>
      </c>
      <c r="H576" s="20"/>
      <c r="I576" s="20"/>
      <c r="J576" s="29">
        <f t="shared" si="106"/>
        <v>53758889.469658643</v>
      </c>
      <c r="K576" s="30">
        <f t="shared" si="107"/>
        <v>6.5695032441696498E-3</v>
      </c>
      <c r="L576" s="31"/>
      <c r="M576" s="25">
        <f t="shared" si="108"/>
        <v>1.972465408986722</v>
      </c>
      <c r="N576" s="32"/>
      <c r="O576" s="33"/>
      <c r="P576" s="28">
        <f t="shared" si="109"/>
        <v>0</v>
      </c>
      <c r="S576"/>
      <c r="T576"/>
    </row>
    <row r="577" spans="1:20" x14ac:dyDescent="0.2">
      <c r="B577">
        <v>32.92</v>
      </c>
      <c r="C577">
        <v>25.68</v>
      </c>
      <c r="D577">
        <v>19.89</v>
      </c>
      <c r="F577" s="20">
        <f t="shared" si="104"/>
        <v>8126573305.6343031</v>
      </c>
      <c r="G577" s="20">
        <f t="shared" si="105"/>
        <v>53758889.469658643</v>
      </c>
      <c r="H577" s="20"/>
      <c r="I577" s="20"/>
      <c r="J577" s="29">
        <f t="shared" si="106"/>
        <v>53758889.469658643</v>
      </c>
      <c r="K577" s="30">
        <f t="shared" si="107"/>
        <v>6.6151977528322563E-3</v>
      </c>
      <c r="L577" s="31"/>
      <c r="M577" s="25">
        <f t="shared" si="108"/>
        <v>1.9861849908740778</v>
      </c>
      <c r="N577" s="32"/>
      <c r="O577" s="33"/>
      <c r="P577" s="28">
        <f t="shared" si="109"/>
        <v>0</v>
      </c>
      <c r="S577"/>
      <c r="T577"/>
    </row>
    <row r="578" spans="1:20" x14ac:dyDescent="0.2">
      <c r="A578" s="19" t="s">
        <v>23</v>
      </c>
      <c r="B578">
        <v>32.06</v>
      </c>
      <c r="C578">
        <v>26.15</v>
      </c>
      <c r="D578">
        <v>19.899999999999999</v>
      </c>
      <c r="F578" s="20">
        <f t="shared" si="104"/>
        <v>4477356350.0123701</v>
      </c>
      <c r="G578" s="20">
        <f t="shared" si="105"/>
        <v>74461946.799552679</v>
      </c>
      <c r="H578" s="20"/>
      <c r="I578" s="20"/>
      <c r="J578" s="29">
        <f t="shared" si="106"/>
        <v>74461946.799552679</v>
      </c>
      <c r="K578" s="30">
        <f t="shared" si="107"/>
        <v>1.6630784100833733E-2</v>
      </c>
      <c r="L578" s="34">
        <f>GEOMEAN(K578:K580)</f>
        <v>1.5588940258234742E-2</v>
      </c>
      <c r="M578" s="25">
        <f t="shared" si="108"/>
        <v>4.9933221956064484</v>
      </c>
      <c r="N578" s="26">
        <f>GEOMEAN(M578:M580)</f>
        <v>4.6805130128244619</v>
      </c>
      <c r="O578" s="27">
        <f>STDEVA(M578:M580)</f>
        <v>0.64630472369186809</v>
      </c>
      <c r="P578" s="28" t="str">
        <f t="shared" si="109"/>
        <v>B73 2</v>
      </c>
      <c r="S578"/>
      <c r="T578"/>
    </row>
    <row r="579" spans="1:20" x14ac:dyDescent="0.2">
      <c r="B579">
        <v>32.450000000000003</v>
      </c>
      <c r="C579">
        <v>26.21</v>
      </c>
      <c r="D579">
        <v>19.829999999999998</v>
      </c>
      <c r="F579" s="20">
        <f t="shared" si="104"/>
        <v>5867098227.7795811</v>
      </c>
      <c r="G579" s="20">
        <f t="shared" si="105"/>
        <v>77624030.024107054</v>
      </c>
      <c r="H579" s="20"/>
      <c r="I579" s="20"/>
      <c r="J579" s="29">
        <f t="shared" si="106"/>
        <v>77624030.024107054</v>
      </c>
      <c r="K579" s="30">
        <f t="shared" si="107"/>
        <v>1.3230395505664488E-2</v>
      </c>
      <c r="L579" s="31"/>
      <c r="M579" s="25">
        <f t="shared" si="108"/>
        <v>3.9723699817481481</v>
      </c>
      <c r="N579" s="32"/>
      <c r="O579" s="33"/>
      <c r="P579" s="28">
        <f t="shared" si="109"/>
        <v>0</v>
      </c>
      <c r="S579"/>
      <c r="T579"/>
    </row>
    <row r="580" spans="1:20" x14ac:dyDescent="0.2">
      <c r="B580">
        <v>32.11</v>
      </c>
      <c r="C580">
        <v>26.25</v>
      </c>
      <c r="D580">
        <v>19.87</v>
      </c>
      <c r="F580" s="20">
        <f t="shared" si="104"/>
        <v>4635249980.7062578</v>
      </c>
      <c r="G580" s="20">
        <f t="shared" si="105"/>
        <v>79806338.548549905</v>
      </c>
      <c r="H580" s="20"/>
      <c r="I580" s="20"/>
      <c r="J580" s="29">
        <f t="shared" si="106"/>
        <v>79806338.548549905</v>
      </c>
      <c r="K580" s="30">
        <f t="shared" si="107"/>
        <v>1.7217267435572066E-2</v>
      </c>
      <c r="L580" s="31"/>
      <c r="M580" s="25">
        <f t="shared" si="108"/>
        <v>5.1694113225499816</v>
      </c>
      <c r="N580" s="32"/>
      <c r="O580" s="33"/>
      <c r="P580" s="28">
        <f t="shared" si="109"/>
        <v>0</v>
      </c>
      <c r="S580"/>
      <c r="T580"/>
    </row>
    <row r="581" spans="1:20" x14ac:dyDescent="0.2">
      <c r="A581" s="19" t="s">
        <v>24</v>
      </c>
      <c r="B581">
        <v>32.47</v>
      </c>
      <c r="C581">
        <v>25.74</v>
      </c>
      <c r="D581">
        <v>19.7</v>
      </c>
      <c r="F581" s="20">
        <f t="shared" si="104"/>
        <v>5948999866.916357</v>
      </c>
      <c r="G581" s="20">
        <f t="shared" si="105"/>
        <v>56041801.612961233</v>
      </c>
      <c r="H581" s="20"/>
      <c r="I581" s="20"/>
      <c r="J581" s="29">
        <f t="shared" si="106"/>
        <v>56041801.612961233</v>
      </c>
      <c r="K581" s="30">
        <f t="shared" si="107"/>
        <v>9.4203736538340695E-3</v>
      </c>
      <c r="L581" s="34">
        <f>GEOMEAN(K581:K583)</f>
        <v>9.5961183544466776E-3</v>
      </c>
      <c r="M581" s="25">
        <f t="shared" si="108"/>
        <v>2.8284271247461943</v>
      </c>
      <c r="N581" s="26">
        <f>GEOMEAN(M581:M583)</f>
        <v>2.8811937236635088</v>
      </c>
      <c r="O581" s="27">
        <f>STDEVA(M581:M583)</f>
        <v>1.1042019895644422</v>
      </c>
      <c r="P581" s="28" t="str">
        <f t="shared" si="109"/>
        <v>B73 3</v>
      </c>
      <c r="S581"/>
      <c r="T581"/>
    </row>
    <row r="582" spans="1:20" x14ac:dyDescent="0.2">
      <c r="B582">
        <v>31.84</v>
      </c>
      <c r="C582">
        <v>25.68</v>
      </c>
      <c r="D582">
        <v>19.72</v>
      </c>
      <c r="F582" s="20">
        <f t="shared" si="104"/>
        <v>3844103408.7357163</v>
      </c>
      <c r="G582" s="20">
        <f t="shared" si="105"/>
        <v>53758889.469658643</v>
      </c>
      <c r="H582" s="20"/>
      <c r="I582" s="20"/>
      <c r="J582" s="29">
        <f t="shared" si="106"/>
        <v>53758889.469658643</v>
      </c>
      <c r="K582" s="30">
        <f t="shared" si="107"/>
        <v>1.3984766733249603E-2</v>
      </c>
      <c r="L582" s="31"/>
      <c r="M582" s="25">
        <f t="shared" si="108"/>
        <v>4.1988667344922836</v>
      </c>
      <c r="N582" s="32"/>
      <c r="O582" s="33"/>
      <c r="P582" s="28">
        <f t="shared" si="109"/>
        <v>0</v>
      </c>
      <c r="S582"/>
      <c r="T582"/>
    </row>
    <row r="583" spans="1:20" x14ac:dyDescent="0.2">
      <c r="B583">
        <v>32.81</v>
      </c>
      <c r="C583">
        <v>25.59</v>
      </c>
      <c r="D583">
        <v>19.61</v>
      </c>
      <c r="F583" s="20">
        <f t="shared" si="104"/>
        <v>7529985809.0777254</v>
      </c>
      <c r="G583" s="20">
        <f t="shared" si="105"/>
        <v>50507699.629225709</v>
      </c>
      <c r="H583" s="20"/>
      <c r="I583" s="20"/>
      <c r="J583" s="29">
        <f t="shared" si="106"/>
        <v>50507699.629225709</v>
      </c>
      <c r="K583" s="30">
        <f t="shared" si="107"/>
        <v>6.7075424721699311E-3</v>
      </c>
      <c r="L583" s="31"/>
      <c r="M583" s="25">
        <f t="shared" si="108"/>
        <v>2.0139111001134338</v>
      </c>
      <c r="N583" s="32"/>
      <c r="O583" s="33"/>
      <c r="P583" s="28">
        <f t="shared" si="109"/>
        <v>0</v>
      </c>
      <c r="S583"/>
      <c r="T583"/>
    </row>
    <row r="584" spans="1:20" x14ac:dyDescent="0.2">
      <c r="A584" s="19" t="s">
        <v>25</v>
      </c>
      <c r="B584">
        <v>33.04</v>
      </c>
      <c r="C584">
        <v>25.25</v>
      </c>
      <c r="D584">
        <v>19.57</v>
      </c>
      <c r="F584" s="20">
        <f t="shared" si="104"/>
        <v>8831430524.1064262</v>
      </c>
      <c r="G584" s="20">
        <f t="shared" si="105"/>
        <v>39903169.27427502</v>
      </c>
      <c r="H584" s="20"/>
      <c r="I584" s="20"/>
      <c r="J584" s="29">
        <f t="shared" si="106"/>
        <v>39903169.27427502</v>
      </c>
      <c r="K584" s="30">
        <f t="shared" si="107"/>
        <v>4.5183132183800392E-3</v>
      </c>
      <c r="L584" s="34">
        <f>GEOMEAN(K584:K586)</f>
        <v>5.5755634928549474E-3</v>
      </c>
      <c r="M584" s="25">
        <f t="shared" si="108"/>
        <v>1.3566043274476765</v>
      </c>
      <c r="N584" s="26">
        <f>GEOMEAN(M584:M586)</f>
        <v>1.6740392258769039</v>
      </c>
      <c r="O584" s="27">
        <f>STDEVA(M584:M586)</f>
        <v>0.37433533410632869</v>
      </c>
      <c r="P584" s="28" t="str">
        <f t="shared" si="109"/>
        <v>Bx1 1</v>
      </c>
    </row>
    <row r="585" spans="1:20" x14ac:dyDescent="0.2">
      <c r="B585">
        <v>32.659999999999997</v>
      </c>
      <c r="C585">
        <v>25.5</v>
      </c>
      <c r="D585">
        <v>19.649999999999999</v>
      </c>
      <c r="F585" s="20">
        <f t="shared" si="104"/>
        <v>6786403193.8842659</v>
      </c>
      <c r="G585" s="20">
        <f t="shared" si="105"/>
        <v>47453132.812125675</v>
      </c>
      <c r="H585" s="20"/>
      <c r="I585" s="20"/>
      <c r="J585" s="29">
        <f t="shared" si="106"/>
        <v>47453132.812125675</v>
      </c>
      <c r="K585" s="30">
        <f t="shared" si="107"/>
        <v>6.9923833666247874E-3</v>
      </c>
      <c r="L585" s="31"/>
      <c r="M585" s="25">
        <f t="shared" si="108"/>
        <v>2.0994333672461378</v>
      </c>
      <c r="N585" s="32"/>
      <c r="O585" s="33"/>
      <c r="P585" s="28">
        <f t="shared" si="109"/>
        <v>0</v>
      </c>
    </row>
    <row r="586" spans="1:20" x14ac:dyDescent="0.2">
      <c r="B586">
        <v>32.96</v>
      </c>
      <c r="C586">
        <v>25.45</v>
      </c>
      <c r="D586">
        <v>19.21</v>
      </c>
      <c r="F586" s="20">
        <f t="shared" si="104"/>
        <v>8355042378.8567324</v>
      </c>
      <c r="G586" s="20">
        <f t="shared" si="105"/>
        <v>45836704.904527865</v>
      </c>
      <c r="H586" s="20"/>
      <c r="I586" s="20"/>
      <c r="J586" s="29">
        <f t="shared" si="106"/>
        <v>45836704.904527865</v>
      </c>
      <c r="K586" s="30">
        <f t="shared" si="107"/>
        <v>5.4861127958515466E-3</v>
      </c>
      <c r="L586" s="31"/>
      <c r="M586" s="25">
        <f t="shared" si="108"/>
        <v>1.6471820345351464</v>
      </c>
      <c r="N586" s="32"/>
      <c r="O586" s="33"/>
      <c r="P586" s="28">
        <f t="shared" si="109"/>
        <v>0</v>
      </c>
    </row>
    <row r="587" spans="1:20" x14ac:dyDescent="0.2">
      <c r="A587" s="19" t="s">
        <v>26</v>
      </c>
      <c r="B587">
        <v>32.89</v>
      </c>
      <c r="C587">
        <v>25.9</v>
      </c>
      <c r="D587">
        <v>19.98</v>
      </c>
      <c r="F587" s="20">
        <f t="shared" si="104"/>
        <v>7959330845.3663263</v>
      </c>
      <c r="G587" s="20">
        <f t="shared" si="105"/>
        <v>62614784.136556625</v>
      </c>
      <c r="H587" s="20"/>
      <c r="I587" s="20"/>
      <c r="J587" s="29">
        <f t="shared" si="106"/>
        <v>62614784.136556625</v>
      </c>
      <c r="K587" s="30">
        <f t="shared" si="107"/>
        <v>7.8668402348181059E-3</v>
      </c>
      <c r="L587" s="34">
        <f>GEOMEAN(K587:K589)</f>
        <v>7.581329933543283E-3</v>
      </c>
      <c r="M587" s="25">
        <f t="shared" si="108"/>
        <v>2.3619853228590602</v>
      </c>
      <c r="N587" s="26">
        <f>GEOMEAN(M587:M589)</f>
        <v>2.2762620691756466</v>
      </c>
      <c r="O587" s="27">
        <f>STDEVA(M587:M589)</f>
        <v>0.19849514818722239</v>
      </c>
      <c r="P587" s="28" t="str">
        <f t="shared" si="109"/>
        <v>Bx1 2</v>
      </c>
    </row>
    <row r="588" spans="1:20" x14ac:dyDescent="0.2">
      <c r="B588">
        <v>32.68</v>
      </c>
      <c r="C588">
        <v>25.73</v>
      </c>
      <c r="D588">
        <v>19.98</v>
      </c>
      <c r="F588" s="20">
        <f t="shared" si="104"/>
        <v>6881137852.1162977</v>
      </c>
      <c r="G588" s="20">
        <f t="shared" si="105"/>
        <v>55654692.612603113</v>
      </c>
      <c r="H588" s="20"/>
      <c r="I588" s="20"/>
      <c r="J588" s="29">
        <f t="shared" si="106"/>
        <v>55654692.612603113</v>
      </c>
      <c r="K588" s="30">
        <f t="shared" si="107"/>
        <v>8.0880072175107606E-3</v>
      </c>
      <c r="L588" s="31"/>
      <c r="M588" s="25">
        <f t="shared" si="108"/>
        <v>2.4283897687900962</v>
      </c>
      <c r="N588" s="32"/>
      <c r="O588" s="33"/>
      <c r="P588" s="28">
        <f t="shared" si="109"/>
        <v>0</v>
      </c>
    </row>
    <row r="589" spans="1:20" x14ac:dyDescent="0.2">
      <c r="A589" s="19"/>
      <c r="B589">
        <v>33.04</v>
      </c>
      <c r="C589">
        <v>25.85</v>
      </c>
      <c r="D589">
        <v>19.93</v>
      </c>
      <c r="F589" s="20">
        <f t="shared" si="104"/>
        <v>8831430524.1064262</v>
      </c>
      <c r="G589" s="20">
        <f t="shared" si="105"/>
        <v>60481894.725287244</v>
      </c>
      <c r="H589" s="20"/>
      <c r="I589" s="20"/>
      <c r="J589" s="29">
        <f t="shared" si="106"/>
        <v>60481894.725287244</v>
      </c>
      <c r="K589" s="30">
        <f t="shared" si="107"/>
        <v>6.8484821977815276E-3</v>
      </c>
      <c r="L589" s="31"/>
      <c r="M589" s="25">
        <f t="shared" si="108"/>
        <v>2.0562276533121362</v>
      </c>
      <c r="N589" s="32"/>
      <c r="O589" s="33"/>
      <c r="P589" s="28">
        <f t="shared" si="109"/>
        <v>0</v>
      </c>
    </row>
    <row r="590" spans="1:20" x14ac:dyDescent="0.2">
      <c r="A590" s="19" t="s">
        <v>27</v>
      </c>
      <c r="B590">
        <v>32.67</v>
      </c>
      <c r="C590">
        <v>25.69</v>
      </c>
      <c r="D590">
        <v>19.52</v>
      </c>
      <c r="F590" s="20">
        <f t="shared" si="104"/>
        <v>6833606361.0044365</v>
      </c>
      <c r="G590" s="20">
        <f t="shared" si="105"/>
        <v>54132812.116358526</v>
      </c>
      <c r="H590" s="20"/>
      <c r="I590" s="20"/>
      <c r="J590" s="29">
        <f t="shared" si="106"/>
        <v>54132812.116358526</v>
      </c>
      <c r="K590" s="30">
        <f t="shared" si="107"/>
        <v>7.9215584358596006E-3</v>
      </c>
      <c r="L590" s="34">
        <f>GEOMEAN(K590:K592)</f>
        <v>5.852762019049532E-3</v>
      </c>
      <c r="M590" s="25">
        <f t="shared" si="108"/>
        <v>2.3784142300054438</v>
      </c>
      <c r="N590" s="26">
        <f>GEOMEAN(M590:M592)</f>
        <v>1.7572669044424276</v>
      </c>
      <c r="O590" s="27">
        <f>STDEVA(M590:M592)</f>
        <v>0.52767987140952499</v>
      </c>
      <c r="P590" s="28" t="str">
        <f t="shared" si="109"/>
        <v>Bx1 3</v>
      </c>
    </row>
    <row r="591" spans="1:20" x14ac:dyDescent="0.2">
      <c r="A591" s="19"/>
      <c r="B591">
        <v>33.04</v>
      </c>
      <c r="C591">
        <v>25.58</v>
      </c>
      <c r="D591">
        <v>19.53</v>
      </c>
      <c r="F591" s="20">
        <f t="shared" si="104"/>
        <v>8831430524.1064262</v>
      </c>
      <c r="G591" s="20">
        <f t="shared" si="105"/>
        <v>50158817.46357213</v>
      </c>
      <c r="H591" s="20"/>
      <c r="I591" s="20"/>
      <c r="J591" s="29">
        <f t="shared" si="106"/>
        <v>50158817.46357213</v>
      </c>
      <c r="K591" s="30">
        <f t="shared" si="107"/>
        <v>5.6795801457824695E-3</v>
      </c>
      <c r="L591" s="31"/>
      <c r="M591" s="25">
        <f t="shared" si="108"/>
        <v>1.7052697835359172</v>
      </c>
      <c r="N591" s="32"/>
      <c r="O591" s="33"/>
      <c r="P591" s="28">
        <f t="shared" si="109"/>
        <v>0</v>
      </c>
    </row>
    <row r="592" spans="1:20" x14ac:dyDescent="0.2">
      <c r="A592" s="19"/>
      <c r="B592">
        <v>33.56</v>
      </c>
      <c r="C592">
        <v>25.75</v>
      </c>
      <c r="D592">
        <v>19.600000000000001</v>
      </c>
      <c r="F592" s="20">
        <f t="shared" si="104"/>
        <v>12663876147.529619</v>
      </c>
      <c r="G592" s="20">
        <f t="shared" si="105"/>
        <v>56431603.169348955</v>
      </c>
      <c r="H592" s="20"/>
      <c r="I592" s="20"/>
      <c r="J592" s="29">
        <f t="shared" si="106"/>
        <v>56431603.169348955</v>
      </c>
      <c r="K592" s="30">
        <f t="shared" si="107"/>
        <v>4.4561082651110133E-3</v>
      </c>
      <c r="L592" s="31"/>
      <c r="M592" s="25">
        <f t="shared" si="108"/>
        <v>1.3379275547861085</v>
      </c>
      <c r="N592" s="32"/>
      <c r="O592" s="33"/>
      <c r="P592" s="28">
        <f t="shared" si="109"/>
        <v>0</v>
      </c>
    </row>
    <row r="593" spans="1:20" x14ac:dyDescent="0.2">
      <c r="S593"/>
      <c r="T593"/>
    </row>
    <row r="594" spans="1:20" x14ac:dyDescent="0.2">
      <c r="S594"/>
      <c r="T594"/>
    </row>
    <row r="595" spans="1:20" x14ac:dyDescent="0.2">
      <c r="A595" s="2" t="s">
        <v>0</v>
      </c>
      <c r="B595" s="3">
        <v>2</v>
      </c>
      <c r="C595" s="3">
        <v>2</v>
      </c>
      <c r="D595" s="3">
        <v>2</v>
      </c>
      <c r="F595" s="4"/>
      <c r="G595" s="4"/>
      <c r="H595" s="4"/>
      <c r="I595" s="4"/>
      <c r="J595" s="4"/>
      <c r="K595" s="4"/>
    </row>
    <row r="596" spans="1:20" x14ac:dyDescent="0.2">
      <c r="A596" s="5"/>
      <c r="B596" s="3"/>
      <c r="C596" s="3"/>
      <c r="D596" s="3"/>
      <c r="E596" s="3"/>
      <c r="F596" s="4"/>
      <c r="G596" s="4"/>
      <c r="H596" s="4"/>
      <c r="I596" s="4"/>
      <c r="J596" s="4"/>
      <c r="K596" s="4"/>
    </row>
    <row r="597" spans="1:20" x14ac:dyDescent="0.2">
      <c r="A597" s="6"/>
      <c r="B597" s="7" t="s">
        <v>1</v>
      </c>
      <c r="C597" s="7" t="s">
        <v>2</v>
      </c>
      <c r="D597" s="7" t="s">
        <v>3</v>
      </c>
      <c r="E597" s="7" t="s">
        <v>4</v>
      </c>
      <c r="F597" s="4"/>
      <c r="G597" s="4"/>
      <c r="H597" s="4"/>
      <c r="I597" s="4"/>
      <c r="J597" s="4"/>
      <c r="K597" s="4"/>
    </row>
    <row r="598" spans="1:20" ht="15.75" x14ac:dyDescent="0.25">
      <c r="A598" s="8" t="s">
        <v>5</v>
      </c>
      <c r="B598" t="s">
        <v>34</v>
      </c>
      <c r="C598" t="s">
        <v>6</v>
      </c>
      <c r="D598" s="9" t="s">
        <v>7</v>
      </c>
      <c r="E598" s="9"/>
      <c r="F598" s="10" t="s">
        <v>8</v>
      </c>
      <c r="G598" s="10" t="s">
        <v>9</v>
      </c>
      <c r="H598" s="10"/>
      <c r="I598" s="10"/>
      <c r="J598" s="11" t="s">
        <v>10</v>
      </c>
      <c r="K598" s="12" t="s">
        <v>11</v>
      </c>
      <c r="L598" s="13" t="s">
        <v>12</v>
      </c>
      <c r="M598" s="14" t="s">
        <v>13</v>
      </c>
      <c r="N598" s="15" t="s">
        <v>14</v>
      </c>
      <c r="O598" s="16" t="s">
        <v>15</v>
      </c>
      <c r="P598" s="8" t="s">
        <v>16</v>
      </c>
      <c r="R598" s="17" t="str">
        <f>B598</f>
        <v>AGO18</v>
      </c>
      <c r="S598" s="18" t="s">
        <v>17</v>
      </c>
      <c r="T598" s="18" t="s">
        <v>18</v>
      </c>
    </row>
    <row r="599" spans="1:20" x14ac:dyDescent="0.2">
      <c r="A599" s="19" t="s">
        <v>19</v>
      </c>
      <c r="B599">
        <v>26.72</v>
      </c>
      <c r="C599">
        <v>25.99</v>
      </c>
      <c r="D599">
        <v>19.899999999999999</v>
      </c>
      <c r="F599" s="20">
        <f t="shared" ref="F599:F625" si="110">B$595^B599</f>
        <v>110540515.13886246</v>
      </c>
      <c r="G599" s="20">
        <f t="shared" ref="G599:G625" si="111">C$595^C599</f>
        <v>66645309.215704501</v>
      </c>
      <c r="H599" s="20"/>
      <c r="I599" s="20"/>
      <c r="J599" s="22">
        <f t="shared" ref="J599:J625" si="112">GEOMEAN(G599:I599)</f>
        <v>66645309.215704501</v>
      </c>
      <c r="K599" s="23">
        <f t="shared" ref="K599:K625" si="113">J599/F599</f>
        <v>0.60290391384537856</v>
      </c>
      <c r="L599" s="24">
        <f>GEOMEAN(K599:K601)</f>
        <v>0.59186224429491729</v>
      </c>
      <c r="M599" s="25">
        <f t="shared" ref="M599:M625" si="114">K599/L$599</f>
        <v>1.0186558099572902</v>
      </c>
      <c r="N599" s="26">
        <f>GEOMEAN(M599:M601)</f>
        <v>1</v>
      </c>
      <c r="O599" s="27">
        <f>STDEVA(M599:M601)</f>
        <v>0.17271493050524087</v>
      </c>
      <c r="P599" s="28" t="str">
        <f t="shared" ref="P599:P625" si="115">A599</f>
        <v>NPB 1</v>
      </c>
      <c r="R599" t="str">
        <f>P599</f>
        <v>NPB 1</v>
      </c>
      <c r="S599" s="1">
        <f>N599</f>
        <v>1</v>
      </c>
      <c r="T599" s="1">
        <f>O599</f>
        <v>0.17271493050524087</v>
      </c>
    </row>
    <row r="600" spans="1:20" x14ac:dyDescent="0.2">
      <c r="B600">
        <v>26.52</v>
      </c>
      <c r="C600">
        <v>26</v>
      </c>
      <c r="D600">
        <v>19.97</v>
      </c>
      <c r="F600" s="20">
        <f t="shared" si="110"/>
        <v>96231107.721180275</v>
      </c>
      <c r="G600" s="20">
        <f t="shared" si="111"/>
        <v>67108864</v>
      </c>
      <c r="H600" s="20"/>
      <c r="I600" s="20"/>
      <c r="J600" s="29">
        <f t="shared" si="112"/>
        <v>67108864</v>
      </c>
      <c r="K600" s="30">
        <f t="shared" si="113"/>
        <v>0.69737183317520379</v>
      </c>
      <c r="L600" s="31"/>
      <c r="M600" s="25">
        <f t="shared" si="114"/>
        <v>1.1782671388440726</v>
      </c>
      <c r="N600" s="32"/>
      <c r="O600" s="33"/>
      <c r="P600" s="28">
        <f t="shared" si="115"/>
        <v>0</v>
      </c>
      <c r="R600" t="str">
        <f>P602</f>
        <v>NPB 2</v>
      </c>
      <c r="S600" s="1">
        <f>N602</f>
        <v>0.69576242208920869</v>
      </c>
      <c r="T600" s="1">
        <f>O602</f>
        <v>5.4307483465466024E-2</v>
      </c>
    </row>
    <row r="601" spans="1:20" x14ac:dyDescent="0.2">
      <c r="B601">
        <v>26.87</v>
      </c>
      <c r="C601">
        <v>25.85</v>
      </c>
      <c r="D601">
        <v>20.07</v>
      </c>
      <c r="F601" s="20">
        <f t="shared" si="110"/>
        <v>122652381.0247352</v>
      </c>
      <c r="G601" s="20">
        <f t="shared" si="111"/>
        <v>60481894.725287244</v>
      </c>
      <c r="H601" s="20"/>
      <c r="I601" s="20"/>
      <c r="J601" s="29">
        <f t="shared" si="112"/>
        <v>60481894.725287244</v>
      </c>
      <c r="K601" s="30">
        <f t="shared" si="113"/>
        <v>0.49311635224667927</v>
      </c>
      <c r="L601" s="31"/>
      <c r="M601" s="25">
        <f t="shared" si="114"/>
        <v>0.83316068392591325</v>
      </c>
      <c r="N601" s="32"/>
      <c r="O601" s="33"/>
      <c r="P601" s="28">
        <f t="shared" si="115"/>
        <v>0</v>
      </c>
      <c r="R601" t="str">
        <f>P605</f>
        <v>NPB 3</v>
      </c>
      <c r="S601" s="1">
        <f>N605</f>
        <v>0.84674531236252759</v>
      </c>
      <c r="T601" s="1">
        <f>O605</f>
        <v>0.11749561088683094</v>
      </c>
    </row>
    <row r="602" spans="1:20" x14ac:dyDescent="0.2">
      <c r="A602" s="19" t="s">
        <v>20</v>
      </c>
      <c r="B602">
        <v>26.96</v>
      </c>
      <c r="C602">
        <v>25.58</v>
      </c>
      <c r="D602">
        <v>19.63</v>
      </c>
      <c r="F602" s="20">
        <f t="shared" si="110"/>
        <v>130547537.16963638</v>
      </c>
      <c r="G602" s="20">
        <f t="shared" si="111"/>
        <v>50158817.46357213</v>
      </c>
      <c r="H602" s="20"/>
      <c r="I602" s="20"/>
      <c r="J602" s="29">
        <f t="shared" si="112"/>
        <v>50158817.46357213</v>
      </c>
      <c r="K602" s="30">
        <f t="shared" si="113"/>
        <v>0.3842187953220032</v>
      </c>
      <c r="L602" s="34">
        <f>GEOMEAN(K602:K604)</f>
        <v>0.41179550863378661</v>
      </c>
      <c r="M602" s="25">
        <f t="shared" si="114"/>
        <v>0.64916929408078938</v>
      </c>
      <c r="N602" s="26">
        <f>GEOMEAN(M602:M604)</f>
        <v>0.69576242208920869</v>
      </c>
      <c r="O602" s="27">
        <f>STDEVA(M602:M604)</f>
        <v>5.4307483465466024E-2</v>
      </c>
      <c r="P602" s="28" t="str">
        <f t="shared" si="115"/>
        <v>NPB 2</v>
      </c>
      <c r="R602" t="str">
        <f>P608</f>
        <v>B73 1</v>
      </c>
      <c r="S602" s="1">
        <f>N608</f>
        <v>0.45480919699914119</v>
      </c>
      <c r="T602" s="1">
        <f>O608</f>
        <v>9.3147659645363534E-2</v>
      </c>
    </row>
    <row r="603" spans="1:20" x14ac:dyDescent="0.2">
      <c r="B603">
        <v>26.77</v>
      </c>
      <c r="C603">
        <v>25.61</v>
      </c>
      <c r="D603">
        <v>19.63</v>
      </c>
      <c r="F603" s="20">
        <f t="shared" si="110"/>
        <v>114438717.98662093</v>
      </c>
      <c r="G603" s="20">
        <f t="shared" si="111"/>
        <v>51212760.841440864</v>
      </c>
      <c r="H603" s="20"/>
      <c r="I603" s="20"/>
      <c r="J603" s="29">
        <f t="shared" si="112"/>
        <v>51212760.841440864</v>
      </c>
      <c r="K603" s="30">
        <f t="shared" si="113"/>
        <v>0.44751253546398662</v>
      </c>
      <c r="L603" s="31"/>
      <c r="M603" s="25">
        <f t="shared" si="114"/>
        <v>0.75610928011991407</v>
      </c>
      <c r="N603" s="32"/>
      <c r="O603" s="33"/>
      <c r="P603" s="28">
        <f t="shared" si="115"/>
        <v>0</v>
      </c>
      <c r="R603" t="str">
        <f>P611</f>
        <v>B73 2</v>
      </c>
      <c r="S603" s="1">
        <f>N611</f>
        <v>0.60429852817338459</v>
      </c>
      <c r="T603" s="1">
        <f>O611</f>
        <v>5.922411757719314E-2</v>
      </c>
    </row>
    <row r="604" spans="1:20" x14ac:dyDescent="0.2">
      <c r="B604">
        <v>26.85</v>
      </c>
      <c r="C604">
        <v>25.55</v>
      </c>
      <c r="D604">
        <v>19.77</v>
      </c>
      <c r="F604" s="20">
        <f t="shared" si="110"/>
        <v>120963789.45057471</v>
      </c>
      <c r="G604" s="20">
        <f t="shared" si="111"/>
        <v>49126563.926780164</v>
      </c>
      <c r="H604" s="20"/>
      <c r="I604" s="20"/>
      <c r="J604" s="29">
        <f t="shared" si="112"/>
        <v>49126563.926780164</v>
      </c>
      <c r="K604" s="30">
        <f t="shared" si="113"/>
        <v>0.40612619817811735</v>
      </c>
      <c r="L604" s="31"/>
      <c r="M604" s="25">
        <f t="shared" si="114"/>
        <v>0.68618365522188962</v>
      </c>
      <c r="N604" s="32"/>
      <c r="O604" s="33"/>
      <c r="P604" s="28">
        <f t="shared" si="115"/>
        <v>0</v>
      </c>
      <c r="R604" t="str">
        <f>P614</f>
        <v>B73 3</v>
      </c>
      <c r="S604" s="1">
        <f>N614</f>
        <v>1.1593637908755887</v>
      </c>
      <c r="T604" s="1">
        <f>O614</f>
        <v>8.8931580425562887E-2</v>
      </c>
    </row>
    <row r="605" spans="1:20" x14ac:dyDescent="0.2">
      <c r="A605" s="19" t="s">
        <v>21</v>
      </c>
      <c r="B605">
        <v>27</v>
      </c>
      <c r="C605">
        <v>25.8</v>
      </c>
      <c r="D605">
        <v>19.7</v>
      </c>
      <c r="F605" s="20">
        <f t="shared" si="110"/>
        <v>134217728</v>
      </c>
      <c r="G605" s="20">
        <f t="shared" si="111"/>
        <v>58421659.357363015</v>
      </c>
      <c r="H605" s="20"/>
      <c r="I605" s="20"/>
      <c r="J605" s="29">
        <f t="shared" si="112"/>
        <v>58421659.357363015</v>
      </c>
      <c r="K605" s="30">
        <f t="shared" si="113"/>
        <v>0.43527528164806228</v>
      </c>
      <c r="L605" s="34">
        <f>GEOMEAN(K605:K607)</f>
        <v>0.50115658092108639</v>
      </c>
      <c r="M605" s="25">
        <f t="shared" si="114"/>
        <v>0.73543343209297574</v>
      </c>
      <c r="N605" s="26">
        <f>GEOMEAN(M605:M607)</f>
        <v>0.84674531236252759</v>
      </c>
      <c r="O605" s="27">
        <f>STDEVA(M605:M607)</f>
        <v>0.11749561088683094</v>
      </c>
      <c r="P605" s="28" t="str">
        <f t="shared" si="115"/>
        <v>NPB 3</v>
      </c>
      <c r="R605" t="str">
        <f>P617</f>
        <v>Bx1 1</v>
      </c>
      <c r="S605" s="1">
        <f>N617</f>
        <v>0.52364706141031436</v>
      </c>
      <c r="T605" s="1">
        <f>O617</f>
        <v>3.1142603295042353E-2</v>
      </c>
    </row>
    <row r="606" spans="1:20" x14ac:dyDescent="0.2">
      <c r="B606">
        <v>26.68</v>
      </c>
      <c r="C606">
        <v>25.88</v>
      </c>
      <c r="D606">
        <v>19.77</v>
      </c>
      <c r="F606" s="20">
        <f t="shared" si="110"/>
        <v>107517778.93931711</v>
      </c>
      <c r="G606" s="20">
        <f t="shared" si="111"/>
        <v>61752747.900264196</v>
      </c>
      <c r="H606" s="20"/>
      <c r="I606" s="20"/>
      <c r="J606" s="29">
        <f t="shared" si="112"/>
        <v>61752747.900264196</v>
      </c>
      <c r="K606" s="30">
        <f t="shared" si="113"/>
        <v>0.57434917749851744</v>
      </c>
      <c r="L606" s="31"/>
      <c r="M606" s="25">
        <f t="shared" si="114"/>
        <v>0.970410231493541</v>
      </c>
      <c r="N606" s="32"/>
      <c r="O606" s="33"/>
      <c r="P606" s="28">
        <f t="shared" si="115"/>
        <v>0</v>
      </c>
      <c r="R606" t="str">
        <f>P620</f>
        <v>Bx1 2</v>
      </c>
      <c r="S606" s="1">
        <f>N620</f>
        <v>0.51763246192068935</v>
      </c>
      <c r="T606" s="1">
        <f>O620</f>
        <v>4.1400607753901322E-2</v>
      </c>
    </row>
    <row r="607" spans="1:20" x14ac:dyDescent="0.2">
      <c r="B607">
        <v>26.87</v>
      </c>
      <c r="C607">
        <v>25.88</v>
      </c>
      <c r="D607">
        <v>19.8</v>
      </c>
      <c r="F607" s="20">
        <f t="shared" si="110"/>
        <v>122652381.0247352</v>
      </c>
      <c r="G607" s="20">
        <f t="shared" si="111"/>
        <v>61752747.900264196</v>
      </c>
      <c r="H607" s="20"/>
      <c r="I607" s="20"/>
      <c r="J607" s="29">
        <f t="shared" si="112"/>
        <v>61752747.900264196</v>
      </c>
      <c r="K607" s="30">
        <f t="shared" si="113"/>
        <v>0.503477775028359</v>
      </c>
      <c r="L607" s="31"/>
      <c r="M607" s="25">
        <f t="shared" si="114"/>
        <v>0.85066716095085559</v>
      </c>
      <c r="N607" s="32"/>
      <c r="O607" s="33"/>
      <c r="P607" s="28">
        <f t="shared" si="115"/>
        <v>0</v>
      </c>
      <c r="R607" t="str">
        <f>P623</f>
        <v>Bx1 3</v>
      </c>
      <c r="S607" s="1">
        <f>N623</f>
        <v>0.90125046261083031</v>
      </c>
      <c r="T607" s="1">
        <f>O623</f>
        <v>0.10602844492776806</v>
      </c>
    </row>
    <row r="608" spans="1:20" x14ac:dyDescent="0.2">
      <c r="A608" s="19" t="s">
        <v>22</v>
      </c>
      <c r="B608">
        <v>27.79</v>
      </c>
      <c r="C608">
        <v>25.66</v>
      </c>
      <c r="D608">
        <v>19.96</v>
      </c>
      <c r="F608" s="20">
        <f t="shared" si="110"/>
        <v>232072445.91510415</v>
      </c>
      <c r="G608" s="20">
        <f t="shared" si="111"/>
        <v>53018774.952220887</v>
      </c>
      <c r="H608" s="20"/>
      <c r="I608" s="20"/>
      <c r="J608" s="29">
        <f t="shared" si="112"/>
        <v>53018774.952220887</v>
      </c>
      <c r="K608" s="30">
        <f t="shared" si="113"/>
        <v>0.22845786255734993</v>
      </c>
      <c r="L608" s="34">
        <f>GEOMEAN(K608:K610)</f>
        <v>0.26918439206188083</v>
      </c>
      <c r="M608" s="25">
        <f t="shared" si="114"/>
        <v>0.38599837168108386</v>
      </c>
      <c r="N608" s="26">
        <f>GEOMEAN(M608:M610)</f>
        <v>0.45480919699914119</v>
      </c>
      <c r="O608" s="27">
        <f>STDEVA(M608:M610)</f>
        <v>9.3147659645363534E-2</v>
      </c>
      <c r="P608" s="28" t="str">
        <f t="shared" si="115"/>
        <v>B73 1</v>
      </c>
      <c r="S608"/>
      <c r="T608"/>
    </row>
    <row r="609" spans="1:20" x14ac:dyDescent="0.2">
      <c r="B609">
        <v>27.26</v>
      </c>
      <c r="C609">
        <v>25.68</v>
      </c>
      <c r="D609">
        <v>19.87</v>
      </c>
      <c r="F609" s="20">
        <f t="shared" si="110"/>
        <v>160722871.06233606</v>
      </c>
      <c r="G609" s="20">
        <f t="shared" si="111"/>
        <v>53758889.469658643</v>
      </c>
      <c r="H609" s="20"/>
      <c r="I609" s="20"/>
      <c r="J609" s="29">
        <f t="shared" si="112"/>
        <v>53758889.469658643</v>
      </c>
      <c r="K609" s="30">
        <f t="shared" si="113"/>
        <v>0.33448188869652756</v>
      </c>
      <c r="L609" s="31"/>
      <c r="M609" s="25">
        <f t="shared" si="114"/>
        <v>0.56513469463657762</v>
      </c>
      <c r="N609" s="32"/>
      <c r="O609" s="33"/>
      <c r="P609" s="28">
        <f t="shared" si="115"/>
        <v>0</v>
      </c>
      <c r="S609"/>
      <c r="T609"/>
    </row>
    <row r="610" spans="1:20" x14ac:dyDescent="0.2">
      <c r="B610">
        <v>27.65</v>
      </c>
      <c r="C610">
        <v>25.68</v>
      </c>
      <c r="D610">
        <v>19.89</v>
      </c>
      <c r="F610" s="20">
        <f t="shared" si="110"/>
        <v>210610190.0892624</v>
      </c>
      <c r="G610" s="20">
        <f t="shared" si="111"/>
        <v>53758889.469658643</v>
      </c>
      <c r="H610" s="20"/>
      <c r="I610" s="20"/>
      <c r="J610" s="29">
        <f t="shared" si="112"/>
        <v>53758889.469658643</v>
      </c>
      <c r="K610" s="30">
        <f t="shared" si="113"/>
        <v>0.25525303142679917</v>
      </c>
      <c r="L610" s="31"/>
      <c r="M610" s="25">
        <f t="shared" si="114"/>
        <v>0.43127101599609702</v>
      </c>
      <c r="N610" s="32"/>
      <c r="O610" s="33"/>
      <c r="P610" s="28">
        <f t="shared" si="115"/>
        <v>0</v>
      </c>
      <c r="S610"/>
      <c r="T610"/>
    </row>
    <row r="611" spans="1:20" x14ac:dyDescent="0.2">
      <c r="A611" s="19" t="s">
        <v>23</v>
      </c>
      <c r="B611">
        <v>27.67</v>
      </c>
      <c r="C611">
        <v>26.15</v>
      </c>
      <c r="D611">
        <v>19.899999999999999</v>
      </c>
      <c r="F611" s="20">
        <f t="shared" si="110"/>
        <v>213550198.78138816</v>
      </c>
      <c r="G611" s="20">
        <f t="shared" si="111"/>
        <v>74461946.799552679</v>
      </c>
      <c r="H611" s="20"/>
      <c r="I611" s="20"/>
      <c r="J611" s="29">
        <f t="shared" si="112"/>
        <v>74461946.799552679</v>
      </c>
      <c r="K611" s="30">
        <f t="shared" si="113"/>
        <v>0.34868591658760079</v>
      </c>
      <c r="L611" s="34">
        <f>GEOMEAN(K611:K613)</f>
        <v>0.35766148310881474</v>
      </c>
      <c r="M611" s="25">
        <f t="shared" si="114"/>
        <v>0.58913356942203443</v>
      </c>
      <c r="N611" s="26">
        <f>GEOMEAN(M611:M613)</f>
        <v>0.60429852817338459</v>
      </c>
      <c r="O611" s="27">
        <f>STDEVA(M611:M613)</f>
        <v>5.922411757719314E-2</v>
      </c>
      <c r="P611" s="28" t="str">
        <f t="shared" si="115"/>
        <v>B73 2</v>
      </c>
      <c r="S611"/>
      <c r="T611"/>
    </row>
    <row r="612" spans="1:20" x14ac:dyDescent="0.2">
      <c r="B612">
        <v>27.54</v>
      </c>
      <c r="C612">
        <v>26.21</v>
      </c>
      <c r="D612">
        <v>19.829999999999998</v>
      </c>
      <c r="F612" s="20">
        <f t="shared" si="110"/>
        <v>195148887.84917253</v>
      </c>
      <c r="G612" s="20">
        <f t="shared" si="111"/>
        <v>77624030.024107054</v>
      </c>
      <c r="H612" s="20"/>
      <c r="I612" s="20"/>
      <c r="J612" s="29">
        <f t="shared" si="112"/>
        <v>77624030.024107054</v>
      </c>
      <c r="K612" s="30">
        <f t="shared" si="113"/>
        <v>0.3977682418774604</v>
      </c>
      <c r="L612" s="31"/>
      <c r="M612" s="25">
        <f t="shared" si="114"/>
        <v>0.67206219979671089</v>
      </c>
      <c r="N612" s="32"/>
      <c r="O612" s="33"/>
      <c r="P612" s="28">
        <f t="shared" si="115"/>
        <v>0</v>
      </c>
      <c r="S612"/>
      <c r="T612"/>
    </row>
    <row r="613" spans="1:20" x14ac:dyDescent="0.2">
      <c r="B613">
        <v>27.85</v>
      </c>
      <c r="C613">
        <v>26.25</v>
      </c>
      <c r="D613">
        <v>19.87</v>
      </c>
      <c r="F613" s="20">
        <f t="shared" si="110"/>
        <v>241927578.901149</v>
      </c>
      <c r="G613" s="20">
        <f t="shared" si="111"/>
        <v>79806338.548549905</v>
      </c>
      <c r="H613" s="20"/>
      <c r="I613" s="20"/>
      <c r="J613" s="29">
        <f t="shared" si="112"/>
        <v>79806338.548549905</v>
      </c>
      <c r="K613" s="30">
        <f t="shared" si="113"/>
        <v>0.32987697769322355</v>
      </c>
      <c r="L613" s="31"/>
      <c r="M613" s="25">
        <f t="shared" si="114"/>
        <v>0.55735431829446136</v>
      </c>
      <c r="N613" s="32"/>
      <c r="O613" s="33"/>
      <c r="P613" s="28">
        <f t="shared" si="115"/>
        <v>0</v>
      </c>
      <c r="S613"/>
      <c r="T613"/>
    </row>
    <row r="614" spans="1:20" x14ac:dyDescent="0.2">
      <c r="A614" s="19" t="s">
        <v>24</v>
      </c>
      <c r="B614">
        <v>26.17</v>
      </c>
      <c r="C614">
        <v>25.74</v>
      </c>
      <c r="D614">
        <v>19.7</v>
      </c>
      <c r="F614" s="20">
        <f t="shared" si="110"/>
        <v>75501396.841027439</v>
      </c>
      <c r="G614" s="20">
        <f t="shared" si="111"/>
        <v>56041801.612961233</v>
      </c>
      <c r="H614" s="20"/>
      <c r="I614" s="20"/>
      <c r="J614" s="29">
        <f t="shared" si="112"/>
        <v>56041801.612961233</v>
      </c>
      <c r="K614" s="30">
        <f t="shared" si="113"/>
        <v>0.74226178531452192</v>
      </c>
      <c r="L614" s="34">
        <f>GEOMEAN(K614:K616)</f>
        <v>0.68618365522188907</v>
      </c>
      <c r="M614" s="25">
        <f t="shared" si="114"/>
        <v>1.2541124095502576</v>
      </c>
      <c r="N614" s="26">
        <f>GEOMEAN(M614:M616)</f>
        <v>1.1593637908755887</v>
      </c>
      <c r="O614" s="27">
        <f>STDEVA(M614:M616)</f>
        <v>8.8931580425562887E-2</v>
      </c>
      <c r="P614" s="28" t="str">
        <f t="shared" si="115"/>
        <v>B73 3</v>
      </c>
      <c r="S614"/>
      <c r="T614"/>
    </row>
    <row r="615" spans="1:20" x14ac:dyDescent="0.2">
      <c r="B615">
        <v>26.23</v>
      </c>
      <c r="C615">
        <v>25.68</v>
      </c>
      <c r="D615">
        <v>19.72</v>
      </c>
      <c r="F615" s="20">
        <f t="shared" si="110"/>
        <v>78707621.102449089</v>
      </c>
      <c r="G615" s="20">
        <f t="shared" si="111"/>
        <v>53758889.469658643</v>
      </c>
      <c r="H615" s="20"/>
      <c r="I615" s="20"/>
      <c r="J615" s="29">
        <f t="shared" si="112"/>
        <v>53758889.469658643</v>
      </c>
      <c r="K615" s="30">
        <f t="shared" si="113"/>
        <v>0.68302012837719805</v>
      </c>
      <c r="L615" s="31"/>
      <c r="M615" s="25">
        <f t="shared" si="114"/>
        <v>1.1540187517635572</v>
      </c>
      <c r="N615" s="32"/>
      <c r="O615" s="33"/>
      <c r="P615" s="28">
        <f t="shared" si="115"/>
        <v>0</v>
      </c>
      <c r="S615"/>
      <c r="T615"/>
    </row>
    <row r="616" spans="1:20" x14ac:dyDescent="0.2">
      <c r="B616">
        <v>26.24</v>
      </c>
      <c r="C616">
        <v>25.59</v>
      </c>
      <c r="D616">
        <v>19.61</v>
      </c>
      <c r="F616" s="20">
        <f t="shared" si="110"/>
        <v>79255075.900872245</v>
      </c>
      <c r="G616" s="20">
        <f t="shared" si="111"/>
        <v>50507699.629225709</v>
      </c>
      <c r="H616" s="20"/>
      <c r="I616" s="20"/>
      <c r="J616" s="29">
        <f t="shared" si="112"/>
        <v>50507699.629225709</v>
      </c>
      <c r="K616" s="30">
        <f t="shared" si="113"/>
        <v>0.63728031365963078</v>
      </c>
      <c r="L616" s="31"/>
      <c r="M616" s="25">
        <f t="shared" si="114"/>
        <v>1.0767375682475233</v>
      </c>
      <c r="N616" s="32"/>
      <c r="O616" s="33"/>
      <c r="P616" s="28">
        <f t="shared" si="115"/>
        <v>0</v>
      </c>
      <c r="S616"/>
      <c r="T616"/>
    </row>
    <row r="617" spans="1:20" x14ac:dyDescent="0.2">
      <c r="A617" s="19" t="s">
        <v>25</v>
      </c>
      <c r="B617">
        <v>27.04</v>
      </c>
      <c r="C617">
        <v>25.25</v>
      </c>
      <c r="D617">
        <v>19.57</v>
      </c>
      <c r="F617" s="20">
        <f t="shared" si="110"/>
        <v>137991101.93916282</v>
      </c>
      <c r="G617" s="20">
        <f t="shared" si="111"/>
        <v>39903169.27427502</v>
      </c>
      <c r="H617" s="20"/>
      <c r="I617" s="20"/>
      <c r="J617" s="29">
        <f t="shared" si="112"/>
        <v>39903169.27427502</v>
      </c>
      <c r="K617" s="30">
        <f t="shared" si="113"/>
        <v>0.28917204597632268</v>
      </c>
      <c r="L617" s="34">
        <f>GEOMEAN(K617:K619)</f>
        <v>0.30992692498474705</v>
      </c>
      <c r="M617" s="25">
        <f t="shared" si="114"/>
        <v>0.48857998421712467</v>
      </c>
      <c r="N617" s="26">
        <f>GEOMEAN(M617:M619)</f>
        <v>0.52364706141031436</v>
      </c>
      <c r="O617" s="27">
        <f>STDEVA(M617:M619)</f>
        <v>3.1142603295042353E-2</v>
      </c>
      <c r="P617" s="28" t="str">
        <f t="shared" si="115"/>
        <v>Bx1 1</v>
      </c>
    </row>
    <row r="618" spans="1:20" x14ac:dyDescent="0.2">
      <c r="B618">
        <v>27.15</v>
      </c>
      <c r="C618">
        <v>25.5</v>
      </c>
      <c r="D618">
        <v>19.649999999999999</v>
      </c>
      <c r="F618" s="20">
        <f t="shared" si="110"/>
        <v>148923893.59910512</v>
      </c>
      <c r="G618" s="20">
        <f t="shared" si="111"/>
        <v>47453132.812125675</v>
      </c>
      <c r="H618" s="20"/>
      <c r="I618" s="20"/>
      <c r="J618" s="29">
        <f t="shared" si="112"/>
        <v>47453132.812125675</v>
      </c>
      <c r="K618" s="30">
        <f t="shared" si="113"/>
        <v>0.31864015682981595</v>
      </c>
      <c r="L618" s="31"/>
      <c r="M618" s="25">
        <f t="shared" si="114"/>
        <v>0.53836878412376254</v>
      </c>
      <c r="N618" s="32"/>
      <c r="O618" s="33"/>
      <c r="P618" s="28">
        <f t="shared" si="115"/>
        <v>0</v>
      </c>
    </row>
    <row r="619" spans="1:20" x14ac:dyDescent="0.2">
      <c r="B619">
        <v>27.08</v>
      </c>
      <c r="C619">
        <v>25.45</v>
      </c>
      <c r="D619">
        <v>19.21</v>
      </c>
      <c r="F619" s="20">
        <f t="shared" si="110"/>
        <v>141870559.85916021</v>
      </c>
      <c r="G619" s="20">
        <f t="shared" si="111"/>
        <v>45836704.904527865</v>
      </c>
      <c r="H619" s="20"/>
      <c r="I619" s="20"/>
      <c r="J619" s="29">
        <f t="shared" si="112"/>
        <v>45836704.904527865</v>
      </c>
      <c r="K619" s="30">
        <f t="shared" si="113"/>
        <v>0.32308820765937302</v>
      </c>
      <c r="L619" s="31"/>
      <c r="M619" s="25">
        <f t="shared" si="114"/>
        <v>0.54588413228531996</v>
      </c>
      <c r="N619" s="32"/>
      <c r="O619" s="33"/>
      <c r="P619" s="28">
        <f t="shared" si="115"/>
        <v>0</v>
      </c>
    </row>
    <row r="620" spans="1:20" x14ac:dyDescent="0.2">
      <c r="A620" s="19" t="s">
        <v>26</v>
      </c>
      <c r="B620">
        <v>27.49</v>
      </c>
      <c r="C620">
        <v>25.9</v>
      </c>
      <c r="D620">
        <v>19.98</v>
      </c>
      <c r="F620" s="20">
        <f t="shared" si="110"/>
        <v>188501400.32279572</v>
      </c>
      <c r="G620" s="20">
        <f t="shared" si="111"/>
        <v>62614784.136556625</v>
      </c>
      <c r="H620" s="20"/>
      <c r="I620" s="20"/>
      <c r="J620" s="29">
        <f t="shared" si="112"/>
        <v>62614784.136556625</v>
      </c>
      <c r="K620" s="30">
        <f t="shared" si="113"/>
        <v>0.33217145352412819</v>
      </c>
      <c r="L620" s="34">
        <f>GEOMEAN(K620:K622)</f>
        <v>0.3063671106322825</v>
      </c>
      <c r="M620" s="25">
        <f t="shared" si="114"/>
        <v>0.5612310241546874</v>
      </c>
      <c r="N620" s="26">
        <f>GEOMEAN(M620:M622)</f>
        <v>0.51763246192068935</v>
      </c>
      <c r="O620" s="27">
        <f>STDEVA(M620:M622)</f>
        <v>4.1400607753901322E-2</v>
      </c>
      <c r="P620" s="28" t="str">
        <f t="shared" si="115"/>
        <v>Bx1 2</v>
      </c>
    </row>
    <row r="621" spans="1:20" x14ac:dyDescent="0.2">
      <c r="B621">
        <v>27.55</v>
      </c>
      <c r="C621">
        <v>25.73</v>
      </c>
      <c r="D621">
        <v>19.98</v>
      </c>
      <c r="F621" s="20">
        <f t="shared" si="110"/>
        <v>196506255.70712069</v>
      </c>
      <c r="G621" s="20">
        <f t="shared" si="111"/>
        <v>55654692.612603113</v>
      </c>
      <c r="H621" s="20"/>
      <c r="I621" s="20"/>
      <c r="J621" s="29">
        <f t="shared" si="112"/>
        <v>55654692.612603113</v>
      </c>
      <c r="K621" s="30">
        <f t="shared" si="113"/>
        <v>0.28322097132394947</v>
      </c>
      <c r="L621" s="31"/>
      <c r="M621" s="25">
        <f t="shared" si="114"/>
        <v>0.47852515353695063</v>
      </c>
      <c r="N621" s="32"/>
      <c r="O621" s="33"/>
      <c r="P621" s="28">
        <f t="shared" si="115"/>
        <v>0</v>
      </c>
    </row>
    <row r="622" spans="1:20" x14ac:dyDescent="0.2">
      <c r="A622" s="19"/>
      <c r="B622">
        <v>27.56</v>
      </c>
      <c r="C622">
        <v>25.85</v>
      </c>
      <c r="D622">
        <v>19.93</v>
      </c>
      <c r="F622" s="20">
        <f t="shared" si="110"/>
        <v>197873064.8051495</v>
      </c>
      <c r="G622" s="20">
        <f t="shared" si="111"/>
        <v>60481894.725287244</v>
      </c>
      <c r="H622" s="20"/>
      <c r="I622" s="20"/>
      <c r="J622" s="29">
        <f t="shared" si="112"/>
        <v>60481894.725287244</v>
      </c>
      <c r="K622" s="30">
        <f t="shared" si="113"/>
        <v>0.30566006942301754</v>
      </c>
      <c r="L622" s="31"/>
      <c r="M622" s="25">
        <f t="shared" si="114"/>
        <v>0.51643785757469451</v>
      </c>
      <c r="N622" s="32"/>
      <c r="O622" s="33"/>
      <c r="P622" s="28">
        <f t="shared" si="115"/>
        <v>0</v>
      </c>
    </row>
    <row r="623" spans="1:20" x14ac:dyDescent="0.2">
      <c r="A623" s="19" t="s">
        <v>27</v>
      </c>
      <c r="B623">
        <v>26.57</v>
      </c>
      <c r="C623">
        <v>25.69</v>
      </c>
      <c r="D623">
        <v>19.52</v>
      </c>
      <c r="F623" s="20">
        <f t="shared" si="110"/>
        <v>99624690.406139314</v>
      </c>
      <c r="G623" s="20">
        <f t="shared" si="111"/>
        <v>54132812.116358526</v>
      </c>
      <c r="H623" s="20"/>
      <c r="I623" s="20"/>
      <c r="J623" s="29">
        <f t="shared" si="112"/>
        <v>54132812.116358526</v>
      </c>
      <c r="K623" s="30">
        <f t="shared" si="113"/>
        <v>0.54336743126302978</v>
      </c>
      <c r="L623" s="34">
        <f>GEOMEAN(K623:K625)</f>
        <v>0.53341612147267847</v>
      </c>
      <c r="M623" s="25">
        <f t="shared" si="114"/>
        <v>0.91806401996522158</v>
      </c>
      <c r="N623" s="26">
        <f>GEOMEAN(M623:M625)</f>
        <v>0.90125046261083031</v>
      </c>
      <c r="O623" s="27">
        <f>STDEVA(M623:M625)</f>
        <v>0.10602844492776806</v>
      </c>
      <c r="P623" s="28" t="str">
        <f t="shared" si="115"/>
        <v>Bx1 3</v>
      </c>
    </row>
    <row r="624" spans="1:20" x14ac:dyDescent="0.2">
      <c r="A624" s="19"/>
      <c r="B624">
        <v>26.67</v>
      </c>
      <c r="C624">
        <v>25.58</v>
      </c>
      <c r="D624">
        <v>19.53</v>
      </c>
      <c r="F624" s="20">
        <f t="shared" si="110"/>
        <v>106775099.39069426</v>
      </c>
      <c r="G624" s="20">
        <f t="shared" si="111"/>
        <v>50158817.46357213</v>
      </c>
      <c r="H624" s="20"/>
      <c r="I624" s="20"/>
      <c r="J624" s="29">
        <f t="shared" si="112"/>
        <v>50158817.46357213</v>
      </c>
      <c r="K624" s="30">
        <f t="shared" si="113"/>
        <v>0.46976137460700512</v>
      </c>
      <c r="L624" s="31"/>
      <c r="M624" s="25">
        <f t="shared" si="114"/>
        <v>0.7937005259840989</v>
      </c>
      <c r="N624" s="32"/>
      <c r="O624" s="33"/>
      <c r="P624" s="28">
        <f t="shared" si="115"/>
        <v>0</v>
      </c>
    </row>
    <row r="625" spans="1:20" x14ac:dyDescent="0.2">
      <c r="A625" s="19"/>
      <c r="B625">
        <v>26.5</v>
      </c>
      <c r="C625">
        <v>25.75</v>
      </c>
      <c r="D625">
        <v>19.600000000000001</v>
      </c>
      <c r="F625" s="20">
        <f t="shared" si="110"/>
        <v>94906265.624251515</v>
      </c>
      <c r="G625" s="20">
        <f t="shared" si="111"/>
        <v>56431603.169348955</v>
      </c>
      <c r="H625" s="20"/>
      <c r="I625" s="20"/>
      <c r="J625" s="29">
        <f t="shared" si="112"/>
        <v>56431603.169348955</v>
      </c>
      <c r="K625" s="30">
        <f t="shared" si="113"/>
        <v>0.59460355750135974</v>
      </c>
      <c r="L625" s="31"/>
      <c r="M625" s="25">
        <f t="shared" si="114"/>
        <v>1.0046316744020531</v>
      </c>
      <c r="N625" s="32"/>
      <c r="O625" s="33"/>
      <c r="P625" s="28">
        <f t="shared" si="115"/>
        <v>0</v>
      </c>
    </row>
    <row r="626" spans="1:20" x14ac:dyDescent="0.2">
      <c r="S626"/>
      <c r="T626"/>
    </row>
    <row r="627" spans="1:20" x14ac:dyDescent="0.2">
      <c r="S627"/>
      <c r="T627"/>
    </row>
    <row r="628" spans="1:20" x14ac:dyDescent="0.2">
      <c r="A628" s="2" t="s">
        <v>0</v>
      </c>
      <c r="B628" s="3">
        <v>2</v>
      </c>
      <c r="C628" s="3">
        <v>2</v>
      </c>
      <c r="D628" s="3">
        <v>2</v>
      </c>
      <c r="F628" s="4"/>
      <c r="G628" s="4"/>
      <c r="H628" s="4"/>
      <c r="I628" s="4"/>
      <c r="J628" s="4"/>
      <c r="K628" s="4"/>
    </row>
    <row r="629" spans="1:20" x14ac:dyDescent="0.2">
      <c r="A629" s="5"/>
      <c r="B629" s="3"/>
      <c r="C629" s="3"/>
      <c r="D629" s="3"/>
      <c r="E629" s="3"/>
      <c r="F629" s="4"/>
      <c r="G629" s="4"/>
      <c r="H629" s="4"/>
      <c r="I629" s="4"/>
      <c r="J629" s="4"/>
      <c r="K629" s="4"/>
    </row>
    <row r="630" spans="1:20" x14ac:dyDescent="0.2">
      <c r="A630" s="6"/>
      <c r="B630" s="7" t="s">
        <v>1</v>
      </c>
      <c r="C630" s="7" t="s">
        <v>2</v>
      </c>
      <c r="D630" s="7" t="s">
        <v>3</v>
      </c>
      <c r="E630" s="7" t="s">
        <v>4</v>
      </c>
      <c r="F630" s="4"/>
      <c r="G630" s="4"/>
      <c r="H630" s="4"/>
      <c r="I630" s="4"/>
      <c r="J630" s="4"/>
      <c r="K630" s="4"/>
    </row>
    <row r="631" spans="1:20" ht="15.75" x14ac:dyDescent="0.25">
      <c r="A631" s="8" t="s">
        <v>5</v>
      </c>
      <c r="B631" t="s">
        <v>35</v>
      </c>
      <c r="C631" t="s">
        <v>6</v>
      </c>
      <c r="D631" s="9" t="s">
        <v>7</v>
      </c>
      <c r="E631" s="9"/>
      <c r="F631" s="10" t="s">
        <v>8</v>
      </c>
      <c r="G631" s="10" t="s">
        <v>9</v>
      </c>
      <c r="H631" s="10"/>
      <c r="I631" s="10"/>
      <c r="J631" s="11" t="s">
        <v>10</v>
      </c>
      <c r="K631" s="12" t="s">
        <v>11</v>
      </c>
      <c r="L631" s="13" t="s">
        <v>12</v>
      </c>
      <c r="M631" s="14" t="s">
        <v>13</v>
      </c>
      <c r="N631" s="15" t="s">
        <v>14</v>
      </c>
      <c r="O631" s="16" t="s">
        <v>15</v>
      </c>
      <c r="P631" s="8" t="s">
        <v>16</v>
      </c>
      <c r="R631" s="17" t="str">
        <f>B631</f>
        <v>JAMYB</v>
      </c>
      <c r="S631" s="18" t="s">
        <v>17</v>
      </c>
      <c r="T631" s="18" t="s">
        <v>18</v>
      </c>
    </row>
    <row r="632" spans="1:20" x14ac:dyDescent="0.2">
      <c r="A632" s="19" t="s">
        <v>19</v>
      </c>
      <c r="B632">
        <v>23.45</v>
      </c>
      <c r="C632">
        <v>25.99</v>
      </c>
      <c r="D632">
        <v>19.899999999999999</v>
      </c>
      <c r="F632" s="20">
        <f t="shared" ref="F632:F658" si="116">B$628^B632</f>
        <v>11459176.226131964</v>
      </c>
      <c r="G632" s="20">
        <f t="shared" ref="G632:G658" si="117">C$628^C632</f>
        <v>66645309.215704501</v>
      </c>
      <c r="H632" s="20"/>
      <c r="I632" s="20"/>
      <c r="J632" s="22">
        <f t="shared" ref="J632:J658" si="118">GEOMEAN(G632:I632)</f>
        <v>66645309.215704501</v>
      </c>
      <c r="K632" s="23">
        <f t="shared" ref="K632:K658" si="119">J632/F632</f>
        <v>5.8158900692812336</v>
      </c>
      <c r="L632" s="24">
        <f>GEOMEAN(K632:K634)</f>
        <v>6.1191587740959621</v>
      </c>
      <c r="M632" s="25">
        <f t="shared" ref="M632:M658" si="120">K632/L$632</f>
        <v>0.95043947771080139</v>
      </c>
      <c r="N632" s="26">
        <f>GEOMEAN(M632:M634)</f>
        <v>1</v>
      </c>
      <c r="O632" s="27">
        <f>STDEVA(M632:M634)</f>
        <v>5.6439691364039188E-2</v>
      </c>
      <c r="P632" s="28" t="str">
        <f t="shared" ref="P632:P658" si="121">A632</f>
        <v>NPB 1</v>
      </c>
      <c r="R632" t="str">
        <f>P632</f>
        <v>NPB 1</v>
      </c>
      <c r="S632" s="1">
        <f>N632</f>
        <v>1</v>
      </c>
      <c r="T632" s="1">
        <f>O632</f>
        <v>5.6439691364039188E-2</v>
      </c>
    </row>
    <row r="633" spans="1:20" x14ac:dyDescent="0.2">
      <c r="B633">
        <v>23.3</v>
      </c>
      <c r="C633">
        <v>26</v>
      </c>
      <c r="D633">
        <v>19.97</v>
      </c>
      <c r="F633" s="20">
        <f t="shared" si="116"/>
        <v>10327587.874940464</v>
      </c>
      <c r="G633" s="20">
        <f t="shared" si="117"/>
        <v>67108864</v>
      </c>
      <c r="H633" s="20"/>
      <c r="I633" s="20"/>
      <c r="J633" s="29">
        <f t="shared" si="118"/>
        <v>67108864</v>
      </c>
      <c r="K633" s="30">
        <f t="shared" si="119"/>
        <v>6.4980191708498891</v>
      </c>
      <c r="L633" s="31"/>
      <c r="M633" s="25">
        <f t="shared" si="120"/>
        <v>1.061913803962359</v>
      </c>
      <c r="N633" s="32"/>
      <c r="O633" s="33"/>
      <c r="P633" s="28">
        <f t="shared" si="121"/>
        <v>0</v>
      </c>
      <c r="R633" t="str">
        <f>P635</f>
        <v>NPB 2</v>
      </c>
      <c r="S633" s="1">
        <f>N635</f>
        <v>0.42533358047542896</v>
      </c>
      <c r="T633" s="1">
        <f>O635</f>
        <v>2.5104733426992851E-2</v>
      </c>
    </row>
    <row r="634" spans="1:20" x14ac:dyDescent="0.2">
      <c r="B634">
        <v>23.25</v>
      </c>
      <c r="C634">
        <v>25.85</v>
      </c>
      <c r="D634">
        <v>20.07</v>
      </c>
      <c r="F634" s="20">
        <f t="shared" si="116"/>
        <v>9975792.3185687531</v>
      </c>
      <c r="G634" s="20">
        <f t="shared" si="117"/>
        <v>60481894.725287244</v>
      </c>
      <c r="H634" s="20"/>
      <c r="I634" s="20"/>
      <c r="J634" s="29">
        <f t="shared" si="118"/>
        <v>60481894.725287244</v>
      </c>
      <c r="K634" s="30">
        <f t="shared" si="119"/>
        <v>6.0628662660415831</v>
      </c>
      <c r="L634" s="31"/>
      <c r="M634" s="25">
        <f t="shared" si="120"/>
        <v>0.9908006132652285</v>
      </c>
      <c r="N634" s="32"/>
      <c r="O634" s="33"/>
      <c r="P634" s="28">
        <f t="shared" si="121"/>
        <v>0</v>
      </c>
      <c r="R634" t="str">
        <f>P638</f>
        <v>NPB 3</v>
      </c>
      <c r="S634" s="1">
        <f>N638</f>
        <v>0.62416527445080616</v>
      </c>
      <c r="T634" s="1">
        <f>O638</f>
        <v>0.10570537649972318</v>
      </c>
    </row>
    <row r="635" spans="1:20" x14ac:dyDescent="0.2">
      <c r="A635" s="19" t="s">
        <v>20</v>
      </c>
      <c r="B635">
        <v>24.15</v>
      </c>
      <c r="C635">
        <v>25.58</v>
      </c>
      <c r="D635">
        <v>19.63</v>
      </c>
      <c r="F635" s="20">
        <f t="shared" si="116"/>
        <v>18615486.699888166</v>
      </c>
      <c r="G635" s="20">
        <f t="shared" si="117"/>
        <v>50158817.46357213</v>
      </c>
      <c r="H635" s="20"/>
      <c r="I635" s="20"/>
      <c r="J635" s="29">
        <f t="shared" si="118"/>
        <v>50158817.46357213</v>
      </c>
      <c r="K635" s="30">
        <f t="shared" si="119"/>
        <v>2.6944671537313853</v>
      </c>
      <c r="L635" s="34">
        <f>GEOMEAN(K635:K637)</f>
        <v>2.6026837108838725</v>
      </c>
      <c r="M635" s="25">
        <f t="shared" si="120"/>
        <v>0.44033293679807534</v>
      </c>
      <c r="N635" s="26">
        <f>GEOMEAN(M635:M637)</f>
        <v>0.42533358047542896</v>
      </c>
      <c r="O635" s="27">
        <f>STDEVA(M635:M637)</f>
        <v>2.5104733426992851E-2</v>
      </c>
      <c r="P635" s="28" t="str">
        <f t="shared" si="121"/>
        <v>NPB 2</v>
      </c>
      <c r="R635" t="str">
        <f>P641</f>
        <v>B73 1</v>
      </c>
      <c r="S635" s="1">
        <f>N641</f>
        <v>0.46115809679296998</v>
      </c>
      <c r="T635" s="1">
        <f>O641</f>
        <v>7.046333350004215E-2</v>
      </c>
    </row>
    <row r="636" spans="1:20" x14ac:dyDescent="0.2">
      <c r="B636">
        <v>24.18</v>
      </c>
      <c r="C636">
        <v>25.61</v>
      </c>
      <c r="D636">
        <v>19.63</v>
      </c>
      <c r="F636" s="20">
        <f t="shared" si="116"/>
        <v>19006637.646526799</v>
      </c>
      <c r="G636" s="20">
        <f t="shared" si="117"/>
        <v>51212760.841440864</v>
      </c>
      <c r="H636" s="20"/>
      <c r="I636" s="20"/>
      <c r="J636" s="29">
        <f t="shared" si="118"/>
        <v>51212760.841440864</v>
      </c>
      <c r="K636" s="30">
        <f t="shared" si="119"/>
        <v>2.6944671537313858</v>
      </c>
      <c r="L636" s="31"/>
      <c r="M636" s="25">
        <f t="shared" si="120"/>
        <v>0.44033293679807539</v>
      </c>
      <c r="N636" s="32"/>
      <c r="O636" s="33"/>
      <c r="P636" s="28">
        <f t="shared" si="121"/>
        <v>0</v>
      </c>
      <c r="R636" t="str">
        <f>P644</f>
        <v>B73 2</v>
      </c>
      <c r="S636" s="1">
        <f>N644</f>
        <v>0.7153229662176287</v>
      </c>
      <c r="T636" s="1">
        <f>O644</f>
        <v>3.0524911934392419E-2</v>
      </c>
    </row>
    <row r="637" spans="1:20" x14ac:dyDescent="0.2">
      <c r="B637">
        <v>24.27</v>
      </c>
      <c r="C637">
        <v>25.55</v>
      </c>
      <c r="D637">
        <v>19.77</v>
      </c>
      <c r="F637" s="20">
        <f t="shared" si="116"/>
        <v>20230098.379658625</v>
      </c>
      <c r="G637" s="20">
        <f t="shared" si="117"/>
        <v>49126563.926780164</v>
      </c>
      <c r="H637" s="20"/>
      <c r="I637" s="20"/>
      <c r="J637" s="29">
        <f t="shared" si="118"/>
        <v>49126563.926780164</v>
      </c>
      <c r="K637" s="30">
        <f t="shared" si="119"/>
        <v>2.4283897687900988</v>
      </c>
      <c r="L637" s="31"/>
      <c r="M637" s="25">
        <f t="shared" si="120"/>
        <v>0.39685026299205101</v>
      </c>
      <c r="N637" s="32"/>
      <c r="O637" s="33"/>
      <c r="P637" s="28">
        <f t="shared" si="121"/>
        <v>0</v>
      </c>
      <c r="R637" t="str">
        <f>P647</f>
        <v>B73 3</v>
      </c>
      <c r="S637" s="1">
        <f>N647</f>
        <v>1.1701282532061144</v>
      </c>
      <c r="T637" s="1">
        <f>O647</f>
        <v>9.5358604618871246E-2</v>
      </c>
    </row>
    <row r="638" spans="1:20" x14ac:dyDescent="0.2">
      <c r="A638" s="19" t="s">
        <v>21</v>
      </c>
      <c r="B638">
        <v>24.14</v>
      </c>
      <c r="C638">
        <v>25.8</v>
      </c>
      <c r="D638">
        <v>19.7</v>
      </c>
      <c r="F638" s="20">
        <f t="shared" si="116"/>
        <v>18486900.140566938</v>
      </c>
      <c r="G638" s="20">
        <f t="shared" si="117"/>
        <v>58421659.357363015</v>
      </c>
      <c r="H638" s="20"/>
      <c r="I638" s="20"/>
      <c r="J638" s="29">
        <f t="shared" si="118"/>
        <v>58421659.357363015</v>
      </c>
      <c r="K638" s="30">
        <f t="shared" si="119"/>
        <v>3.1601652474535085</v>
      </c>
      <c r="L638" s="34">
        <f>GEOMEAN(K638:K640)</f>
        <v>3.8193664156416642</v>
      </c>
      <c r="M638" s="25">
        <f t="shared" si="120"/>
        <v>0.51643785757469385</v>
      </c>
      <c r="N638" s="26">
        <f>GEOMEAN(M638:M640)</f>
        <v>0.62416527445080616</v>
      </c>
      <c r="O638" s="27">
        <f>STDEVA(M638:M640)</f>
        <v>0.10570537649972318</v>
      </c>
      <c r="P638" s="28" t="str">
        <f t="shared" si="121"/>
        <v>NPB 3</v>
      </c>
      <c r="R638" t="str">
        <f>P650</f>
        <v>Bx1 1</v>
      </c>
      <c r="S638" s="1">
        <f>N650</f>
        <v>0.5560680429159367</v>
      </c>
      <c r="T638" s="1">
        <f>O650</f>
        <v>5.2006505992572602E-2</v>
      </c>
    </row>
    <row r="639" spans="1:20" x14ac:dyDescent="0.2">
      <c r="B639">
        <v>23.89</v>
      </c>
      <c r="C639">
        <v>25.88</v>
      </c>
      <c r="D639">
        <v>19.77</v>
      </c>
      <c r="F639" s="20">
        <f t="shared" si="116"/>
        <v>15545568.057356121</v>
      </c>
      <c r="G639" s="20">
        <f t="shared" si="117"/>
        <v>61752747.900264196</v>
      </c>
      <c r="H639" s="20"/>
      <c r="I639" s="20"/>
      <c r="J639" s="29">
        <f t="shared" si="118"/>
        <v>61752747.900264196</v>
      </c>
      <c r="K639" s="30">
        <f t="shared" si="119"/>
        <v>3.9723699817481397</v>
      </c>
      <c r="L639" s="31"/>
      <c r="M639" s="25">
        <f t="shared" si="120"/>
        <v>0.64916929408078861</v>
      </c>
      <c r="N639" s="32"/>
      <c r="O639" s="33"/>
      <c r="P639" s="28">
        <f t="shared" si="121"/>
        <v>0</v>
      </c>
      <c r="R639" t="str">
        <f>P653</f>
        <v>Bx1 2</v>
      </c>
      <c r="S639" s="1">
        <f>N653</f>
        <v>0.53712632400664295</v>
      </c>
      <c r="T639" s="1">
        <f>O653</f>
        <v>6.0609421156472137E-2</v>
      </c>
    </row>
    <row r="640" spans="1:20" x14ac:dyDescent="0.2">
      <c r="B640">
        <v>23.73</v>
      </c>
      <c r="C640">
        <v>25.88</v>
      </c>
      <c r="D640">
        <v>19.8</v>
      </c>
      <c r="F640" s="20">
        <f t="shared" si="116"/>
        <v>13913673.153150775</v>
      </c>
      <c r="G640" s="20">
        <f t="shared" si="117"/>
        <v>61752747.900264196</v>
      </c>
      <c r="H640" s="20"/>
      <c r="I640" s="20"/>
      <c r="J640" s="29">
        <f t="shared" si="118"/>
        <v>61752747.900264196</v>
      </c>
      <c r="K640" s="30">
        <f t="shared" si="119"/>
        <v>4.4382778882713785</v>
      </c>
      <c r="L640" s="31"/>
      <c r="M640" s="25">
        <f t="shared" si="120"/>
        <v>0.72530850270788816</v>
      </c>
      <c r="N640" s="32"/>
      <c r="O640" s="33"/>
      <c r="P640" s="28">
        <f t="shared" si="121"/>
        <v>0</v>
      </c>
      <c r="R640" t="str">
        <f>P656</f>
        <v>Bx1 3</v>
      </c>
      <c r="S640" s="1">
        <f>N656</f>
        <v>0.66587963971095898</v>
      </c>
      <c r="T640" s="1">
        <f>O656</f>
        <v>2.9694589868894349E-2</v>
      </c>
    </row>
    <row r="641" spans="1:20" x14ac:dyDescent="0.2">
      <c r="A641" s="19" t="s">
        <v>22</v>
      </c>
      <c r="B641">
        <v>23.92</v>
      </c>
      <c r="C641">
        <v>25.66</v>
      </c>
      <c r="D641">
        <v>19.96</v>
      </c>
      <c r="F641" s="20">
        <f t="shared" si="116"/>
        <v>15872213.487567015</v>
      </c>
      <c r="G641" s="20">
        <f t="shared" si="117"/>
        <v>53018774.952220887</v>
      </c>
      <c r="H641" s="20"/>
      <c r="I641" s="20"/>
      <c r="J641" s="29">
        <f t="shared" si="118"/>
        <v>53018774.952220887</v>
      </c>
      <c r="K641" s="30">
        <f t="shared" si="119"/>
        <v>3.3403516777134725</v>
      </c>
      <c r="L641" s="34">
        <f>GEOMEAN(K641:K643)</f>
        <v>2.8218996142360973</v>
      </c>
      <c r="M641" s="25">
        <f t="shared" si="120"/>
        <v>0.54588413228531929</v>
      </c>
      <c r="N641" s="26">
        <f>GEOMEAN(M641:M643)</f>
        <v>0.46115809679296998</v>
      </c>
      <c r="O641" s="27">
        <f>STDEVA(M641:M643)</f>
        <v>7.046333350004215E-2</v>
      </c>
      <c r="P641" s="28" t="str">
        <f t="shared" si="121"/>
        <v>B73 1</v>
      </c>
      <c r="S641"/>
      <c r="T641"/>
    </row>
    <row r="642" spans="1:20" x14ac:dyDescent="0.2">
      <c r="B642">
        <v>24.3</v>
      </c>
      <c r="C642">
        <v>25.68</v>
      </c>
      <c r="D642">
        <v>19.87</v>
      </c>
      <c r="F642" s="20">
        <f t="shared" si="116"/>
        <v>20655175.74988097</v>
      </c>
      <c r="G642" s="20">
        <f t="shared" si="117"/>
        <v>53758889.469658643</v>
      </c>
      <c r="H642" s="20"/>
      <c r="I642" s="20"/>
      <c r="J642" s="29">
        <f t="shared" si="118"/>
        <v>53758889.469658643</v>
      </c>
      <c r="K642" s="30">
        <f t="shared" si="119"/>
        <v>2.6026837108838663</v>
      </c>
      <c r="L642" s="31"/>
      <c r="M642" s="25">
        <f t="shared" si="120"/>
        <v>0.42533358047542802</v>
      </c>
      <c r="N642" s="32"/>
      <c r="O642" s="33"/>
      <c r="P642" s="28">
        <f t="shared" si="121"/>
        <v>0</v>
      </c>
      <c r="S642"/>
      <c r="T642"/>
    </row>
    <row r="643" spans="1:20" x14ac:dyDescent="0.2">
      <c r="B643">
        <v>24.31</v>
      </c>
      <c r="C643">
        <v>25.68</v>
      </c>
      <c r="D643">
        <v>19.89</v>
      </c>
      <c r="F643" s="20">
        <f t="shared" si="116"/>
        <v>20798843.85873954</v>
      </c>
      <c r="G643" s="20">
        <f t="shared" si="117"/>
        <v>53758889.469658643</v>
      </c>
      <c r="H643" s="20"/>
      <c r="I643" s="20"/>
      <c r="J643" s="29">
        <f t="shared" si="118"/>
        <v>53758889.469658643</v>
      </c>
      <c r="K643" s="30">
        <f t="shared" si="119"/>
        <v>2.5847056612749899</v>
      </c>
      <c r="L643" s="31"/>
      <c r="M643" s="25">
        <f t="shared" si="120"/>
        <v>0.42239558682751316</v>
      </c>
      <c r="N643" s="32"/>
      <c r="O643" s="33"/>
      <c r="P643" s="28">
        <f t="shared" si="121"/>
        <v>0</v>
      </c>
      <c r="S643"/>
      <c r="T643"/>
    </row>
    <row r="644" spans="1:20" x14ac:dyDescent="0.2">
      <c r="A644" s="19" t="s">
        <v>23</v>
      </c>
      <c r="B644">
        <v>24.05</v>
      </c>
      <c r="C644">
        <v>26.15</v>
      </c>
      <c r="D644">
        <v>19.899999999999999</v>
      </c>
      <c r="F644" s="20">
        <f t="shared" si="116"/>
        <v>17368863.244510353</v>
      </c>
      <c r="G644" s="20">
        <f t="shared" si="117"/>
        <v>74461946.799552679</v>
      </c>
      <c r="H644" s="20"/>
      <c r="I644" s="20"/>
      <c r="J644" s="29">
        <f t="shared" si="118"/>
        <v>74461946.799552679</v>
      </c>
      <c r="K644" s="30">
        <f t="shared" si="119"/>
        <v>4.2870938501451619</v>
      </c>
      <c r="L644" s="34">
        <f>GEOMEAN(K644:K646)</f>
        <v>4.3771748050429524</v>
      </c>
      <c r="M644" s="25">
        <f t="shared" si="120"/>
        <v>0.70060183244363228</v>
      </c>
      <c r="N644" s="26">
        <f>GEOMEAN(M644:M646)</f>
        <v>0.7153229662176287</v>
      </c>
      <c r="O644" s="27">
        <f>STDEVA(M644:M646)</f>
        <v>3.0524911934392419E-2</v>
      </c>
      <c r="P644" s="28" t="str">
        <f t="shared" si="121"/>
        <v>B73 2</v>
      </c>
      <c r="S644"/>
      <c r="T644"/>
    </row>
    <row r="645" spans="1:20" x14ac:dyDescent="0.2">
      <c r="B645">
        <v>24.12</v>
      </c>
      <c r="C645">
        <v>26.21</v>
      </c>
      <c r="D645">
        <v>19.829999999999998</v>
      </c>
      <c r="F645" s="20">
        <f t="shared" si="116"/>
        <v>18232385.523330014</v>
      </c>
      <c r="G645" s="20">
        <f t="shared" si="117"/>
        <v>77624030.024107054</v>
      </c>
      <c r="H645" s="20"/>
      <c r="I645" s="20"/>
      <c r="J645" s="29">
        <f t="shared" si="118"/>
        <v>77624030.024107054</v>
      </c>
      <c r="K645" s="30">
        <f t="shared" si="119"/>
        <v>4.2574807298134392</v>
      </c>
      <c r="L645" s="31"/>
      <c r="M645" s="25">
        <f t="shared" si="120"/>
        <v>0.69576242208920858</v>
      </c>
      <c r="N645" s="32"/>
      <c r="O645" s="33"/>
      <c r="P645" s="28">
        <f t="shared" si="121"/>
        <v>0</v>
      </c>
      <c r="S645"/>
      <c r="T645"/>
    </row>
    <row r="646" spans="1:20" x14ac:dyDescent="0.2">
      <c r="B646">
        <v>24.05</v>
      </c>
      <c r="C646">
        <v>26.25</v>
      </c>
      <c r="D646">
        <v>19.87</v>
      </c>
      <c r="F646" s="20">
        <f t="shared" si="116"/>
        <v>17368863.244510353</v>
      </c>
      <c r="G646" s="20">
        <f t="shared" si="117"/>
        <v>79806338.548549905</v>
      </c>
      <c r="H646" s="20"/>
      <c r="I646" s="20"/>
      <c r="J646" s="29">
        <f t="shared" si="118"/>
        <v>79806338.548549905</v>
      </c>
      <c r="K646" s="30">
        <f t="shared" si="119"/>
        <v>4.5947934199881333</v>
      </c>
      <c r="L646" s="31"/>
      <c r="M646" s="25">
        <f t="shared" si="120"/>
        <v>0.75088645181738456</v>
      </c>
      <c r="N646" s="32"/>
      <c r="O646" s="33"/>
      <c r="P646" s="28">
        <f t="shared" si="121"/>
        <v>0</v>
      </c>
      <c r="S646"/>
      <c r="T646"/>
    </row>
    <row r="647" spans="1:20" x14ac:dyDescent="0.2">
      <c r="A647" s="19" t="s">
        <v>24</v>
      </c>
      <c r="B647">
        <v>22.77</v>
      </c>
      <c r="C647">
        <v>25.74</v>
      </c>
      <c r="D647">
        <v>19.7</v>
      </c>
      <c r="F647" s="20">
        <f t="shared" si="116"/>
        <v>7152419.8741638055</v>
      </c>
      <c r="G647" s="20">
        <f t="shared" si="117"/>
        <v>56041801.612961233</v>
      </c>
      <c r="H647" s="20"/>
      <c r="I647" s="20"/>
      <c r="J647" s="29">
        <f t="shared" si="118"/>
        <v>56041801.612961233</v>
      </c>
      <c r="K647" s="30">
        <f t="shared" si="119"/>
        <v>7.8353623806954031</v>
      </c>
      <c r="L647" s="34">
        <f>GEOMEAN(K647:K649)</f>
        <v>7.1602005674237761</v>
      </c>
      <c r="M647" s="25">
        <f t="shared" si="120"/>
        <v>1.2804639771506814</v>
      </c>
      <c r="N647" s="26">
        <f>GEOMEAN(M647:M649)</f>
        <v>1.1701282532061144</v>
      </c>
      <c r="O647" s="27">
        <f>STDEVA(M647:M649)</f>
        <v>9.5358604618871246E-2</v>
      </c>
      <c r="P647" s="28" t="str">
        <f t="shared" si="121"/>
        <v>B73 3</v>
      </c>
      <c r="S647"/>
      <c r="T647"/>
    </row>
    <row r="648" spans="1:20" x14ac:dyDescent="0.2">
      <c r="B648">
        <v>22.88</v>
      </c>
      <c r="C648">
        <v>25.68</v>
      </c>
      <c r="D648">
        <v>19.72</v>
      </c>
      <c r="F648" s="20">
        <f t="shared" si="116"/>
        <v>7719093.4875330226</v>
      </c>
      <c r="G648" s="20">
        <f t="shared" si="117"/>
        <v>53758889.469658643</v>
      </c>
      <c r="H648" s="20"/>
      <c r="I648" s="20"/>
      <c r="J648" s="29">
        <f t="shared" si="118"/>
        <v>53758889.469658643</v>
      </c>
      <c r="K648" s="30">
        <f t="shared" si="119"/>
        <v>6.9644045063690081</v>
      </c>
      <c r="L648" s="31"/>
      <c r="M648" s="25">
        <f t="shared" si="120"/>
        <v>1.1381310345878257</v>
      </c>
      <c r="N648" s="32"/>
      <c r="O648" s="33"/>
      <c r="P648" s="28">
        <f t="shared" si="121"/>
        <v>0</v>
      </c>
      <c r="S648"/>
      <c r="T648"/>
    </row>
    <row r="649" spans="1:20" x14ac:dyDescent="0.2">
      <c r="B649">
        <v>22.84</v>
      </c>
      <c r="C649">
        <v>25.59</v>
      </c>
      <c r="D649">
        <v>19.61</v>
      </c>
      <c r="F649" s="20">
        <f t="shared" si="116"/>
        <v>7508014.4701869534</v>
      </c>
      <c r="G649" s="20">
        <f t="shared" si="117"/>
        <v>50507699.629225709</v>
      </c>
      <c r="H649" s="20"/>
      <c r="I649" s="20"/>
      <c r="J649" s="29">
        <f t="shared" si="118"/>
        <v>50507699.629225709</v>
      </c>
      <c r="K649" s="30">
        <f t="shared" si="119"/>
        <v>6.7271713220297027</v>
      </c>
      <c r="L649" s="31"/>
      <c r="M649" s="25">
        <f t="shared" si="120"/>
        <v>1.0993621133851961</v>
      </c>
      <c r="N649" s="32"/>
      <c r="O649" s="33"/>
      <c r="P649" s="28">
        <f t="shared" si="121"/>
        <v>0</v>
      </c>
      <c r="S649"/>
      <c r="T649"/>
    </row>
    <row r="650" spans="1:20" x14ac:dyDescent="0.2">
      <c r="A650" s="19" t="s">
        <v>25</v>
      </c>
      <c r="B650">
        <v>23.64</v>
      </c>
      <c r="C650">
        <v>25.25</v>
      </c>
      <c r="D650">
        <v>19.57</v>
      </c>
      <c r="F650" s="20">
        <f t="shared" si="116"/>
        <v>13072212.452513408</v>
      </c>
      <c r="G650" s="20">
        <f t="shared" si="117"/>
        <v>39903169.27427502</v>
      </c>
      <c r="H650" s="20"/>
      <c r="I650" s="20"/>
      <c r="J650" s="29">
        <f t="shared" si="118"/>
        <v>39903169.27427502</v>
      </c>
      <c r="K650" s="30">
        <f t="shared" si="119"/>
        <v>3.0525184179211222</v>
      </c>
      <c r="L650" s="34">
        <f>GEOMEAN(K650:K652)</f>
        <v>3.4026686438034246</v>
      </c>
      <c r="M650" s="25">
        <f t="shared" si="120"/>
        <v>0.49884608826351268</v>
      </c>
      <c r="N650" s="26">
        <f>GEOMEAN(M650:M652)</f>
        <v>0.5560680429159367</v>
      </c>
      <c r="O650" s="27">
        <f>STDEVA(M650:M652)</f>
        <v>5.2006505992572602E-2</v>
      </c>
      <c r="P650" s="28" t="str">
        <f t="shared" si="121"/>
        <v>Bx1 1</v>
      </c>
    </row>
    <row r="651" spans="1:20" x14ac:dyDescent="0.2">
      <c r="B651">
        <v>23.63</v>
      </c>
      <c r="C651">
        <v>25.5</v>
      </c>
      <c r="D651">
        <v>19.649999999999999</v>
      </c>
      <c r="F651" s="20">
        <f t="shared" si="116"/>
        <v>12981916.085349619</v>
      </c>
      <c r="G651" s="20">
        <f t="shared" si="117"/>
        <v>47453132.812125675</v>
      </c>
      <c r="H651" s="20"/>
      <c r="I651" s="20"/>
      <c r="J651" s="29">
        <f t="shared" si="118"/>
        <v>47453132.812125675</v>
      </c>
      <c r="K651" s="30">
        <f t="shared" si="119"/>
        <v>3.6553258009176002</v>
      </c>
      <c r="L651" s="31"/>
      <c r="M651" s="25">
        <f t="shared" si="120"/>
        <v>0.59735756757800973</v>
      </c>
      <c r="N651" s="32"/>
      <c r="O651" s="33"/>
      <c r="P651" s="28">
        <f t="shared" si="121"/>
        <v>0</v>
      </c>
    </row>
    <row r="652" spans="1:20" x14ac:dyDescent="0.2">
      <c r="B652">
        <v>23.63</v>
      </c>
      <c r="C652">
        <v>25.45</v>
      </c>
      <c r="D652">
        <v>19.21</v>
      </c>
      <c r="F652" s="20">
        <f t="shared" si="116"/>
        <v>12981916.085349619</v>
      </c>
      <c r="G652" s="20">
        <f t="shared" si="117"/>
        <v>45836704.904527865</v>
      </c>
      <c r="H652" s="20"/>
      <c r="I652" s="20"/>
      <c r="J652" s="29">
        <f t="shared" si="118"/>
        <v>45836704.904527865</v>
      </c>
      <c r="K652" s="30">
        <f t="shared" si="119"/>
        <v>3.5308119851626221</v>
      </c>
      <c r="L652" s="31"/>
      <c r="M652" s="25">
        <f t="shared" si="120"/>
        <v>0.57700937588177881</v>
      </c>
      <c r="N652" s="32"/>
      <c r="O652" s="33"/>
      <c r="P652" s="28">
        <f t="shared" si="121"/>
        <v>0</v>
      </c>
    </row>
    <row r="653" spans="1:20" x14ac:dyDescent="0.2">
      <c r="A653" s="19" t="s">
        <v>26</v>
      </c>
      <c r="B653">
        <v>24.05</v>
      </c>
      <c r="C653">
        <v>25.9</v>
      </c>
      <c r="D653">
        <v>19.98</v>
      </c>
      <c r="F653" s="20">
        <f t="shared" si="116"/>
        <v>17368863.244510353</v>
      </c>
      <c r="G653" s="20">
        <f t="shared" si="117"/>
        <v>62614784.136556625</v>
      </c>
      <c r="H653" s="20"/>
      <c r="I653" s="20"/>
      <c r="J653" s="29">
        <f t="shared" si="118"/>
        <v>62614784.136556625</v>
      </c>
      <c r="K653" s="30">
        <f t="shared" si="119"/>
        <v>3.6050018504433106</v>
      </c>
      <c r="L653" s="34">
        <f>GEOMEAN(K653:K655)</f>
        <v>3.2867612583431596</v>
      </c>
      <c r="M653" s="25">
        <f t="shared" si="120"/>
        <v>0.58913356942203376</v>
      </c>
      <c r="N653" s="26">
        <f>GEOMEAN(M653:M655)</f>
        <v>0.53712632400664295</v>
      </c>
      <c r="O653" s="27">
        <f>STDEVA(M653:M655)</f>
        <v>6.0609421156472137E-2</v>
      </c>
      <c r="P653" s="28" t="str">
        <f t="shared" si="121"/>
        <v>Bx1 2</v>
      </c>
    </row>
    <row r="654" spans="1:20" x14ac:dyDescent="0.2">
      <c r="B654">
        <v>24.2</v>
      </c>
      <c r="C654">
        <v>25.73</v>
      </c>
      <c r="D654">
        <v>19.98</v>
      </c>
      <c r="F654" s="20">
        <f t="shared" si="116"/>
        <v>19271960.420629941</v>
      </c>
      <c r="G654" s="20">
        <f t="shared" si="117"/>
        <v>55654692.612603113</v>
      </c>
      <c r="H654" s="20"/>
      <c r="I654" s="20"/>
      <c r="J654" s="29">
        <f t="shared" si="118"/>
        <v>55654692.612603113</v>
      </c>
      <c r="K654" s="30">
        <f t="shared" si="119"/>
        <v>2.8878583910449902</v>
      </c>
      <c r="L654" s="31"/>
      <c r="M654" s="25">
        <f t="shared" si="120"/>
        <v>0.47193715634084676</v>
      </c>
      <c r="N654" s="32"/>
      <c r="O654" s="33"/>
      <c r="P654" s="28">
        <f t="shared" si="121"/>
        <v>0</v>
      </c>
    </row>
    <row r="655" spans="1:20" x14ac:dyDescent="0.2">
      <c r="A655" s="19"/>
      <c r="B655">
        <v>24.08</v>
      </c>
      <c r="C655">
        <v>25.85</v>
      </c>
      <c r="D655">
        <v>19.93</v>
      </c>
      <c r="F655" s="20">
        <f t="shared" si="116"/>
        <v>17733819.98239499</v>
      </c>
      <c r="G655" s="20">
        <f t="shared" si="117"/>
        <v>60481894.725287244</v>
      </c>
      <c r="H655" s="20"/>
      <c r="I655" s="20"/>
      <c r="J655" s="29">
        <f t="shared" si="118"/>
        <v>60481894.725287244</v>
      </c>
      <c r="K655" s="30">
        <f t="shared" si="119"/>
        <v>3.4105395670718339</v>
      </c>
      <c r="L655" s="31"/>
      <c r="M655" s="25">
        <f t="shared" si="120"/>
        <v>0.55735431829446247</v>
      </c>
      <c r="N655" s="32"/>
      <c r="O655" s="33"/>
      <c r="P655" s="28">
        <f t="shared" si="121"/>
        <v>0</v>
      </c>
    </row>
    <row r="656" spans="1:20" x14ac:dyDescent="0.2">
      <c r="A656" s="19" t="s">
        <v>27</v>
      </c>
      <c r="B656">
        <v>23.7</v>
      </c>
      <c r="C656">
        <v>25.69</v>
      </c>
      <c r="D656">
        <v>19.52</v>
      </c>
      <c r="F656" s="20">
        <f t="shared" si="116"/>
        <v>13627333.900186168</v>
      </c>
      <c r="G656" s="20">
        <f t="shared" si="117"/>
        <v>54132812.116358526</v>
      </c>
      <c r="H656" s="20"/>
      <c r="I656" s="20"/>
      <c r="J656" s="29">
        <f t="shared" si="118"/>
        <v>54132812.116358526</v>
      </c>
      <c r="K656" s="30">
        <f t="shared" si="119"/>
        <v>3.9723699817481539</v>
      </c>
      <c r="L656" s="34">
        <f>GEOMEAN(K656:K658)</f>
        <v>4.0746232398291724</v>
      </c>
      <c r="M656" s="25">
        <f t="shared" si="120"/>
        <v>0.64916929408079094</v>
      </c>
      <c r="N656" s="26">
        <f>GEOMEAN(M656:M658)</f>
        <v>0.66587963971095898</v>
      </c>
      <c r="O656" s="27">
        <f>STDEVA(M656:M658)</f>
        <v>2.9694589868894349E-2</v>
      </c>
      <c r="P656" s="28" t="str">
        <f t="shared" si="121"/>
        <v>Bx1 3</v>
      </c>
    </row>
    <row r="657" spans="1:20" x14ac:dyDescent="0.2">
      <c r="A657" s="19"/>
      <c r="B657">
        <v>23.59</v>
      </c>
      <c r="C657">
        <v>25.58</v>
      </c>
      <c r="D657">
        <v>19.53</v>
      </c>
      <c r="F657" s="20">
        <f t="shared" si="116"/>
        <v>12626924.90730647</v>
      </c>
      <c r="G657" s="20">
        <f t="shared" si="117"/>
        <v>50158817.46357213</v>
      </c>
      <c r="H657" s="20"/>
      <c r="I657" s="20"/>
      <c r="J657" s="29">
        <f t="shared" si="118"/>
        <v>50158817.46357213</v>
      </c>
      <c r="K657" s="30">
        <f t="shared" si="119"/>
        <v>3.9723699817481393</v>
      </c>
      <c r="L657" s="31"/>
      <c r="M657" s="25">
        <f t="shared" si="120"/>
        <v>0.64916929408078861</v>
      </c>
      <c r="N657" s="32"/>
      <c r="O657" s="33"/>
      <c r="P657" s="28">
        <f t="shared" si="121"/>
        <v>0</v>
      </c>
    </row>
    <row r="658" spans="1:20" x14ac:dyDescent="0.2">
      <c r="A658" s="19"/>
      <c r="B658">
        <v>23.65</v>
      </c>
      <c r="C658">
        <v>25.75</v>
      </c>
      <c r="D658">
        <v>19.600000000000001</v>
      </c>
      <c r="F658" s="20">
        <f t="shared" si="116"/>
        <v>13163136.880578896</v>
      </c>
      <c r="G658" s="20">
        <f t="shared" si="117"/>
        <v>56431603.169348955</v>
      </c>
      <c r="H658" s="20"/>
      <c r="I658" s="20"/>
      <c r="J658" s="29">
        <f t="shared" si="118"/>
        <v>56431603.169348955</v>
      </c>
      <c r="K658" s="30">
        <f t="shared" si="119"/>
        <v>4.287093850145177</v>
      </c>
      <c r="L658" s="31"/>
      <c r="M658" s="25">
        <f t="shared" si="120"/>
        <v>0.70060183244363483</v>
      </c>
      <c r="N658" s="32"/>
      <c r="O658" s="33"/>
      <c r="P658" s="28">
        <f t="shared" si="121"/>
        <v>0</v>
      </c>
    </row>
    <row r="659" spans="1:20" x14ac:dyDescent="0.2">
      <c r="S659"/>
      <c r="T659"/>
    </row>
    <row r="660" spans="1:20" x14ac:dyDescent="0.2">
      <c r="S660"/>
      <c r="T660"/>
    </row>
    <row r="661" spans="1:20" x14ac:dyDescent="0.2">
      <c r="A661" s="2" t="s">
        <v>0</v>
      </c>
      <c r="B661" s="3">
        <v>2</v>
      </c>
      <c r="C661" s="3">
        <v>2</v>
      </c>
      <c r="D661" s="3">
        <v>2</v>
      </c>
      <c r="F661" s="4"/>
      <c r="G661" s="4"/>
      <c r="H661" s="4"/>
      <c r="I661" s="4"/>
      <c r="J661" s="4"/>
      <c r="K661" s="4"/>
    </row>
    <row r="662" spans="1:20" x14ac:dyDescent="0.2">
      <c r="A662" s="5"/>
      <c r="B662" s="3"/>
      <c r="C662" s="3"/>
      <c r="D662" s="3"/>
      <c r="E662" s="3"/>
      <c r="F662" s="4"/>
      <c r="G662" s="4"/>
      <c r="H662" s="4"/>
      <c r="I662" s="4"/>
      <c r="J662" s="4"/>
      <c r="K662" s="4"/>
    </row>
    <row r="663" spans="1:20" x14ac:dyDescent="0.2">
      <c r="A663" s="6"/>
      <c r="B663" s="7" t="s">
        <v>1</v>
      </c>
      <c r="C663" s="7" t="s">
        <v>2</v>
      </c>
      <c r="D663" s="7" t="s">
        <v>3</v>
      </c>
      <c r="E663" s="7" t="s">
        <v>4</v>
      </c>
      <c r="F663" s="4"/>
      <c r="G663" s="4"/>
      <c r="H663" s="4"/>
      <c r="I663" s="4"/>
      <c r="J663" s="4"/>
      <c r="K663" s="4"/>
    </row>
    <row r="664" spans="1:20" ht="15.75" x14ac:dyDescent="0.25">
      <c r="A664" s="8" t="s">
        <v>5</v>
      </c>
      <c r="B664" t="s">
        <v>36</v>
      </c>
      <c r="C664" t="s">
        <v>6</v>
      </c>
      <c r="D664" s="9" t="s">
        <v>7</v>
      </c>
      <c r="E664" s="9"/>
      <c r="F664" s="10" t="s">
        <v>8</v>
      </c>
      <c r="G664" s="10" t="s">
        <v>9</v>
      </c>
      <c r="H664" s="10"/>
      <c r="I664" s="10"/>
      <c r="J664" s="11" t="s">
        <v>10</v>
      </c>
      <c r="K664" s="12" t="s">
        <v>11</v>
      </c>
      <c r="L664" s="13" t="s">
        <v>12</v>
      </c>
      <c r="M664" s="14" t="s">
        <v>13</v>
      </c>
      <c r="N664" s="15" t="s">
        <v>14</v>
      </c>
      <c r="O664" s="16" t="s">
        <v>15</v>
      </c>
      <c r="P664" s="8" t="s">
        <v>16</v>
      </c>
      <c r="R664" s="17" t="str">
        <f>B664</f>
        <v>DREB1C</v>
      </c>
      <c r="S664" s="18" t="s">
        <v>17</v>
      </c>
      <c r="T664" s="18" t="s">
        <v>18</v>
      </c>
    </row>
    <row r="665" spans="1:20" x14ac:dyDescent="0.2">
      <c r="A665" s="19" t="s">
        <v>19</v>
      </c>
      <c r="B665">
        <v>31.49</v>
      </c>
      <c r="C665">
        <v>25.99</v>
      </c>
      <c r="D665">
        <v>19.899999999999999</v>
      </c>
      <c r="F665" s="20">
        <f t="shared" ref="F665:F691" si="122">B$661^B665</f>
        <v>3016022405.1647325</v>
      </c>
      <c r="G665" s="20">
        <f t="shared" ref="G665:G691" si="123">C$661^C665</f>
        <v>66645309.215704501</v>
      </c>
      <c r="H665" s="20"/>
      <c r="I665" s="20"/>
      <c r="J665" s="22">
        <f t="shared" ref="J665:J691" si="124">GEOMEAN(G665:I665)</f>
        <v>66645309.215704501</v>
      </c>
      <c r="K665" s="23">
        <f t="shared" ref="K665:K691" si="125">J665/F665</f>
        <v>2.2097086912079619E-2</v>
      </c>
      <c r="L665" s="24">
        <f>GEOMEAN(K665:K667)</f>
        <v>1.733702300106009E-2</v>
      </c>
      <c r="M665" s="25">
        <f t="shared" ref="M665:M691" si="126">K665/L$665</f>
        <v>1.2745606273192618</v>
      </c>
      <c r="N665" s="26">
        <f>GEOMEAN(M665:M667)</f>
        <v>1</v>
      </c>
      <c r="O665" s="27">
        <f>STDEVA(M665:M667)</f>
        <v>0.261500520437915</v>
      </c>
      <c r="P665" s="28" t="str">
        <f t="shared" ref="P665:P691" si="127">A665</f>
        <v>NPB 1</v>
      </c>
      <c r="R665" t="str">
        <f>P665</f>
        <v>NPB 1</v>
      </c>
      <c r="S665" s="1">
        <f>N665</f>
        <v>1</v>
      </c>
      <c r="T665" s="1">
        <f>O665</f>
        <v>0.261500520437915</v>
      </c>
    </row>
    <row r="666" spans="1:20" x14ac:dyDescent="0.2">
      <c r="B666">
        <v>31.79</v>
      </c>
      <c r="C666">
        <v>26</v>
      </c>
      <c r="D666">
        <v>19.97</v>
      </c>
      <c r="F666" s="20">
        <f t="shared" si="122"/>
        <v>3713159134.6416678</v>
      </c>
      <c r="G666" s="20">
        <f t="shared" si="123"/>
        <v>67108864</v>
      </c>
      <c r="H666" s="20"/>
      <c r="I666" s="20"/>
      <c r="J666" s="29">
        <f t="shared" si="124"/>
        <v>67108864</v>
      </c>
      <c r="K666" s="30">
        <f t="shared" si="125"/>
        <v>1.8073252873520119E-2</v>
      </c>
      <c r="L666" s="31"/>
      <c r="M666" s="25">
        <f t="shared" si="126"/>
        <v>1.042465760841121</v>
      </c>
      <c r="N666" s="32"/>
      <c r="O666" s="33"/>
      <c r="P666" s="28">
        <f t="shared" si="127"/>
        <v>0</v>
      </c>
      <c r="R666" t="str">
        <f>P668</f>
        <v>NPB 2</v>
      </c>
      <c r="S666" s="1">
        <f>N668</f>
        <v>1.0545786295160118</v>
      </c>
      <c r="T666" s="1">
        <f>O668</f>
        <v>1.3375548476292611</v>
      </c>
    </row>
    <row r="667" spans="1:20" x14ac:dyDescent="0.2">
      <c r="B667">
        <v>32.11</v>
      </c>
      <c r="C667">
        <v>25.85</v>
      </c>
      <c r="D667">
        <v>20.07</v>
      </c>
      <c r="F667" s="20">
        <f t="shared" si="122"/>
        <v>4635249980.7062578</v>
      </c>
      <c r="G667" s="20">
        <f t="shared" si="123"/>
        <v>60481894.725287244</v>
      </c>
      <c r="H667" s="20"/>
      <c r="I667" s="20"/>
      <c r="J667" s="29">
        <f t="shared" si="124"/>
        <v>60481894.725287244</v>
      </c>
      <c r="K667" s="30">
        <f t="shared" si="125"/>
        <v>1.304824874106829E-2</v>
      </c>
      <c r="L667" s="31"/>
      <c r="M667" s="25">
        <f t="shared" si="126"/>
        <v>0.75262337370553423</v>
      </c>
      <c r="N667" s="32"/>
      <c r="O667" s="33"/>
      <c r="P667" s="28">
        <f t="shared" si="127"/>
        <v>0</v>
      </c>
      <c r="R667" t="str">
        <f>P671</f>
        <v>NPB 3</v>
      </c>
      <c r="S667" s="1">
        <f>N671</f>
        <v>0.88679138916319122</v>
      </c>
      <c r="T667" s="1">
        <f>O671</f>
        <v>0.15750154007362691</v>
      </c>
    </row>
    <row r="668" spans="1:20" x14ac:dyDescent="0.2">
      <c r="A668" s="19" t="s">
        <v>20</v>
      </c>
      <c r="B668">
        <v>29.87</v>
      </c>
      <c r="C668">
        <v>25.58</v>
      </c>
      <c r="D668">
        <v>19.63</v>
      </c>
      <c r="F668" s="20">
        <f t="shared" si="122"/>
        <v>981219048.19788003</v>
      </c>
      <c r="G668" s="20">
        <f t="shared" si="123"/>
        <v>50158817.46357213</v>
      </c>
      <c r="H668" s="20"/>
      <c r="I668" s="20"/>
      <c r="J668" s="29">
        <f t="shared" si="124"/>
        <v>50158817.46357213</v>
      </c>
      <c r="K668" s="30">
        <f t="shared" si="125"/>
        <v>5.1118878659861408E-2</v>
      </c>
      <c r="L668" s="34">
        <f>GEOMEAN(K668:K670)</f>
        <v>1.8283253956345523E-2</v>
      </c>
      <c r="M668" s="25">
        <f t="shared" si="126"/>
        <v>2.9485384345822054</v>
      </c>
      <c r="N668" s="26">
        <f>GEOMEAN(M668:M670)</f>
        <v>1.0545786295160118</v>
      </c>
      <c r="O668" s="27">
        <f>STDEVA(M668:M670)</f>
        <v>1.3375548476292611</v>
      </c>
      <c r="P668" s="28" t="str">
        <f t="shared" si="127"/>
        <v>NPB 2</v>
      </c>
      <c r="R668" t="str">
        <f>P674</f>
        <v>B73 1</v>
      </c>
      <c r="S668" s="1">
        <f>N674</f>
        <v>0.90333520079118268</v>
      </c>
      <c r="T668" s="1">
        <f>O674</f>
        <v>0.53600303833557694</v>
      </c>
    </row>
    <row r="669" spans="1:20" x14ac:dyDescent="0.2">
      <c r="B669">
        <v>31.92</v>
      </c>
      <c r="C669">
        <v>25.61</v>
      </c>
      <c r="D669">
        <v>19.63</v>
      </c>
      <c r="F669" s="20">
        <f t="shared" si="122"/>
        <v>4063286652.8171587</v>
      </c>
      <c r="G669" s="20">
        <f t="shared" si="123"/>
        <v>51212760.841440864</v>
      </c>
      <c r="H669" s="20"/>
      <c r="I669" s="20"/>
      <c r="J669" s="29">
        <f t="shared" si="124"/>
        <v>51212760.841440864</v>
      </c>
      <c r="K669" s="30">
        <f t="shared" si="125"/>
        <v>1.2603777487845714E-2</v>
      </c>
      <c r="L669" s="31"/>
      <c r="M669" s="25">
        <f t="shared" si="126"/>
        <v>0.72698625866015421</v>
      </c>
      <c r="N669" s="32"/>
      <c r="O669" s="33"/>
      <c r="P669" s="28">
        <f t="shared" si="127"/>
        <v>0</v>
      </c>
      <c r="R669" t="str">
        <f>P677</f>
        <v>B73 2</v>
      </c>
      <c r="S669" s="1">
        <f>N677</f>
        <v>0.61985384996949422</v>
      </c>
      <c r="T669" s="1">
        <f>O677</f>
        <v>0.40094482263304104</v>
      </c>
    </row>
    <row r="670" spans="1:20" x14ac:dyDescent="0.2">
      <c r="B670">
        <v>32.270000000000003</v>
      </c>
      <c r="C670">
        <v>25.55</v>
      </c>
      <c r="D670">
        <v>19.77</v>
      </c>
      <c r="F670" s="20">
        <f t="shared" si="122"/>
        <v>5178905185.1926298</v>
      </c>
      <c r="G670" s="20">
        <f t="shared" si="123"/>
        <v>49126563.926780164</v>
      </c>
      <c r="H670" s="20"/>
      <c r="I670" s="20"/>
      <c r="J670" s="29">
        <f t="shared" si="124"/>
        <v>49126563.926780164</v>
      </c>
      <c r="K670" s="30">
        <f t="shared" si="125"/>
        <v>9.4858975343362836E-3</v>
      </c>
      <c r="L670" s="31"/>
      <c r="M670" s="25">
        <f t="shared" si="126"/>
        <v>0.54714685063036828</v>
      </c>
      <c r="N670" s="32"/>
      <c r="O670" s="33"/>
      <c r="P670" s="28">
        <f t="shared" si="127"/>
        <v>0</v>
      </c>
      <c r="R670" t="str">
        <f>P680</f>
        <v>B73 3</v>
      </c>
      <c r="S670" s="1">
        <f>N680</f>
        <v>1.840375301249749</v>
      </c>
      <c r="T670" s="1">
        <f>O680</f>
        <v>0.37218942000339433</v>
      </c>
    </row>
    <row r="671" spans="1:20" x14ac:dyDescent="0.2">
      <c r="A671" s="19" t="s">
        <v>21</v>
      </c>
      <c r="B671">
        <v>32.08</v>
      </c>
      <c r="C671">
        <v>25.8</v>
      </c>
      <c r="D671">
        <v>19.7</v>
      </c>
      <c r="F671" s="20">
        <f t="shared" si="122"/>
        <v>4539857915.4931202</v>
      </c>
      <c r="G671" s="20">
        <f t="shared" si="123"/>
        <v>58421659.357363015</v>
      </c>
      <c r="H671" s="20"/>
      <c r="I671" s="20"/>
      <c r="J671" s="29">
        <f t="shared" si="124"/>
        <v>58421659.357363015</v>
      </c>
      <c r="K671" s="30">
        <f t="shared" si="125"/>
        <v>1.2868609644805865E-2</v>
      </c>
      <c r="L671" s="34">
        <f>GEOMEAN(K671:K673)</f>
        <v>1.5374322711064274E-2</v>
      </c>
      <c r="M671" s="25">
        <f t="shared" si="126"/>
        <v>0.74226178531452602</v>
      </c>
      <c r="N671" s="26">
        <f>GEOMEAN(M671:M673)</f>
        <v>0.88679138916319122</v>
      </c>
      <c r="O671" s="27">
        <f>STDEVA(M671:M673)</f>
        <v>0.15750154007362691</v>
      </c>
      <c r="P671" s="28" t="str">
        <f t="shared" si="127"/>
        <v>NPB 3</v>
      </c>
      <c r="R671" t="str">
        <f>P683</f>
        <v>Bx1 1</v>
      </c>
      <c r="S671" s="1">
        <f>N683</f>
        <v>0.18343404538889471</v>
      </c>
      <c r="T671" s="1">
        <f>O683</f>
        <v>0.67233496277116223</v>
      </c>
    </row>
    <row r="672" spans="1:20" x14ac:dyDescent="0.2">
      <c r="B672">
        <v>31.9</v>
      </c>
      <c r="C672">
        <v>25.88</v>
      </c>
      <c r="D672">
        <v>19.77</v>
      </c>
      <c r="F672" s="20">
        <f t="shared" si="122"/>
        <v>4007346184.7396259</v>
      </c>
      <c r="G672" s="20">
        <f t="shared" si="123"/>
        <v>61752747.900264196</v>
      </c>
      <c r="H672" s="20"/>
      <c r="I672" s="20"/>
      <c r="J672" s="29">
        <f t="shared" si="124"/>
        <v>61752747.900264196</v>
      </c>
      <c r="K672" s="30">
        <f t="shared" si="125"/>
        <v>1.5409886007708748E-2</v>
      </c>
      <c r="L672" s="31"/>
      <c r="M672" s="25">
        <f t="shared" si="126"/>
        <v>0.88884268116657028</v>
      </c>
      <c r="N672" s="32"/>
      <c r="O672" s="33"/>
      <c r="P672" s="28">
        <f t="shared" si="127"/>
        <v>0</v>
      </c>
      <c r="R672" t="str">
        <f>P686</f>
        <v>Bx1 2</v>
      </c>
      <c r="S672" s="1">
        <f>N686</f>
        <v>0.67987118640642386</v>
      </c>
      <c r="T672" s="1">
        <f>O686</f>
        <v>0.20687203562926629</v>
      </c>
    </row>
    <row r="673" spans="1:20" x14ac:dyDescent="0.2">
      <c r="B673">
        <v>31.65</v>
      </c>
      <c r="C673">
        <v>25.88</v>
      </c>
      <c r="D673">
        <v>19.8</v>
      </c>
      <c r="F673" s="20">
        <f t="shared" si="122"/>
        <v>3369763041.4281998</v>
      </c>
      <c r="G673" s="20">
        <f t="shared" si="123"/>
        <v>61752747.900264196</v>
      </c>
      <c r="H673" s="20"/>
      <c r="I673" s="20"/>
      <c r="J673" s="29">
        <f t="shared" si="124"/>
        <v>61752747.900264196</v>
      </c>
      <c r="K673" s="30">
        <f t="shared" si="125"/>
        <v>1.8325546081748127E-2</v>
      </c>
      <c r="L673" s="31"/>
      <c r="M673" s="25">
        <f t="shared" si="126"/>
        <v>1.0570180405613809</v>
      </c>
      <c r="N673" s="32"/>
      <c r="O673" s="33"/>
      <c r="P673" s="28">
        <f t="shared" si="127"/>
        <v>0</v>
      </c>
      <c r="R673" t="str">
        <f>P689</f>
        <v>Bx1 3</v>
      </c>
      <c r="S673" s="1">
        <f>N689</f>
        <v>0.70710678118654735</v>
      </c>
      <c r="T673" s="1">
        <f>O689</f>
        <v>0.50826973354886729</v>
      </c>
    </row>
    <row r="674" spans="1:20" x14ac:dyDescent="0.2">
      <c r="A674" s="19" t="s">
        <v>22</v>
      </c>
      <c r="B674">
        <v>32.44</v>
      </c>
      <c r="C674">
        <v>25.66</v>
      </c>
      <c r="D674">
        <v>19.96</v>
      </c>
      <c r="F674" s="20">
        <f t="shared" si="122"/>
        <v>5826571219.9998074</v>
      </c>
      <c r="G674" s="20">
        <f t="shared" si="123"/>
        <v>53018774.952220887</v>
      </c>
      <c r="H674" s="20"/>
      <c r="I674" s="20"/>
      <c r="J674" s="29">
        <f t="shared" si="124"/>
        <v>53018774.952220887</v>
      </c>
      <c r="K674" s="30">
        <f t="shared" si="125"/>
        <v>9.0994811442848267E-3</v>
      </c>
      <c r="L674" s="34">
        <f>GEOMEAN(K674:K676)</f>
        <v>1.5661143153783967E-2</v>
      </c>
      <c r="M674" s="25">
        <f t="shared" si="126"/>
        <v>0.52485834181153423</v>
      </c>
      <c r="N674" s="26">
        <f>GEOMEAN(M674:M676)</f>
        <v>0.90333520079118268</v>
      </c>
      <c r="O674" s="27">
        <f>STDEVA(M674:M676)</f>
        <v>0.53600303833557694</v>
      </c>
      <c r="P674" s="28" t="str">
        <f t="shared" si="127"/>
        <v>B73 1</v>
      </c>
      <c r="S674"/>
      <c r="T674"/>
    </row>
    <row r="675" spans="1:20" x14ac:dyDescent="0.2">
      <c r="B675">
        <v>30.87</v>
      </c>
      <c r="C675">
        <v>25.68</v>
      </c>
      <c r="D675">
        <v>19.87</v>
      </c>
      <c r="F675" s="20">
        <f t="shared" si="122"/>
        <v>1962438096.3957639</v>
      </c>
      <c r="G675" s="20">
        <f t="shared" si="123"/>
        <v>53758889.469658643</v>
      </c>
      <c r="H675" s="20"/>
      <c r="I675" s="20"/>
      <c r="J675" s="29">
        <f t="shared" si="124"/>
        <v>53758889.469658643</v>
      </c>
      <c r="K675" s="30">
        <f t="shared" si="125"/>
        <v>2.7393928791126114E-2</v>
      </c>
      <c r="L675" s="31"/>
      <c r="M675" s="25">
        <f t="shared" si="126"/>
        <v>1.5800826237267542</v>
      </c>
      <c r="N675" s="32"/>
      <c r="O675" s="33"/>
      <c r="P675" s="28">
        <f t="shared" si="127"/>
        <v>0</v>
      </c>
      <c r="S675"/>
      <c r="T675"/>
    </row>
    <row r="676" spans="1:20" x14ac:dyDescent="0.2">
      <c r="B676">
        <v>31.7</v>
      </c>
      <c r="C676">
        <v>25.68</v>
      </c>
      <c r="D676">
        <v>19.89</v>
      </c>
      <c r="F676" s="20">
        <f t="shared" si="122"/>
        <v>3488597478.4476614</v>
      </c>
      <c r="G676" s="20">
        <f t="shared" si="123"/>
        <v>53758889.469658643</v>
      </c>
      <c r="H676" s="20"/>
      <c r="I676" s="20"/>
      <c r="J676" s="29">
        <f t="shared" si="124"/>
        <v>53758889.469658643</v>
      </c>
      <c r="K676" s="30">
        <f t="shared" si="125"/>
        <v>1.540988600770875E-2</v>
      </c>
      <c r="L676" s="31"/>
      <c r="M676" s="25">
        <f t="shared" si="126"/>
        <v>0.88884268116657039</v>
      </c>
      <c r="N676" s="32"/>
      <c r="O676" s="33"/>
      <c r="P676" s="28">
        <f t="shared" si="127"/>
        <v>0</v>
      </c>
      <c r="S676"/>
      <c r="T676"/>
    </row>
    <row r="677" spans="1:20" x14ac:dyDescent="0.2">
      <c r="A677" s="19" t="s">
        <v>23</v>
      </c>
      <c r="B677">
        <v>31.85</v>
      </c>
      <c r="C677">
        <v>26.15</v>
      </c>
      <c r="D677">
        <v>19.899999999999999</v>
      </c>
      <c r="F677" s="20">
        <f t="shared" si="122"/>
        <v>3870841262.4183855</v>
      </c>
      <c r="G677" s="20">
        <f t="shared" si="123"/>
        <v>74461946.799552679</v>
      </c>
      <c r="H677" s="20"/>
      <c r="I677" s="20"/>
      <c r="J677" s="29">
        <f t="shared" si="124"/>
        <v>74461946.799552679</v>
      </c>
      <c r="K677" s="30">
        <f t="shared" si="125"/>
        <v>1.923663145851429E-2</v>
      </c>
      <c r="L677" s="34">
        <f>GEOMEAN(K677:K679)</f>
        <v>1.0746420454216773E-2</v>
      </c>
      <c r="M677" s="25">
        <f t="shared" si="126"/>
        <v>1.1095694720678426</v>
      </c>
      <c r="N677" s="26">
        <f>GEOMEAN(M677:M679)</f>
        <v>0.61985384996949422</v>
      </c>
      <c r="O677" s="27">
        <f>STDEVA(M677:M679)</f>
        <v>0.40094482263304104</v>
      </c>
      <c r="P677" s="28" t="str">
        <f t="shared" si="127"/>
        <v>B73 2</v>
      </c>
      <c r="S677"/>
      <c r="T677"/>
    </row>
    <row r="678" spans="1:20" x14ac:dyDescent="0.2">
      <c r="B678">
        <v>33.76</v>
      </c>
      <c r="C678">
        <v>26.21</v>
      </c>
      <c r="D678">
        <v>19.829999999999998</v>
      </c>
      <c r="F678" s="20">
        <f t="shared" si="122"/>
        <v>14546973698.553385</v>
      </c>
      <c r="G678" s="20">
        <f t="shared" si="123"/>
        <v>77624030.024107054</v>
      </c>
      <c r="H678" s="20"/>
      <c r="I678" s="20"/>
      <c r="J678" s="29">
        <f t="shared" si="124"/>
        <v>77624030.024107054</v>
      </c>
      <c r="K678" s="30">
        <f t="shared" si="125"/>
        <v>5.336094752946885E-3</v>
      </c>
      <c r="L678" s="31"/>
      <c r="M678" s="25">
        <f t="shared" si="126"/>
        <v>0.30778610333623047</v>
      </c>
      <c r="N678" s="32"/>
      <c r="O678" s="33"/>
      <c r="P678" s="28">
        <f t="shared" si="127"/>
        <v>0</v>
      </c>
      <c r="S678"/>
      <c r="T678"/>
    </row>
    <row r="679" spans="1:20" x14ac:dyDescent="0.2">
      <c r="B679">
        <v>32.619999999999997</v>
      </c>
      <c r="C679">
        <v>26.25</v>
      </c>
      <c r="D679">
        <v>19.87</v>
      </c>
      <c r="F679" s="20">
        <f t="shared" si="122"/>
        <v>6600828641.6660595</v>
      </c>
      <c r="G679" s="20">
        <f t="shared" si="123"/>
        <v>79806338.548549905</v>
      </c>
      <c r="H679" s="20"/>
      <c r="I679" s="20"/>
      <c r="J679" s="29">
        <f t="shared" si="124"/>
        <v>79806338.548549905</v>
      </c>
      <c r="K679" s="30">
        <f t="shared" si="125"/>
        <v>1.2090351512049957E-2</v>
      </c>
      <c r="L679" s="31"/>
      <c r="M679" s="25">
        <f t="shared" si="126"/>
        <v>0.69737183317520435</v>
      </c>
      <c r="N679" s="32"/>
      <c r="O679" s="33"/>
      <c r="P679" s="28">
        <f t="shared" si="127"/>
        <v>0</v>
      </c>
      <c r="S679"/>
      <c r="T679"/>
    </row>
    <row r="680" spans="1:20" x14ac:dyDescent="0.2">
      <c r="A680" s="19" t="s">
        <v>24</v>
      </c>
      <c r="B680">
        <v>30.49</v>
      </c>
      <c r="C680">
        <v>25.74</v>
      </c>
      <c r="D680">
        <v>19.7</v>
      </c>
      <c r="F680" s="20">
        <f t="shared" si="122"/>
        <v>1508011202.5823686</v>
      </c>
      <c r="G680" s="20">
        <f t="shared" si="123"/>
        <v>56041801.612961233</v>
      </c>
      <c r="H680" s="20"/>
      <c r="I680" s="20"/>
      <c r="J680" s="29">
        <f t="shared" si="124"/>
        <v>56041801.612961233</v>
      </c>
      <c r="K680" s="30">
        <f t="shared" si="125"/>
        <v>3.716272234383497E-2</v>
      </c>
      <c r="L680" s="34">
        <f>GEOMEAN(K680:K682)</f>
        <v>3.1906628928349792E-2</v>
      </c>
      <c r="M680" s="25">
        <f t="shared" si="126"/>
        <v>2.1435469250725814</v>
      </c>
      <c r="N680" s="26">
        <f>GEOMEAN(M680:M682)</f>
        <v>1.840375301249749</v>
      </c>
      <c r="O680" s="27">
        <f>STDEVA(M680:M682)</f>
        <v>0.37218942000339433</v>
      </c>
      <c r="P680" s="28" t="str">
        <f t="shared" si="127"/>
        <v>B73 3</v>
      </c>
      <c r="S680"/>
      <c r="T680"/>
    </row>
    <row r="681" spans="1:20" x14ac:dyDescent="0.2">
      <c r="B681">
        <v>30.52</v>
      </c>
      <c r="C681">
        <v>25.68</v>
      </c>
      <c r="D681">
        <v>19.72</v>
      </c>
      <c r="F681" s="20">
        <f t="shared" si="122"/>
        <v>1539697723.5388849</v>
      </c>
      <c r="G681" s="20">
        <f t="shared" si="123"/>
        <v>53758889.469658643</v>
      </c>
      <c r="H681" s="20"/>
      <c r="I681" s="20"/>
      <c r="J681" s="29">
        <f t="shared" si="124"/>
        <v>53758889.469658643</v>
      </c>
      <c r="K681" s="30">
        <f t="shared" si="125"/>
        <v>3.4915223064756952E-2</v>
      </c>
      <c r="L681" s="31"/>
      <c r="M681" s="25">
        <f t="shared" si="126"/>
        <v>2.0139111001134409</v>
      </c>
      <c r="N681" s="32"/>
      <c r="O681" s="33"/>
      <c r="P681" s="28">
        <f t="shared" si="127"/>
        <v>0</v>
      </c>
      <c r="S681"/>
      <c r="T681"/>
    </row>
    <row r="682" spans="1:20" x14ac:dyDescent="0.2">
      <c r="B682">
        <v>30.91</v>
      </c>
      <c r="C682">
        <v>25.59</v>
      </c>
      <c r="D682">
        <v>19.61</v>
      </c>
      <c r="F682" s="20">
        <f t="shared" si="122"/>
        <v>2017609740.8610904</v>
      </c>
      <c r="G682" s="20">
        <f t="shared" si="123"/>
        <v>50507699.629225709</v>
      </c>
      <c r="H682" s="20"/>
      <c r="I682" s="20"/>
      <c r="J682" s="29">
        <f t="shared" si="124"/>
        <v>50507699.629225709</v>
      </c>
      <c r="K682" s="30">
        <f t="shared" si="125"/>
        <v>2.5033433674675688E-2</v>
      </c>
      <c r="L682" s="31"/>
      <c r="M682" s="25">
        <f t="shared" si="126"/>
        <v>1.4439291955224951</v>
      </c>
      <c r="N682" s="32"/>
      <c r="O682" s="33"/>
      <c r="P682" s="28">
        <f t="shared" si="127"/>
        <v>0</v>
      </c>
      <c r="S682"/>
      <c r="T682"/>
    </row>
    <row r="683" spans="1:20" x14ac:dyDescent="0.2">
      <c r="A683" s="19" t="s">
        <v>25</v>
      </c>
      <c r="B683">
        <v>33.07</v>
      </c>
      <c r="C683">
        <v>25.25</v>
      </c>
      <c r="D683">
        <v>19.57</v>
      </c>
      <c r="F683" s="20">
        <f t="shared" si="122"/>
        <v>9016997652.4532928</v>
      </c>
      <c r="G683" s="20">
        <f t="shared" si="123"/>
        <v>39903169.27427502</v>
      </c>
      <c r="H683" s="20"/>
      <c r="I683" s="20"/>
      <c r="J683" s="29">
        <f t="shared" si="124"/>
        <v>39903169.27427502</v>
      </c>
      <c r="K683" s="30">
        <f t="shared" si="125"/>
        <v>4.4253276769367234E-3</v>
      </c>
      <c r="L683" s="34">
        <f>GEOMEAN(K683:K685)</f>
        <v>3.1802002640847682E-3</v>
      </c>
      <c r="M683" s="25">
        <f t="shared" si="126"/>
        <v>0.25525303142679873</v>
      </c>
      <c r="N683" s="26">
        <f>GEOMEAN(M683:M685)</f>
        <v>0.18343404538889471</v>
      </c>
      <c r="O683" s="27">
        <f>STDEVA(M683:M685)</f>
        <v>0.67233496277116223</v>
      </c>
      <c r="P683" s="28" t="str">
        <f t="shared" si="127"/>
        <v>Bx1 1</v>
      </c>
    </row>
    <row r="684" spans="1:20" x14ac:dyDescent="0.2">
      <c r="B684">
        <v>37.08</v>
      </c>
      <c r="C684">
        <v>25.5</v>
      </c>
      <c r="D684">
        <v>19.649999999999999</v>
      </c>
      <c r="F684" s="20">
        <f t="shared" si="122"/>
        <v>145275453295.77966</v>
      </c>
      <c r="G684" s="20">
        <f t="shared" si="123"/>
        <v>47453132.812125675</v>
      </c>
      <c r="H684" s="20"/>
      <c r="I684" s="20"/>
      <c r="J684" s="29">
        <f t="shared" si="124"/>
        <v>47453132.812125675</v>
      </c>
      <c r="K684" s="30">
        <f t="shared" si="125"/>
        <v>3.2664246943020357E-4</v>
      </c>
      <c r="L684" s="31"/>
      <c r="M684" s="25">
        <f t="shared" si="126"/>
        <v>1.8840747307668142E-2</v>
      </c>
      <c r="N684" s="32"/>
      <c r="O684" s="33"/>
      <c r="P684" s="28">
        <f t="shared" si="127"/>
        <v>0</v>
      </c>
    </row>
    <row r="685" spans="1:20" x14ac:dyDescent="0.2">
      <c r="B685">
        <v>30.94</v>
      </c>
      <c r="C685">
        <v>25.45</v>
      </c>
      <c r="D685">
        <v>19.21</v>
      </c>
      <c r="F685" s="20">
        <f t="shared" si="122"/>
        <v>2060004010.3641284</v>
      </c>
      <c r="G685" s="20">
        <f t="shared" si="123"/>
        <v>45836704.904527865</v>
      </c>
      <c r="H685" s="20"/>
      <c r="I685" s="20"/>
      <c r="J685" s="29">
        <f t="shared" si="124"/>
        <v>45836704.904527865</v>
      </c>
      <c r="K685" s="30">
        <f t="shared" si="125"/>
        <v>2.2250784306204203E-2</v>
      </c>
      <c r="L685" s="31"/>
      <c r="M685" s="25">
        <f t="shared" si="126"/>
        <v>1.2834258975629009</v>
      </c>
      <c r="N685" s="32"/>
      <c r="O685" s="33"/>
      <c r="P685" s="28">
        <f t="shared" si="127"/>
        <v>0</v>
      </c>
    </row>
    <row r="686" spans="1:20" x14ac:dyDescent="0.2">
      <c r="A686" s="19" t="s">
        <v>26</v>
      </c>
      <c r="B686">
        <v>31.92</v>
      </c>
      <c r="C686">
        <v>25.9</v>
      </c>
      <c r="D686">
        <v>19.98</v>
      </c>
      <c r="F686" s="20">
        <f t="shared" si="122"/>
        <v>4063286652.8171587</v>
      </c>
      <c r="G686" s="20">
        <f t="shared" si="123"/>
        <v>62614784.136556625</v>
      </c>
      <c r="H686" s="20"/>
      <c r="I686" s="20"/>
      <c r="J686" s="29">
        <f t="shared" si="124"/>
        <v>62614784.136556625</v>
      </c>
      <c r="K686" s="30">
        <f t="shared" si="125"/>
        <v>1.5409886007708694E-2</v>
      </c>
      <c r="L686" s="34">
        <f>GEOMEAN(K686:K688)</f>
        <v>1.1786942396486182E-2</v>
      </c>
      <c r="M686" s="25">
        <f t="shared" si="126"/>
        <v>0.88884268116656717</v>
      </c>
      <c r="N686" s="26">
        <f>GEOMEAN(M686:M688)</f>
        <v>0.67987118640642386</v>
      </c>
      <c r="O686" s="27">
        <f>STDEVA(M686:M688)</f>
        <v>0.20687203562926629</v>
      </c>
      <c r="P686" s="28" t="str">
        <f t="shared" si="127"/>
        <v>Bx1 2</v>
      </c>
    </row>
    <row r="687" spans="1:20" x14ac:dyDescent="0.2">
      <c r="B687">
        <v>32.020000000000003</v>
      </c>
      <c r="C687">
        <v>25.73</v>
      </c>
      <c r="D687">
        <v>19.98</v>
      </c>
      <c r="F687" s="20">
        <f t="shared" si="122"/>
        <v>4354922805.1673546</v>
      </c>
      <c r="G687" s="20">
        <f t="shared" si="123"/>
        <v>55654692.612603113</v>
      </c>
      <c r="H687" s="20"/>
      <c r="I687" s="20"/>
      <c r="J687" s="29">
        <f t="shared" si="124"/>
        <v>55654692.612603113</v>
      </c>
      <c r="K687" s="30">
        <f t="shared" si="125"/>
        <v>1.2779719664965305E-2</v>
      </c>
      <c r="L687" s="31"/>
      <c r="M687" s="25">
        <f t="shared" si="126"/>
        <v>0.73713460864554869</v>
      </c>
      <c r="N687" s="32"/>
      <c r="O687" s="33"/>
      <c r="P687" s="28">
        <f t="shared" si="127"/>
        <v>0</v>
      </c>
    </row>
    <row r="688" spans="1:20" x14ac:dyDescent="0.2">
      <c r="A688" s="19"/>
      <c r="B688">
        <v>32.76</v>
      </c>
      <c r="C688">
        <v>25.85</v>
      </c>
      <c r="D688">
        <v>19.93</v>
      </c>
      <c r="F688" s="20">
        <f t="shared" si="122"/>
        <v>7273486849.2767048</v>
      </c>
      <c r="G688" s="20">
        <f t="shared" si="123"/>
        <v>60481894.725287244</v>
      </c>
      <c r="H688" s="20"/>
      <c r="I688" s="20"/>
      <c r="J688" s="29">
        <f t="shared" si="124"/>
        <v>60481894.725287244</v>
      </c>
      <c r="K688" s="30">
        <f t="shared" si="125"/>
        <v>8.315392050416882E-3</v>
      </c>
      <c r="L688" s="31"/>
      <c r="M688" s="25">
        <f t="shared" si="126"/>
        <v>0.47963205966263234</v>
      </c>
      <c r="N688" s="32"/>
      <c r="O688" s="33"/>
      <c r="P688" s="28">
        <f t="shared" si="127"/>
        <v>0</v>
      </c>
    </row>
    <row r="689" spans="1:20" x14ac:dyDescent="0.2">
      <c r="A689" s="19" t="s">
        <v>27</v>
      </c>
      <c r="B689">
        <v>33.25</v>
      </c>
      <c r="C689">
        <v>25.69</v>
      </c>
      <c r="D689">
        <v>19.52</v>
      </c>
      <c r="F689" s="20">
        <f t="shared" si="122"/>
        <v>10215211334.214376</v>
      </c>
      <c r="G689" s="20">
        <f t="shared" si="123"/>
        <v>54132812.116358526</v>
      </c>
      <c r="H689" s="20"/>
      <c r="I689" s="20"/>
      <c r="J689" s="29">
        <f t="shared" si="124"/>
        <v>54132812.116358526</v>
      </c>
      <c r="K689" s="30">
        <f t="shared" si="125"/>
        <v>5.2992356540924887E-3</v>
      </c>
      <c r="L689" s="34">
        <f>GEOMEAN(K689:K691)</f>
        <v>1.2259126529636736E-2</v>
      </c>
      <c r="M689" s="25">
        <f t="shared" si="126"/>
        <v>0.3056600694230181</v>
      </c>
      <c r="N689" s="26">
        <f>GEOMEAN(M689:M691)</f>
        <v>0.70710678118654735</v>
      </c>
      <c r="O689" s="27">
        <f>STDEVA(M689:M691)</f>
        <v>0.50826973354886729</v>
      </c>
      <c r="P689" s="28" t="str">
        <f t="shared" si="127"/>
        <v>Bx1 3</v>
      </c>
    </row>
    <row r="690" spans="1:20" x14ac:dyDescent="0.2">
      <c r="A690" s="19"/>
      <c r="B690">
        <v>31.03</v>
      </c>
      <c r="C690">
        <v>25.58</v>
      </c>
      <c r="D690">
        <v>19.53</v>
      </c>
      <c r="F690" s="20">
        <f t="shared" si="122"/>
        <v>2192606844.3659196</v>
      </c>
      <c r="G690" s="20">
        <f t="shared" si="123"/>
        <v>50158817.46357213</v>
      </c>
      <c r="H690" s="20"/>
      <c r="I690" s="20"/>
      <c r="J690" s="29">
        <f t="shared" si="124"/>
        <v>50158817.46357213</v>
      </c>
      <c r="K690" s="30">
        <f t="shared" si="125"/>
        <v>2.2876338999150377E-2</v>
      </c>
      <c r="L690" s="31"/>
      <c r="M690" s="25">
        <f t="shared" si="126"/>
        <v>1.3195079107728922</v>
      </c>
      <c r="N690" s="32"/>
      <c r="O690" s="33"/>
      <c r="P690" s="28">
        <f t="shared" si="127"/>
        <v>0</v>
      </c>
    </row>
    <row r="691" spans="1:20" x14ac:dyDescent="0.2">
      <c r="A691" s="19"/>
      <c r="B691">
        <v>31.79</v>
      </c>
      <c r="C691">
        <v>25.75</v>
      </c>
      <c r="D691">
        <v>19.600000000000001</v>
      </c>
      <c r="F691" s="20">
        <f t="shared" si="122"/>
        <v>3713159134.6416678</v>
      </c>
      <c r="G691" s="20">
        <f t="shared" si="123"/>
        <v>56431603.169348955</v>
      </c>
      <c r="H691" s="20"/>
      <c r="I691" s="20"/>
      <c r="J691" s="29">
        <f t="shared" si="124"/>
        <v>56431603.169348955</v>
      </c>
      <c r="K691" s="30">
        <f t="shared" si="125"/>
        <v>1.5197733553316937E-2</v>
      </c>
      <c r="L691" s="31"/>
      <c r="M691" s="25">
        <f t="shared" si="126"/>
        <v>0.87660572131603309</v>
      </c>
      <c r="N691" s="32"/>
      <c r="O691" s="33"/>
      <c r="P691" s="28">
        <f t="shared" si="127"/>
        <v>0</v>
      </c>
    </row>
    <row r="692" spans="1:20" x14ac:dyDescent="0.2">
      <c r="S692"/>
      <c r="T692"/>
    </row>
    <row r="693" spans="1:20" x14ac:dyDescent="0.2">
      <c r="S693"/>
      <c r="T693"/>
    </row>
    <row r="694" spans="1:20" x14ac:dyDescent="0.2">
      <c r="S694"/>
      <c r="T694"/>
    </row>
    <row r="695" spans="1:20" x14ac:dyDescent="0.2">
      <c r="S695"/>
      <c r="T695"/>
    </row>
    <row r="696" spans="1:20" x14ac:dyDescent="0.2">
      <c r="S696"/>
      <c r="T696"/>
    </row>
    <row r="697" spans="1:20" x14ac:dyDescent="0.2">
      <c r="S697"/>
      <c r="T697"/>
    </row>
    <row r="698" spans="1:20" x14ac:dyDescent="0.2">
      <c r="S698"/>
      <c r="T698"/>
    </row>
    <row r="699" spans="1:20" x14ac:dyDescent="0.2">
      <c r="S699"/>
      <c r="T699"/>
    </row>
    <row r="700" spans="1:20" x14ac:dyDescent="0.2">
      <c r="S700"/>
      <c r="T700"/>
    </row>
    <row r="701" spans="1:20" x14ac:dyDescent="0.2">
      <c r="S701"/>
      <c r="T701"/>
    </row>
    <row r="702" spans="1:20" x14ac:dyDescent="0.2">
      <c r="S702"/>
      <c r="T702"/>
    </row>
    <row r="703" spans="1:20" x14ac:dyDescent="0.2">
      <c r="S703"/>
      <c r="T703"/>
    </row>
    <row r="704" spans="1:20" x14ac:dyDescent="0.2">
      <c r="S704"/>
      <c r="T704"/>
    </row>
    <row r="705" spans="19:20" x14ac:dyDescent="0.2">
      <c r="S705"/>
      <c r="T705"/>
    </row>
    <row r="706" spans="19:20" x14ac:dyDescent="0.2">
      <c r="S706"/>
      <c r="T706"/>
    </row>
    <row r="707" spans="19:20" x14ac:dyDescent="0.2">
      <c r="S707"/>
      <c r="T707"/>
    </row>
    <row r="708" spans="19:20" x14ac:dyDescent="0.2">
      <c r="S708"/>
      <c r="T708"/>
    </row>
    <row r="709" spans="19:20" x14ac:dyDescent="0.2">
      <c r="S709"/>
      <c r="T709"/>
    </row>
    <row r="710" spans="19:20" x14ac:dyDescent="0.2">
      <c r="S710"/>
      <c r="T710"/>
    </row>
    <row r="711" spans="19:20" x14ac:dyDescent="0.2">
      <c r="S711"/>
      <c r="T711"/>
    </row>
    <row r="712" spans="19:20" x14ac:dyDescent="0.2">
      <c r="S712"/>
      <c r="T712"/>
    </row>
    <row r="713" spans="19:20" x14ac:dyDescent="0.2">
      <c r="S713"/>
      <c r="T713"/>
    </row>
    <row r="714" spans="19:20" x14ac:dyDescent="0.2">
      <c r="S714"/>
      <c r="T714"/>
    </row>
    <row r="715" spans="19:20" x14ac:dyDescent="0.2">
      <c r="S715"/>
      <c r="T715"/>
    </row>
    <row r="716" spans="19:20" x14ac:dyDescent="0.2">
      <c r="S716"/>
      <c r="T716"/>
    </row>
    <row r="717" spans="19:20" x14ac:dyDescent="0.2">
      <c r="S717"/>
      <c r="T717"/>
    </row>
    <row r="718" spans="19:20" x14ac:dyDescent="0.2">
      <c r="S718"/>
      <c r="T718"/>
    </row>
    <row r="719" spans="19:20" x14ac:dyDescent="0.2">
      <c r="S719"/>
      <c r="T719"/>
    </row>
    <row r="720" spans="19:20" x14ac:dyDescent="0.2">
      <c r="S720"/>
      <c r="T720"/>
    </row>
    <row r="721" spans="19:20" x14ac:dyDescent="0.2">
      <c r="S721"/>
      <c r="T721"/>
    </row>
    <row r="722" spans="19:20" x14ac:dyDescent="0.2">
      <c r="S722"/>
      <c r="T722"/>
    </row>
    <row r="723" spans="19:20" x14ac:dyDescent="0.2">
      <c r="S723"/>
      <c r="T723"/>
    </row>
    <row r="724" spans="19:20" x14ac:dyDescent="0.2">
      <c r="S724"/>
      <c r="T724"/>
    </row>
    <row r="725" spans="19:20" x14ac:dyDescent="0.2">
      <c r="S725"/>
      <c r="T725"/>
    </row>
    <row r="726" spans="19:20" x14ac:dyDescent="0.2">
      <c r="S726"/>
      <c r="T726"/>
    </row>
    <row r="727" spans="19:20" x14ac:dyDescent="0.2">
      <c r="S727"/>
      <c r="T727"/>
    </row>
    <row r="728" spans="19:20" x14ac:dyDescent="0.2">
      <c r="S728"/>
      <c r="T728"/>
    </row>
    <row r="729" spans="19:20" x14ac:dyDescent="0.2">
      <c r="S729"/>
      <c r="T729"/>
    </row>
    <row r="730" spans="19:20" x14ac:dyDescent="0.2">
      <c r="S730"/>
      <c r="T730"/>
    </row>
    <row r="731" spans="19:20" x14ac:dyDescent="0.2">
      <c r="S731"/>
      <c r="T731"/>
    </row>
    <row r="732" spans="19:20" x14ac:dyDescent="0.2">
      <c r="S732"/>
      <c r="T732"/>
    </row>
    <row r="733" spans="19:20" x14ac:dyDescent="0.2">
      <c r="S733"/>
      <c r="T733"/>
    </row>
    <row r="734" spans="19:20" x14ac:dyDescent="0.2">
      <c r="S734"/>
      <c r="T734"/>
    </row>
    <row r="735" spans="19:20" x14ac:dyDescent="0.2">
      <c r="S735"/>
      <c r="T735"/>
    </row>
    <row r="736" spans="19:20" x14ac:dyDescent="0.2">
      <c r="S736"/>
      <c r="T736"/>
    </row>
    <row r="737" spans="19:20" x14ac:dyDescent="0.2">
      <c r="S737"/>
      <c r="T737"/>
    </row>
    <row r="738" spans="19:20" x14ac:dyDescent="0.2">
      <c r="S738"/>
      <c r="T738"/>
    </row>
    <row r="739" spans="19:20" x14ac:dyDescent="0.2">
      <c r="S739"/>
      <c r="T739"/>
    </row>
    <row r="740" spans="19:20" x14ac:dyDescent="0.2">
      <c r="S740"/>
      <c r="T740"/>
    </row>
    <row r="741" spans="19:20" x14ac:dyDescent="0.2">
      <c r="S741"/>
      <c r="T741"/>
    </row>
    <row r="742" spans="19:20" x14ac:dyDescent="0.2">
      <c r="S742"/>
      <c r="T742"/>
    </row>
    <row r="743" spans="19:20" x14ac:dyDescent="0.2">
      <c r="S743"/>
      <c r="T743"/>
    </row>
    <row r="744" spans="19:20" x14ac:dyDescent="0.2">
      <c r="S744"/>
      <c r="T744"/>
    </row>
    <row r="745" spans="19:20" x14ac:dyDescent="0.2">
      <c r="S745"/>
      <c r="T745"/>
    </row>
    <row r="746" spans="19:20" x14ac:dyDescent="0.2">
      <c r="S746"/>
      <c r="T746"/>
    </row>
    <row r="747" spans="19:20" x14ac:dyDescent="0.2">
      <c r="S747"/>
      <c r="T747"/>
    </row>
    <row r="748" spans="19:20" x14ac:dyDescent="0.2">
      <c r="S748"/>
      <c r="T748"/>
    </row>
    <row r="749" spans="19:20" x14ac:dyDescent="0.2">
      <c r="S749"/>
      <c r="T749"/>
    </row>
    <row r="750" spans="19:20" x14ac:dyDescent="0.2">
      <c r="S750"/>
      <c r="T750"/>
    </row>
    <row r="751" spans="19:20" x14ac:dyDescent="0.2">
      <c r="S751"/>
      <c r="T751"/>
    </row>
    <row r="752" spans="19:20" x14ac:dyDescent="0.2">
      <c r="S752"/>
      <c r="T752"/>
    </row>
    <row r="753" spans="19:20" x14ac:dyDescent="0.2">
      <c r="S753"/>
      <c r="T753"/>
    </row>
    <row r="754" spans="19:20" x14ac:dyDescent="0.2">
      <c r="S754"/>
      <c r="T754"/>
    </row>
    <row r="755" spans="19:20" x14ac:dyDescent="0.2">
      <c r="S755"/>
      <c r="T755"/>
    </row>
    <row r="756" spans="19:20" x14ac:dyDescent="0.2">
      <c r="S756"/>
      <c r="T756"/>
    </row>
    <row r="757" spans="19:20" x14ac:dyDescent="0.2">
      <c r="S757"/>
      <c r="T757"/>
    </row>
    <row r="758" spans="19:20" x14ac:dyDescent="0.2">
      <c r="S758"/>
      <c r="T758"/>
    </row>
    <row r="759" spans="19:20" x14ac:dyDescent="0.2">
      <c r="S759"/>
      <c r="T759"/>
    </row>
    <row r="760" spans="19:20" x14ac:dyDescent="0.2">
      <c r="S760"/>
      <c r="T760"/>
    </row>
    <row r="761" spans="19:20" x14ac:dyDescent="0.2">
      <c r="S761"/>
      <c r="T761"/>
    </row>
    <row r="762" spans="19:20" x14ac:dyDescent="0.2">
      <c r="S762"/>
      <c r="T762"/>
    </row>
    <row r="763" spans="19:20" x14ac:dyDescent="0.2">
      <c r="S763"/>
      <c r="T763"/>
    </row>
    <row r="764" spans="19:20" x14ac:dyDescent="0.2">
      <c r="S764"/>
      <c r="T764"/>
    </row>
    <row r="765" spans="19:20" x14ac:dyDescent="0.2">
      <c r="S765"/>
      <c r="T765"/>
    </row>
    <row r="766" spans="19:20" x14ac:dyDescent="0.2">
      <c r="S766"/>
      <c r="T766"/>
    </row>
    <row r="767" spans="19:20" x14ac:dyDescent="0.2">
      <c r="S767"/>
      <c r="T767"/>
    </row>
    <row r="768" spans="19:20" x14ac:dyDescent="0.2">
      <c r="S768"/>
      <c r="T768"/>
    </row>
    <row r="769" spans="19:20" x14ac:dyDescent="0.2">
      <c r="S769"/>
      <c r="T769"/>
    </row>
    <row r="770" spans="19:20" x14ac:dyDescent="0.2">
      <c r="S770"/>
      <c r="T770"/>
    </row>
    <row r="771" spans="19:20" x14ac:dyDescent="0.2">
      <c r="S771"/>
      <c r="T771"/>
    </row>
    <row r="772" spans="19:20" x14ac:dyDescent="0.2">
      <c r="S772"/>
      <c r="T772"/>
    </row>
    <row r="773" spans="19:20" x14ac:dyDescent="0.2">
      <c r="S773"/>
      <c r="T773"/>
    </row>
    <row r="774" spans="19:20" x14ac:dyDescent="0.2">
      <c r="S774"/>
      <c r="T774"/>
    </row>
    <row r="775" spans="19:20" x14ac:dyDescent="0.2">
      <c r="S775"/>
      <c r="T775"/>
    </row>
    <row r="776" spans="19:20" x14ac:dyDescent="0.2">
      <c r="S776"/>
      <c r="T776"/>
    </row>
    <row r="777" spans="19:20" x14ac:dyDescent="0.2">
      <c r="S777"/>
      <c r="T777"/>
    </row>
    <row r="778" spans="19:20" x14ac:dyDescent="0.2">
      <c r="S778"/>
      <c r="T778"/>
    </row>
    <row r="779" spans="19:20" x14ac:dyDescent="0.2">
      <c r="S779"/>
      <c r="T779"/>
    </row>
    <row r="780" spans="19:20" x14ac:dyDescent="0.2">
      <c r="S780"/>
      <c r="T780"/>
    </row>
    <row r="781" spans="19:20" x14ac:dyDescent="0.2">
      <c r="S781"/>
      <c r="T781"/>
    </row>
    <row r="782" spans="19:20" x14ac:dyDescent="0.2">
      <c r="S782"/>
      <c r="T782"/>
    </row>
    <row r="783" spans="19:20" x14ac:dyDescent="0.2">
      <c r="S783"/>
      <c r="T783"/>
    </row>
    <row r="784" spans="19:20" x14ac:dyDescent="0.2">
      <c r="S784"/>
      <c r="T784"/>
    </row>
    <row r="785" spans="19:20" x14ac:dyDescent="0.2">
      <c r="S785"/>
      <c r="T785"/>
    </row>
    <row r="786" spans="19:20" x14ac:dyDescent="0.2">
      <c r="S786"/>
      <c r="T786"/>
    </row>
    <row r="787" spans="19:20" x14ac:dyDescent="0.2">
      <c r="S787"/>
      <c r="T787"/>
    </row>
    <row r="788" spans="19:20" x14ac:dyDescent="0.2">
      <c r="S788"/>
      <c r="T788"/>
    </row>
    <row r="789" spans="19:20" x14ac:dyDescent="0.2">
      <c r="S789"/>
      <c r="T789"/>
    </row>
    <row r="790" spans="19:20" x14ac:dyDescent="0.2">
      <c r="S790"/>
      <c r="T790"/>
    </row>
    <row r="791" spans="19:20" x14ac:dyDescent="0.2">
      <c r="S791"/>
      <c r="T791"/>
    </row>
    <row r="792" spans="19:20" x14ac:dyDescent="0.2">
      <c r="S792"/>
      <c r="T792"/>
    </row>
    <row r="793" spans="19:20" x14ac:dyDescent="0.2">
      <c r="S793"/>
      <c r="T793"/>
    </row>
    <row r="794" spans="19:20" x14ac:dyDescent="0.2">
      <c r="S794"/>
      <c r="T794"/>
    </row>
    <row r="795" spans="19:20" x14ac:dyDescent="0.2">
      <c r="S795"/>
      <c r="T795"/>
    </row>
    <row r="796" spans="19:20" x14ac:dyDescent="0.2">
      <c r="S796"/>
      <c r="T796"/>
    </row>
    <row r="797" spans="19:20" x14ac:dyDescent="0.2">
      <c r="S797"/>
      <c r="T797"/>
    </row>
    <row r="798" spans="19:20" x14ac:dyDescent="0.2">
      <c r="S798"/>
      <c r="T798"/>
    </row>
    <row r="799" spans="19:20" x14ac:dyDescent="0.2">
      <c r="S799"/>
      <c r="T799"/>
    </row>
    <row r="800" spans="19:20" x14ac:dyDescent="0.2">
      <c r="S800"/>
      <c r="T800"/>
    </row>
    <row r="801" spans="19:20" x14ac:dyDescent="0.2">
      <c r="S801"/>
      <c r="T801"/>
    </row>
    <row r="802" spans="19:20" x14ac:dyDescent="0.2">
      <c r="S802"/>
      <c r="T802"/>
    </row>
    <row r="803" spans="19:20" x14ac:dyDescent="0.2">
      <c r="S803"/>
      <c r="T803"/>
    </row>
    <row r="804" spans="19:20" x14ac:dyDescent="0.2">
      <c r="S804"/>
      <c r="T804"/>
    </row>
    <row r="805" spans="19:20" x14ac:dyDescent="0.2">
      <c r="S805"/>
      <c r="T805"/>
    </row>
    <row r="806" spans="19:20" x14ac:dyDescent="0.2">
      <c r="S806"/>
      <c r="T806"/>
    </row>
    <row r="807" spans="19:20" x14ac:dyDescent="0.2">
      <c r="S807"/>
      <c r="T807"/>
    </row>
    <row r="808" spans="19:20" x14ac:dyDescent="0.2">
      <c r="S808"/>
      <c r="T808"/>
    </row>
    <row r="809" spans="19:20" x14ac:dyDescent="0.2">
      <c r="S809"/>
      <c r="T809"/>
    </row>
    <row r="810" spans="19:20" x14ac:dyDescent="0.2">
      <c r="S810"/>
      <c r="T810"/>
    </row>
    <row r="811" spans="19:20" x14ac:dyDescent="0.2">
      <c r="S811"/>
      <c r="T811"/>
    </row>
    <row r="812" spans="19:20" x14ac:dyDescent="0.2">
      <c r="S812"/>
      <c r="T812"/>
    </row>
    <row r="813" spans="19:20" x14ac:dyDescent="0.2">
      <c r="S813"/>
      <c r="T813"/>
    </row>
    <row r="814" spans="19:20" x14ac:dyDescent="0.2">
      <c r="S814"/>
      <c r="T814"/>
    </row>
    <row r="815" spans="19:20" x14ac:dyDescent="0.2">
      <c r="S815"/>
      <c r="T815"/>
    </row>
    <row r="816" spans="19:20" x14ac:dyDescent="0.2">
      <c r="S816"/>
      <c r="T816"/>
    </row>
    <row r="817" spans="19:20" x14ac:dyDescent="0.2">
      <c r="S817"/>
      <c r="T817"/>
    </row>
    <row r="818" spans="19:20" x14ac:dyDescent="0.2">
      <c r="S818"/>
      <c r="T818"/>
    </row>
    <row r="819" spans="19:20" x14ac:dyDescent="0.2">
      <c r="S819"/>
      <c r="T819"/>
    </row>
    <row r="820" spans="19:20" x14ac:dyDescent="0.2">
      <c r="S820"/>
      <c r="T820"/>
    </row>
    <row r="821" spans="19:20" x14ac:dyDescent="0.2">
      <c r="S821"/>
      <c r="T821"/>
    </row>
    <row r="822" spans="19:20" x14ac:dyDescent="0.2">
      <c r="S822"/>
      <c r="T822"/>
    </row>
    <row r="823" spans="19:20" x14ac:dyDescent="0.2">
      <c r="S823"/>
      <c r="T823"/>
    </row>
    <row r="824" spans="19:20" x14ac:dyDescent="0.2">
      <c r="S824"/>
      <c r="T824"/>
    </row>
    <row r="825" spans="19:20" x14ac:dyDescent="0.2">
      <c r="S825"/>
      <c r="T825"/>
    </row>
    <row r="826" spans="19:20" x14ac:dyDescent="0.2">
      <c r="S826"/>
      <c r="T826"/>
    </row>
    <row r="827" spans="19:20" x14ac:dyDescent="0.2">
      <c r="S827"/>
      <c r="T827"/>
    </row>
    <row r="828" spans="19:20" x14ac:dyDescent="0.2">
      <c r="S828"/>
      <c r="T828"/>
    </row>
    <row r="829" spans="19:20" x14ac:dyDescent="0.2">
      <c r="S829"/>
      <c r="T829"/>
    </row>
    <row r="830" spans="19:20" x14ac:dyDescent="0.2">
      <c r="S830"/>
      <c r="T830"/>
    </row>
    <row r="831" spans="19:20" x14ac:dyDescent="0.2">
      <c r="S831"/>
      <c r="T831"/>
    </row>
    <row r="832" spans="19:20" x14ac:dyDescent="0.2">
      <c r="S832"/>
      <c r="T832"/>
    </row>
    <row r="833" spans="19:20" x14ac:dyDescent="0.2">
      <c r="S833"/>
      <c r="T833"/>
    </row>
    <row r="834" spans="19:20" x14ac:dyDescent="0.2">
      <c r="S834"/>
      <c r="T834"/>
    </row>
    <row r="835" spans="19:20" x14ac:dyDescent="0.2">
      <c r="S835"/>
      <c r="T835"/>
    </row>
    <row r="836" spans="19:20" x14ac:dyDescent="0.2">
      <c r="S836"/>
      <c r="T836"/>
    </row>
    <row r="837" spans="19:20" x14ac:dyDescent="0.2">
      <c r="S837"/>
      <c r="T837"/>
    </row>
    <row r="838" spans="19:20" x14ac:dyDescent="0.2">
      <c r="S838"/>
      <c r="T838"/>
    </row>
    <row r="839" spans="19:20" x14ac:dyDescent="0.2">
      <c r="S839"/>
      <c r="T839"/>
    </row>
    <row r="840" spans="19:20" x14ac:dyDescent="0.2">
      <c r="S840"/>
      <c r="T840"/>
    </row>
    <row r="841" spans="19:20" x14ac:dyDescent="0.2">
      <c r="S841"/>
      <c r="T841"/>
    </row>
    <row r="842" spans="19:20" x14ac:dyDescent="0.2">
      <c r="S842"/>
      <c r="T842"/>
    </row>
    <row r="843" spans="19:20" x14ac:dyDescent="0.2">
      <c r="S843"/>
      <c r="T843"/>
    </row>
    <row r="844" spans="19:20" x14ac:dyDescent="0.2">
      <c r="S844"/>
      <c r="T844"/>
    </row>
    <row r="845" spans="19:20" x14ac:dyDescent="0.2">
      <c r="S845"/>
      <c r="T845"/>
    </row>
    <row r="846" spans="19:20" x14ac:dyDescent="0.2">
      <c r="S846"/>
      <c r="T846"/>
    </row>
    <row r="847" spans="19:20" x14ac:dyDescent="0.2">
      <c r="S847"/>
      <c r="T847"/>
    </row>
    <row r="848" spans="19:20" x14ac:dyDescent="0.2">
      <c r="S848"/>
      <c r="T848"/>
    </row>
    <row r="849" spans="19:20" x14ac:dyDescent="0.2">
      <c r="S849"/>
      <c r="T849"/>
    </row>
    <row r="850" spans="19:20" x14ac:dyDescent="0.2">
      <c r="S850"/>
      <c r="T850"/>
    </row>
    <row r="851" spans="19:20" x14ac:dyDescent="0.2">
      <c r="S851"/>
      <c r="T851"/>
    </row>
    <row r="852" spans="19:20" x14ac:dyDescent="0.2">
      <c r="S852"/>
      <c r="T852"/>
    </row>
    <row r="853" spans="19:20" x14ac:dyDescent="0.2">
      <c r="S853"/>
      <c r="T853"/>
    </row>
    <row r="854" spans="19:20" x14ac:dyDescent="0.2">
      <c r="S854"/>
      <c r="T854"/>
    </row>
    <row r="855" spans="19:20" x14ac:dyDescent="0.2">
      <c r="S855"/>
      <c r="T855"/>
    </row>
    <row r="856" spans="19:20" x14ac:dyDescent="0.2">
      <c r="S856"/>
      <c r="T856"/>
    </row>
    <row r="857" spans="19:20" x14ac:dyDescent="0.2">
      <c r="S857"/>
      <c r="T857"/>
    </row>
    <row r="858" spans="19:20" x14ac:dyDescent="0.2">
      <c r="S858"/>
      <c r="T858"/>
    </row>
    <row r="859" spans="19:20" x14ac:dyDescent="0.2">
      <c r="S859"/>
      <c r="T859"/>
    </row>
    <row r="860" spans="19:20" x14ac:dyDescent="0.2">
      <c r="S860"/>
      <c r="T860"/>
    </row>
    <row r="861" spans="19:20" x14ac:dyDescent="0.2">
      <c r="S861"/>
      <c r="T861"/>
    </row>
    <row r="862" spans="19:20" x14ac:dyDescent="0.2">
      <c r="S862"/>
      <c r="T862"/>
    </row>
    <row r="863" spans="19:20" x14ac:dyDescent="0.2">
      <c r="S863"/>
      <c r="T863"/>
    </row>
    <row r="864" spans="19:20" x14ac:dyDescent="0.2">
      <c r="S864"/>
      <c r="T864"/>
    </row>
    <row r="865" spans="19:20" x14ac:dyDescent="0.2">
      <c r="S865"/>
      <c r="T865"/>
    </row>
    <row r="866" spans="19:20" x14ac:dyDescent="0.2">
      <c r="S866"/>
      <c r="T866"/>
    </row>
    <row r="867" spans="19:20" x14ac:dyDescent="0.2">
      <c r="S867"/>
      <c r="T867"/>
    </row>
    <row r="868" spans="19:20" x14ac:dyDescent="0.2">
      <c r="S868"/>
      <c r="T868"/>
    </row>
    <row r="869" spans="19:20" x14ac:dyDescent="0.2">
      <c r="S869"/>
      <c r="T869"/>
    </row>
    <row r="870" spans="19:20" x14ac:dyDescent="0.2">
      <c r="S870"/>
      <c r="T870"/>
    </row>
    <row r="871" spans="19:20" x14ac:dyDescent="0.2">
      <c r="S871"/>
      <c r="T871"/>
    </row>
    <row r="872" spans="19:20" x14ac:dyDescent="0.2">
      <c r="S872"/>
      <c r="T872"/>
    </row>
    <row r="873" spans="19:20" x14ac:dyDescent="0.2">
      <c r="S873"/>
      <c r="T873"/>
    </row>
    <row r="874" spans="19:20" x14ac:dyDescent="0.2">
      <c r="S874"/>
      <c r="T874"/>
    </row>
    <row r="875" spans="19:20" x14ac:dyDescent="0.2">
      <c r="S875"/>
      <c r="T875"/>
    </row>
    <row r="876" spans="19:20" x14ac:dyDescent="0.2">
      <c r="S876"/>
      <c r="T876"/>
    </row>
    <row r="877" spans="19:20" x14ac:dyDescent="0.2">
      <c r="S877"/>
      <c r="T877"/>
    </row>
    <row r="878" spans="19:20" x14ac:dyDescent="0.2">
      <c r="S878"/>
      <c r="T878"/>
    </row>
    <row r="879" spans="19:20" x14ac:dyDescent="0.2">
      <c r="S879"/>
      <c r="T879"/>
    </row>
    <row r="880" spans="19:20" x14ac:dyDescent="0.2">
      <c r="S880"/>
      <c r="T880"/>
    </row>
    <row r="881" spans="19:20" x14ac:dyDescent="0.2">
      <c r="S881"/>
      <c r="T881"/>
    </row>
    <row r="882" spans="19:20" x14ac:dyDescent="0.2">
      <c r="S882"/>
      <c r="T882"/>
    </row>
    <row r="883" spans="19:20" x14ac:dyDescent="0.2">
      <c r="S883"/>
      <c r="T883"/>
    </row>
    <row r="884" spans="19:20" x14ac:dyDescent="0.2">
      <c r="S884"/>
      <c r="T884"/>
    </row>
    <row r="885" spans="19:20" x14ac:dyDescent="0.2">
      <c r="S885"/>
      <c r="T885"/>
    </row>
    <row r="886" spans="19:20" x14ac:dyDescent="0.2">
      <c r="S886"/>
      <c r="T886"/>
    </row>
    <row r="887" spans="19:20" x14ac:dyDescent="0.2">
      <c r="S887"/>
      <c r="T887"/>
    </row>
    <row r="888" spans="19:20" x14ac:dyDescent="0.2">
      <c r="S888"/>
      <c r="T888"/>
    </row>
    <row r="889" spans="19:20" x14ac:dyDescent="0.2">
      <c r="S889"/>
      <c r="T889"/>
    </row>
    <row r="890" spans="19:20" x14ac:dyDescent="0.2">
      <c r="S890"/>
      <c r="T890"/>
    </row>
    <row r="891" spans="19:20" x14ac:dyDescent="0.2">
      <c r="S891"/>
      <c r="T891"/>
    </row>
    <row r="892" spans="19:20" x14ac:dyDescent="0.2">
      <c r="S892"/>
      <c r="T892"/>
    </row>
    <row r="893" spans="19:20" x14ac:dyDescent="0.2">
      <c r="S893"/>
      <c r="T893"/>
    </row>
    <row r="894" spans="19:20" x14ac:dyDescent="0.2">
      <c r="S894"/>
      <c r="T894"/>
    </row>
    <row r="895" spans="19:20" x14ac:dyDescent="0.2">
      <c r="S895"/>
      <c r="T895"/>
    </row>
    <row r="896" spans="19:20" x14ac:dyDescent="0.2">
      <c r="S896"/>
      <c r="T896"/>
    </row>
    <row r="897" spans="19:20" x14ac:dyDescent="0.2">
      <c r="S897"/>
      <c r="T897"/>
    </row>
    <row r="898" spans="19:20" x14ac:dyDescent="0.2">
      <c r="S898"/>
      <c r="T898"/>
    </row>
    <row r="899" spans="19:20" x14ac:dyDescent="0.2">
      <c r="S899"/>
      <c r="T899"/>
    </row>
    <row r="900" spans="19:20" x14ac:dyDescent="0.2">
      <c r="S900"/>
      <c r="T900"/>
    </row>
    <row r="901" spans="19:20" x14ac:dyDescent="0.2">
      <c r="S901"/>
      <c r="T901"/>
    </row>
    <row r="902" spans="19:20" x14ac:dyDescent="0.2">
      <c r="S902"/>
      <c r="T902"/>
    </row>
    <row r="903" spans="19:20" x14ac:dyDescent="0.2">
      <c r="S903"/>
      <c r="T903"/>
    </row>
    <row r="904" spans="19:20" x14ac:dyDescent="0.2">
      <c r="S904"/>
      <c r="T904"/>
    </row>
    <row r="905" spans="19:20" x14ac:dyDescent="0.2">
      <c r="S905"/>
      <c r="T905"/>
    </row>
    <row r="906" spans="19:20" x14ac:dyDescent="0.2">
      <c r="S906"/>
      <c r="T906"/>
    </row>
    <row r="907" spans="19:20" x14ac:dyDescent="0.2">
      <c r="S907"/>
      <c r="T907"/>
    </row>
    <row r="908" spans="19:20" x14ac:dyDescent="0.2">
      <c r="S908"/>
      <c r="T908"/>
    </row>
    <row r="909" spans="19:20" x14ac:dyDescent="0.2">
      <c r="S909"/>
      <c r="T909"/>
    </row>
    <row r="910" spans="19:20" x14ac:dyDescent="0.2">
      <c r="S910"/>
      <c r="T910"/>
    </row>
    <row r="911" spans="19:20" x14ac:dyDescent="0.2">
      <c r="S911"/>
      <c r="T911"/>
    </row>
    <row r="912" spans="19:20" x14ac:dyDescent="0.2">
      <c r="S912"/>
      <c r="T912"/>
    </row>
    <row r="913" spans="19:20" x14ac:dyDescent="0.2">
      <c r="S913"/>
      <c r="T913"/>
    </row>
    <row r="914" spans="19:20" x14ac:dyDescent="0.2">
      <c r="S914"/>
      <c r="T914"/>
    </row>
    <row r="915" spans="19:20" x14ac:dyDescent="0.2">
      <c r="S915"/>
      <c r="T915"/>
    </row>
    <row r="916" spans="19:20" x14ac:dyDescent="0.2">
      <c r="S916"/>
      <c r="T916"/>
    </row>
    <row r="917" spans="19:20" x14ac:dyDescent="0.2">
      <c r="S917"/>
      <c r="T917"/>
    </row>
    <row r="918" spans="19:20" x14ac:dyDescent="0.2">
      <c r="S918"/>
      <c r="T918"/>
    </row>
    <row r="919" spans="19:20" x14ac:dyDescent="0.2">
      <c r="S919"/>
      <c r="T919"/>
    </row>
    <row r="920" spans="19:20" x14ac:dyDescent="0.2">
      <c r="S920"/>
      <c r="T920"/>
    </row>
    <row r="921" spans="19:20" x14ac:dyDescent="0.2">
      <c r="S921"/>
      <c r="T921"/>
    </row>
    <row r="922" spans="19:20" x14ac:dyDescent="0.2">
      <c r="S922"/>
      <c r="T922"/>
    </row>
    <row r="923" spans="19:20" x14ac:dyDescent="0.2">
      <c r="S923"/>
      <c r="T923"/>
    </row>
    <row r="924" spans="19:20" x14ac:dyDescent="0.2">
      <c r="S924"/>
      <c r="T924"/>
    </row>
    <row r="925" spans="19:20" x14ac:dyDescent="0.2">
      <c r="S925"/>
      <c r="T925"/>
    </row>
    <row r="926" spans="19:20" x14ac:dyDescent="0.2">
      <c r="S926"/>
      <c r="T926"/>
    </row>
    <row r="927" spans="19:20" x14ac:dyDescent="0.2">
      <c r="S927"/>
      <c r="T927"/>
    </row>
    <row r="928" spans="19:20" x14ac:dyDescent="0.2">
      <c r="S928"/>
      <c r="T928"/>
    </row>
    <row r="929" spans="19:20" x14ac:dyDescent="0.2">
      <c r="S929"/>
      <c r="T929"/>
    </row>
    <row r="930" spans="19:20" x14ac:dyDescent="0.2">
      <c r="S930"/>
      <c r="T930"/>
    </row>
    <row r="931" spans="19:20" x14ac:dyDescent="0.2">
      <c r="S931"/>
      <c r="T931"/>
    </row>
    <row r="932" spans="19:20" x14ac:dyDescent="0.2">
      <c r="S932"/>
      <c r="T932"/>
    </row>
    <row r="933" spans="19:20" x14ac:dyDescent="0.2">
      <c r="S933"/>
      <c r="T933"/>
    </row>
    <row r="934" spans="19:20" x14ac:dyDescent="0.2">
      <c r="S934"/>
      <c r="T934"/>
    </row>
    <row r="935" spans="19:20" x14ac:dyDescent="0.2">
      <c r="S935"/>
      <c r="T935"/>
    </row>
    <row r="936" spans="19:20" x14ac:dyDescent="0.2">
      <c r="S936"/>
      <c r="T936"/>
    </row>
    <row r="937" spans="19:20" x14ac:dyDescent="0.2">
      <c r="S937"/>
      <c r="T937"/>
    </row>
    <row r="938" spans="19:20" x14ac:dyDescent="0.2">
      <c r="S938"/>
      <c r="T938"/>
    </row>
    <row r="939" spans="19:20" x14ac:dyDescent="0.2">
      <c r="S939"/>
      <c r="T939"/>
    </row>
    <row r="940" spans="19:20" x14ac:dyDescent="0.2">
      <c r="S940"/>
      <c r="T940"/>
    </row>
    <row r="941" spans="19:20" x14ac:dyDescent="0.2">
      <c r="S941"/>
      <c r="T941"/>
    </row>
    <row r="942" spans="19:20" x14ac:dyDescent="0.2">
      <c r="S942"/>
      <c r="T942"/>
    </row>
    <row r="943" spans="19:20" x14ac:dyDescent="0.2">
      <c r="S943"/>
      <c r="T943"/>
    </row>
    <row r="944" spans="19:20" x14ac:dyDescent="0.2">
      <c r="S944"/>
      <c r="T944"/>
    </row>
    <row r="945" spans="19:20" x14ac:dyDescent="0.2">
      <c r="S945"/>
      <c r="T945"/>
    </row>
    <row r="946" spans="19:20" x14ac:dyDescent="0.2">
      <c r="S946"/>
      <c r="T946"/>
    </row>
    <row r="947" spans="19:20" x14ac:dyDescent="0.2">
      <c r="S947"/>
      <c r="T947"/>
    </row>
    <row r="948" spans="19:20" x14ac:dyDescent="0.2">
      <c r="S948"/>
      <c r="T948"/>
    </row>
    <row r="949" spans="19:20" x14ac:dyDescent="0.2">
      <c r="S949"/>
      <c r="T949"/>
    </row>
    <row r="950" spans="19:20" x14ac:dyDescent="0.2">
      <c r="S950"/>
      <c r="T950"/>
    </row>
    <row r="951" spans="19:20" x14ac:dyDescent="0.2">
      <c r="S951"/>
      <c r="T951"/>
    </row>
    <row r="952" spans="19:20" x14ac:dyDescent="0.2">
      <c r="S952"/>
      <c r="T952"/>
    </row>
    <row r="953" spans="19:20" x14ac:dyDescent="0.2">
      <c r="S953"/>
      <c r="T953"/>
    </row>
    <row r="954" spans="19:20" x14ac:dyDescent="0.2">
      <c r="S954"/>
      <c r="T954"/>
    </row>
    <row r="955" spans="19:20" x14ac:dyDescent="0.2">
      <c r="S955"/>
      <c r="T955"/>
    </row>
    <row r="956" spans="19:20" x14ac:dyDescent="0.2">
      <c r="S956"/>
      <c r="T956"/>
    </row>
    <row r="957" spans="19:20" x14ac:dyDescent="0.2">
      <c r="S957"/>
      <c r="T957"/>
    </row>
    <row r="958" spans="19:20" x14ac:dyDescent="0.2">
      <c r="S958"/>
      <c r="T958"/>
    </row>
    <row r="959" spans="19:20" x14ac:dyDescent="0.2">
      <c r="S959"/>
      <c r="T959"/>
    </row>
    <row r="960" spans="19:20" x14ac:dyDescent="0.2">
      <c r="S960"/>
      <c r="T960"/>
    </row>
    <row r="961" spans="19:20" x14ac:dyDescent="0.2">
      <c r="S961"/>
      <c r="T961"/>
    </row>
    <row r="962" spans="19:20" x14ac:dyDescent="0.2">
      <c r="S962"/>
      <c r="T962"/>
    </row>
    <row r="963" spans="19:20" x14ac:dyDescent="0.2">
      <c r="S963"/>
      <c r="T963"/>
    </row>
    <row r="964" spans="19:20" x14ac:dyDescent="0.2">
      <c r="S964"/>
      <c r="T964"/>
    </row>
    <row r="965" spans="19:20" x14ac:dyDescent="0.2">
      <c r="S965"/>
      <c r="T965"/>
    </row>
    <row r="966" spans="19:20" x14ac:dyDescent="0.2">
      <c r="S966"/>
      <c r="T966"/>
    </row>
    <row r="967" spans="19:20" x14ac:dyDescent="0.2">
      <c r="S967"/>
      <c r="T967"/>
    </row>
    <row r="968" spans="19:20" x14ac:dyDescent="0.2">
      <c r="S968"/>
      <c r="T968"/>
    </row>
    <row r="969" spans="19:20" x14ac:dyDescent="0.2">
      <c r="S969"/>
      <c r="T969"/>
    </row>
    <row r="970" spans="19:20" x14ac:dyDescent="0.2">
      <c r="S970"/>
      <c r="T970"/>
    </row>
    <row r="971" spans="19:20" x14ac:dyDescent="0.2">
      <c r="S971"/>
      <c r="T971"/>
    </row>
    <row r="972" spans="19:20" x14ac:dyDescent="0.2">
      <c r="S972"/>
      <c r="T972"/>
    </row>
    <row r="973" spans="19:20" x14ac:dyDescent="0.2">
      <c r="S973"/>
      <c r="T973"/>
    </row>
    <row r="974" spans="19:20" x14ac:dyDescent="0.2">
      <c r="S974"/>
      <c r="T974"/>
    </row>
    <row r="975" spans="19:20" x14ac:dyDescent="0.2">
      <c r="S975"/>
      <c r="T975"/>
    </row>
    <row r="976" spans="19:20" x14ac:dyDescent="0.2">
      <c r="S976"/>
      <c r="T976"/>
    </row>
    <row r="977" spans="19:20" x14ac:dyDescent="0.2">
      <c r="S977"/>
      <c r="T977"/>
    </row>
    <row r="978" spans="19:20" x14ac:dyDescent="0.2">
      <c r="S978"/>
      <c r="T978"/>
    </row>
    <row r="979" spans="19:20" x14ac:dyDescent="0.2">
      <c r="S979"/>
      <c r="T979"/>
    </row>
    <row r="980" spans="19:20" x14ac:dyDescent="0.2">
      <c r="S980"/>
      <c r="T980"/>
    </row>
    <row r="981" spans="19:20" x14ac:dyDescent="0.2">
      <c r="S981"/>
      <c r="T981"/>
    </row>
    <row r="982" spans="19:20" x14ac:dyDescent="0.2">
      <c r="S982"/>
      <c r="T982"/>
    </row>
    <row r="983" spans="19:20" x14ac:dyDescent="0.2">
      <c r="S983"/>
      <c r="T983"/>
    </row>
    <row r="984" spans="19:20" x14ac:dyDescent="0.2">
      <c r="S984"/>
      <c r="T984"/>
    </row>
    <row r="985" spans="19:20" x14ac:dyDescent="0.2">
      <c r="S985"/>
      <c r="T985"/>
    </row>
    <row r="986" spans="19:20" x14ac:dyDescent="0.2">
      <c r="S986"/>
      <c r="T986"/>
    </row>
    <row r="987" spans="19:20" x14ac:dyDescent="0.2">
      <c r="S987"/>
      <c r="T987"/>
    </row>
    <row r="988" spans="19:20" x14ac:dyDescent="0.2">
      <c r="S988"/>
      <c r="T988"/>
    </row>
    <row r="989" spans="19:20" x14ac:dyDescent="0.2">
      <c r="S989"/>
      <c r="T989"/>
    </row>
    <row r="990" spans="19:20" x14ac:dyDescent="0.2">
      <c r="S990"/>
      <c r="T990"/>
    </row>
    <row r="991" spans="19:20" x14ac:dyDescent="0.2">
      <c r="S991"/>
      <c r="T991"/>
    </row>
    <row r="992" spans="19:20" x14ac:dyDescent="0.2">
      <c r="S992"/>
      <c r="T992"/>
    </row>
    <row r="993" spans="19:20" x14ac:dyDescent="0.2">
      <c r="S993"/>
      <c r="T993"/>
    </row>
    <row r="994" spans="19:20" x14ac:dyDescent="0.2">
      <c r="S994"/>
      <c r="T994"/>
    </row>
    <row r="995" spans="19:20" x14ac:dyDescent="0.2">
      <c r="S995"/>
      <c r="T995"/>
    </row>
    <row r="996" spans="19:20" x14ac:dyDescent="0.2">
      <c r="S996"/>
      <c r="T996"/>
    </row>
    <row r="997" spans="19:20" x14ac:dyDescent="0.2">
      <c r="S997"/>
      <c r="T997"/>
    </row>
    <row r="998" spans="19:20" x14ac:dyDescent="0.2">
      <c r="S998"/>
      <c r="T998"/>
    </row>
    <row r="999" spans="19:20" x14ac:dyDescent="0.2">
      <c r="S999"/>
      <c r="T999"/>
    </row>
    <row r="1000" spans="19:20" x14ac:dyDescent="0.2">
      <c r="S1000"/>
      <c r="T1000"/>
    </row>
    <row r="1001" spans="19:20" x14ac:dyDescent="0.2">
      <c r="S1001"/>
      <c r="T1001"/>
    </row>
    <row r="1002" spans="19:20" x14ac:dyDescent="0.2">
      <c r="S1002"/>
      <c r="T1002"/>
    </row>
    <row r="1003" spans="19:20" x14ac:dyDescent="0.2">
      <c r="S1003"/>
      <c r="T1003"/>
    </row>
    <row r="1004" spans="19:20" x14ac:dyDescent="0.2">
      <c r="S1004"/>
      <c r="T1004"/>
    </row>
    <row r="1005" spans="19:20" x14ac:dyDescent="0.2">
      <c r="S1005"/>
      <c r="T1005"/>
    </row>
    <row r="1006" spans="19:20" x14ac:dyDescent="0.2">
      <c r="S1006"/>
      <c r="T1006"/>
    </row>
    <row r="1007" spans="19:20" x14ac:dyDescent="0.2">
      <c r="S1007"/>
      <c r="T1007"/>
    </row>
    <row r="1008" spans="19:20" x14ac:dyDescent="0.2">
      <c r="S1008"/>
      <c r="T1008"/>
    </row>
    <row r="1009" spans="19:20" x14ac:dyDescent="0.2">
      <c r="S1009"/>
      <c r="T1009"/>
    </row>
    <row r="1010" spans="19:20" x14ac:dyDescent="0.2">
      <c r="S1010"/>
      <c r="T1010"/>
    </row>
    <row r="1011" spans="19:20" x14ac:dyDescent="0.2">
      <c r="S1011"/>
      <c r="T1011"/>
    </row>
    <row r="1012" spans="19:20" x14ac:dyDescent="0.2">
      <c r="S1012"/>
      <c r="T1012"/>
    </row>
    <row r="1013" spans="19:20" x14ac:dyDescent="0.2">
      <c r="S1013"/>
      <c r="T1013"/>
    </row>
    <row r="1014" spans="19:20" x14ac:dyDescent="0.2">
      <c r="S1014"/>
      <c r="T1014"/>
    </row>
    <row r="1015" spans="19:20" x14ac:dyDescent="0.2">
      <c r="S1015"/>
      <c r="T1015"/>
    </row>
    <row r="1016" spans="19:20" x14ac:dyDescent="0.2">
      <c r="S1016"/>
      <c r="T1016"/>
    </row>
    <row r="1017" spans="19:20" x14ac:dyDescent="0.2">
      <c r="S1017"/>
      <c r="T1017"/>
    </row>
    <row r="1018" spans="19:20" x14ac:dyDescent="0.2">
      <c r="S1018"/>
      <c r="T1018"/>
    </row>
    <row r="1019" spans="19:20" x14ac:dyDescent="0.2">
      <c r="S1019"/>
      <c r="T1019"/>
    </row>
    <row r="1020" spans="19:20" x14ac:dyDescent="0.2">
      <c r="S1020"/>
      <c r="T1020"/>
    </row>
    <row r="1021" spans="19:20" x14ac:dyDescent="0.2">
      <c r="S1021"/>
      <c r="T1021"/>
    </row>
    <row r="1022" spans="19:20" x14ac:dyDescent="0.2">
      <c r="S1022"/>
      <c r="T1022"/>
    </row>
    <row r="1023" spans="19:20" x14ac:dyDescent="0.2">
      <c r="S1023"/>
      <c r="T1023"/>
    </row>
    <row r="1024" spans="19:20" x14ac:dyDescent="0.2">
      <c r="S1024"/>
      <c r="T1024"/>
    </row>
    <row r="1025" spans="19:20" x14ac:dyDescent="0.2">
      <c r="S1025"/>
      <c r="T1025"/>
    </row>
    <row r="1026" spans="19:20" x14ac:dyDescent="0.2">
      <c r="S1026"/>
      <c r="T1026"/>
    </row>
    <row r="1027" spans="19:20" x14ac:dyDescent="0.2">
      <c r="S1027"/>
      <c r="T1027"/>
    </row>
    <row r="1028" spans="19:20" x14ac:dyDescent="0.2">
      <c r="S1028"/>
      <c r="T1028"/>
    </row>
    <row r="1029" spans="19:20" x14ac:dyDescent="0.2">
      <c r="S1029"/>
      <c r="T1029"/>
    </row>
    <row r="1030" spans="19:20" x14ac:dyDescent="0.2">
      <c r="S1030"/>
      <c r="T1030"/>
    </row>
    <row r="1031" spans="19:20" x14ac:dyDescent="0.2">
      <c r="S1031"/>
      <c r="T1031"/>
    </row>
    <row r="1032" spans="19:20" x14ac:dyDescent="0.2">
      <c r="S1032"/>
      <c r="T1032"/>
    </row>
    <row r="1033" spans="19:20" x14ac:dyDescent="0.2">
      <c r="S1033"/>
      <c r="T1033"/>
    </row>
    <row r="1034" spans="19:20" x14ac:dyDescent="0.2">
      <c r="S1034"/>
      <c r="T1034"/>
    </row>
    <row r="1035" spans="19:20" x14ac:dyDescent="0.2">
      <c r="S1035"/>
      <c r="T1035"/>
    </row>
    <row r="1036" spans="19:20" x14ac:dyDescent="0.2">
      <c r="S1036"/>
      <c r="T1036"/>
    </row>
    <row r="1037" spans="19:20" x14ac:dyDescent="0.2">
      <c r="S1037"/>
      <c r="T1037"/>
    </row>
    <row r="1038" spans="19:20" x14ac:dyDescent="0.2">
      <c r="S1038"/>
      <c r="T1038"/>
    </row>
    <row r="1039" spans="19:20" x14ac:dyDescent="0.2">
      <c r="S1039"/>
      <c r="T1039"/>
    </row>
    <row r="1040" spans="19:20" x14ac:dyDescent="0.2">
      <c r="S1040"/>
      <c r="T1040"/>
    </row>
    <row r="1041" spans="19:20" x14ac:dyDescent="0.2">
      <c r="S1041"/>
      <c r="T1041"/>
    </row>
    <row r="1042" spans="19:20" x14ac:dyDescent="0.2">
      <c r="S1042"/>
      <c r="T1042"/>
    </row>
    <row r="1043" spans="19:20" x14ac:dyDescent="0.2">
      <c r="S1043"/>
      <c r="T1043"/>
    </row>
    <row r="1044" spans="19:20" x14ac:dyDescent="0.2">
      <c r="S1044"/>
      <c r="T1044"/>
    </row>
    <row r="1045" spans="19:20" x14ac:dyDescent="0.2">
      <c r="S1045"/>
      <c r="T1045"/>
    </row>
    <row r="1046" spans="19:20" x14ac:dyDescent="0.2">
      <c r="S1046"/>
      <c r="T1046"/>
    </row>
    <row r="1047" spans="19:20" x14ac:dyDescent="0.2">
      <c r="S1047"/>
      <c r="T1047"/>
    </row>
    <row r="1048" spans="19:20" x14ac:dyDescent="0.2">
      <c r="S1048"/>
      <c r="T1048"/>
    </row>
    <row r="1049" spans="19:20" x14ac:dyDescent="0.2">
      <c r="S1049"/>
      <c r="T1049"/>
    </row>
    <row r="1050" spans="19:20" x14ac:dyDescent="0.2">
      <c r="S1050"/>
      <c r="T1050"/>
    </row>
    <row r="1051" spans="19:20" x14ac:dyDescent="0.2">
      <c r="S1051"/>
      <c r="T1051"/>
    </row>
    <row r="1052" spans="19:20" x14ac:dyDescent="0.2">
      <c r="S1052"/>
      <c r="T1052"/>
    </row>
    <row r="1053" spans="19:20" x14ac:dyDescent="0.2">
      <c r="S1053"/>
      <c r="T1053"/>
    </row>
    <row r="1054" spans="19:20" x14ac:dyDescent="0.2">
      <c r="S1054"/>
      <c r="T1054"/>
    </row>
    <row r="1055" spans="19:20" x14ac:dyDescent="0.2">
      <c r="S1055"/>
      <c r="T1055"/>
    </row>
    <row r="1056" spans="19:20" x14ac:dyDescent="0.2">
      <c r="S1056"/>
      <c r="T1056"/>
    </row>
    <row r="1057" spans="19:20" x14ac:dyDescent="0.2">
      <c r="S1057"/>
      <c r="T1057"/>
    </row>
    <row r="1058" spans="19:20" x14ac:dyDescent="0.2">
      <c r="S1058"/>
      <c r="T1058"/>
    </row>
    <row r="1059" spans="19:20" x14ac:dyDescent="0.2">
      <c r="S1059"/>
      <c r="T1059"/>
    </row>
    <row r="1060" spans="19:20" x14ac:dyDescent="0.2">
      <c r="S1060"/>
      <c r="T1060"/>
    </row>
    <row r="1061" spans="19:20" x14ac:dyDescent="0.2">
      <c r="S1061"/>
      <c r="T1061"/>
    </row>
    <row r="1062" spans="19:20" x14ac:dyDescent="0.2">
      <c r="S1062"/>
      <c r="T1062"/>
    </row>
    <row r="1063" spans="19:20" x14ac:dyDescent="0.2">
      <c r="S1063"/>
      <c r="T1063"/>
    </row>
    <row r="1064" spans="19:20" x14ac:dyDescent="0.2">
      <c r="S1064"/>
      <c r="T1064"/>
    </row>
    <row r="1065" spans="19:20" x14ac:dyDescent="0.2">
      <c r="S1065"/>
      <c r="T1065"/>
    </row>
    <row r="1066" spans="19:20" x14ac:dyDescent="0.2">
      <c r="S1066"/>
      <c r="T1066"/>
    </row>
    <row r="1067" spans="19:20" x14ac:dyDescent="0.2">
      <c r="S1067"/>
      <c r="T1067"/>
    </row>
    <row r="1068" spans="19:20" x14ac:dyDescent="0.2">
      <c r="S1068"/>
      <c r="T1068"/>
    </row>
    <row r="1069" spans="19:20" x14ac:dyDescent="0.2">
      <c r="S1069"/>
      <c r="T1069"/>
    </row>
    <row r="1070" spans="19:20" x14ac:dyDescent="0.2">
      <c r="S1070"/>
      <c r="T1070"/>
    </row>
    <row r="1071" spans="19:20" x14ac:dyDescent="0.2">
      <c r="S1071"/>
      <c r="T1071"/>
    </row>
    <row r="1072" spans="19:20" x14ac:dyDescent="0.2">
      <c r="S1072"/>
      <c r="T1072"/>
    </row>
    <row r="1073" spans="19:20" x14ac:dyDescent="0.2">
      <c r="S1073"/>
      <c r="T1073"/>
    </row>
    <row r="1074" spans="19:20" x14ac:dyDescent="0.2">
      <c r="S1074"/>
      <c r="T1074"/>
    </row>
    <row r="1075" spans="19:20" x14ac:dyDescent="0.2">
      <c r="S1075"/>
      <c r="T1075"/>
    </row>
    <row r="1076" spans="19:20" x14ac:dyDescent="0.2">
      <c r="S1076"/>
      <c r="T1076"/>
    </row>
    <row r="1077" spans="19:20" x14ac:dyDescent="0.2">
      <c r="S1077"/>
      <c r="T1077"/>
    </row>
    <row r="1078" spans="19:20" x14ac:dyDescent="0.2">
      <c r="S1078"/>
      <c r="T1078"/>
    </row>
    <row r="1079" spans="19:20" x14ac:dyDescent="0.2">
      <c r="S1079"/>
      <c r="T1079"/>
    </row>
    <row r="1080" spans="19:20" x14ac:dyDescent="0.2">
      <c r="S1080"/>
      <c r="T1080"/>
    </row>
    <row r="1081" spans="19:20" x14ac:dyDescent="0.2">
      <c r="S1081"/>
      <c r="T1081"/>
    </row>
    <row r="1082" spans="19:20" x14ac:dyDescent="0.2">
      <c r="S1082"/>
      <c r="T1082"/>
    </row>
    <row r="1083" spans="19:20" x14ac:dyDescent="0.2">
      <c r="S1083"/>
      <c r="T1083"/>
    </row>
    <row r="1084" spans="19:20" x14ac:dyDescent="0.2">
      <c r="S1084"/>
      <c r="T1084"/>
    </row>
    <row r="1085" spans="19:20" x14ac:dyDescent="0.2">
      <c r="S1085"/>
      <c r="T1085"/>
    </row>
    <row r="1086" spans="19:20" x14ac:dyDescent="0.2">
      <c r="S1086"/>
      <c r="T1086"/>
    </row>
    <row r="1087" spans="19:20" x14ac:dyDescent="0.2">
      <c r="S1087"/>
      <c r="T1087"/>
    </row>
    <row r="1088" spans="19:20" x14ac:dyDescent="0.2">
      <c r="S1088"/>
      <c r="T1088"/>
    </row>
    <row r="1089" spans="19:20" x14ac:dyDescent="0.2">
      <c r="S1089"/>
      <c r="T1089"/>
    </row>
    <row r="1090" spans="19:20" x14ac:dyDescent="0.2">
      <c r="S1090"/>
      <c r="T1090"/>
    </row>
    <row r="1091" spans="19:20" x14ac:dyDescent="0.2">
      <c r="S1091"/>
      <c r="T1091"/>
    </row>
    <row r="1092" spans="19:20" x14ac:dyDescent="0.2">
      <c r="S1092"/>
      <c r="T1092"/>
    </row>
    <row r="1093" spans="19:20" x14ac:dyDescent="0.2">
      <c r="S1093"/>
      <c r="T1093"/>
    </row>
    <row r="1094" spans="19:20" x14ac:dyDescent="0.2">
      <c r="S1094"/>
      <c r="T1094"/>
    </row>
    <row r="1095" spans="19:20" x14ac:dyDescent="0.2">
      <c r="S1095"/>
      <c r="T1095"/>
    </row>
    <row r="1096" spans="19:20" x14ac:dyDescent="0.2">
      <c r="S1096"/>
      <c r="T1096"/>
    </row>
    <row r="1097" spans="19:20" x14ac:dyDescent="0.2">
      <c r="S1097"/>
      <c r="T1097"/>
    </row>
    <row r="1098" spans="19:20" x14ac:dyDescent="0.2">
      <c r="S1098"/>
      <c r="T1098"/>
    </row>
    <row r="1099" spans="19:20" x14ac:dyDescent="0.2">
      <c r="S1099"/>
      <c r="T1099"/>
    </row>
    <row r="1100" spans="19:20" x14ac:dyDescent="0.2">
      <c r="S1100"/>
      <c r="T1100"/>
    </row>
    <row r="1101" spans="19:20" x14ac:dyDescent="0.2">
      <c r="S1101"/>
      <c r="T1101"/>
    </row>
    <row r="1102" spans="19:20" x14ac:dyDescent="0.2">
      <c r="S1102"/>
      <c r="T1102"/>
    </row>
    <row r="1103" spans="19:20" x14ac:dyDescent="0.2">
      <c r="S1103"/>
      <c r="T1103"/>
    </row>
    <row r="1104" spans="19:20" x14ac:dyDescent="0.2">
      <c r="S1104"/>
      <c r="T1104"/>
    </row>
    <row r="1105" spans="19:20" x14ac:dyDescent="0.2">
      <c r="S1105"/>
      <c r="T1105"/>
    </row>
    <row r="1106" spans="19:20" x14ac:dyDescent="0.2">
      <c r="S1106"/>
      <c r="T1106"/>
    </row>
    <row r="1107" spans="19:20" x14ac:dyDescent="0.2">
      <c r="S1107"/>
      <c r="T1107"/>
    </row>
    <row r="1108" spans="19:20" x14ac:dyDescent="0.2">
      <c r="S1108"/>
      <c r="T1108"/>
    </row>
    <row r="1109" spans="19:20" x14ac:dyDescent="0.2">
      <c r="S1109"/>
      <c r="T1109"/>
    </row>
    <row r="1110" spans="19:20" x14ac:dyDescent="0.2">
      <c r="S1110"/>
      <c r="T1110"/>
    </row>
    <row r="1111" spans="19:20" x14ac:dyDescent="0.2">
      <c r="S1111"/>
      <c r="T1111"/>
    </row>
    <row r="1112" spans="19:20" x14ac:dyDescent="0.2">
      <c r="S1112"/>
      <c r="T1112"/>
    </row>
    <row r="1113" spans="19:20" x14ac:dyDescent="0.2">
      <c r="S1113"/>
      <c r="T1113"/>
    </row>
    <row r="1114" spans="19:20" x14ac:dyDescent="0.2">
      <c r="S1114"/>
      <c r="T1114"/>
    </row>
    <row r="1115" spans="19:20" x14ac:dyDescent="0.2">
      <c r="S1115"/>
      <c r="T1115"/>
    </row>
    <row r="1116" spans="19:20" x14ac:dyDescent="0.2">
      <c r="S1116"/>
      <c r="T1116"/>
    </row>
    <row r="1117" spans="19:20" x14ac:dyDescent="0.2">
      <c r="S1117"/>
      <c r="T1117"/>
    </row>
    <row r="1118" spans="19:20" x14ac:dyDescent="0.2">
      <c r="S1118"/>
      <c r="T1118"/>
    </row>
    <row r="1119" spans="19:20" x14ac:dyDescent="0.2">
      <c r="S1119"/>
      <c r="T1119"/>
    </row>
    <row r="1120" spans="19:20" x14ac:dyDescent="0.2">
      <c r="S1120"/>
      <c r="T1120"/>
    </row>
    <row r="1121" spans="19:20" x14ac:dyDescent="0.2">
      <c r="S1121"/>
      <c r="T1121"/>
    </row>
    <row r="1122" spans="19:20" x14ac:dyDescent="0.2">
      <c r="S1122"/>
      <c r="T1122"/>
    </row>
    <row r="1123" spans="19:20" x14ac:dyDescent="0.2">
      <c r="S1123"/>
      <c r="T1123"/>
    </row>
    <row r="1124" spans="19:20" x14ac:dyDescent="0.2">
      <c r="S1124"/>
      <c r="T1124"/>
    </row>
    <row r="1125" spans="19:20" x14ac:dyDescent="0.2">
      <c r="S1125"/>
      <c r="T1125"/>
    </row>
    <row r="1126" spans="19:20" x14ac:dyDescent="0.2">
      <c r="S1126"/>
      <c r="T1126"/>
    </row>
    <row r="1127" spans="19:20" x14ac:dyDescent="0.2">
      <c r="S1127"/>
      <c r="T1127"/>
    </row>
    <row r="1128" spans="19:20" x14ac:dyDescent="0.2">
      <c r="S1128"/>
      <c r="T1128"/>
    </row>
    <row r="1129" spans="19:20" x14ac:dyDescent="0.2">
      <c r="S1129"/>
      <c r="T1129"/>
    </row>
    <row r="1130" spans="19:20" x14ac:dyDescent="0.2">
      <c r="S1130"/>
      <c r="T1130"/>
    </row>
    <row r="1131" spans="19:20" x14ac:dyDescent="0.2">
      <c r="S1131"/>
      <c r="T1131"/>
    </row>
    <row r="1132" spans="19:20" x14ac:dyDescent="0.2">
      <c r="S1132"/>
      <c r="T1132"/>
    </row>
    <row r="1133" spans="19:20" x14ac:dyDescent="0.2">
      <c r="S1133"/>
      <c r="T1133"/>
    </row>
    <row r="1134" spans="19:20" x14ac:dyDescent="0.2">
      <c r="S1134"/>
      <c r="T1134"/>
    </row>
    <row r="1135" spans="19:20" x14ac:dyDescent="0.2">
      <c r="S1135"/>
      <c r="T1135"/>
    </row>
    <row r="1136" spans="19:20" x14ac:dyDescent="0.2">
      <c r="S1136"/>
      <c r="T1136"/>
    </row>
    <row r="1137" spans="19:20" x14ac:dyDescent="0.2">
      <c r="S1137"/>
      <c r="T1137"/>
    </row>
    <row r="1138" spans="19:20" x14ac:dyDescent="0.2">
      <c r="S1138"/>
      <c r="T1138"/>
    </row>
    <row r="1139" spans="19:20" x14ac:dyDescent="0.2">
      <c r="S1139"/>
      <c r="T1139"/>
    </row>
    <row r="1140" spans="19:20" x14ac:dyDescent="0.2">
      <c r="S1140"/>
      <c r="T1140"/>
    </row>
    <row r="1141" spans="19:20" x14ac:dyDescent="0.2">
      <c r="S1141"/>
      <c r="T1141"/>
    </row>
    <row r="1142" spans="19:20" x14ac:dyDescent="0.2">
      <c r="S1142"/>
      <c r="T1142"/>
    </row>
    <row r="1143" spans="19:20" x14ac:dyDescent="0.2">
      <c r="S1143"/>
      <c r="T1143"/>
    </row>
    <row r="1144" spans="19:20" x14ac:dyDescent="0.2">
      <c r="S1144"/>
      <c r="T1144"/>
    </row>
    <row r="1145" spans="19:20" x14ac:dyDescent="0.2">
      <c r="S1145"/>
      <c r="T1145"/>
    </row>
    <row r="1146" spans="19:20" x14ac:dyDescent="0.2">
      <c r="S1146"/>
      <c r="T1146"/>
    </row>
    <row r="1147" spans="19:20" x14ac:dyDescent="0.2">
      <c r="S1147"/>
      <c r="T1147"/>
    </row>
    <row r="1148" spans="19:20" x14ac:dyDescent="0.2">
      <c r="S1148"/>
      <c r="T1148"/>
    </row>
    <row r="1149" spans="19:20" x14ac:dyDescent="0.2">
      <c r="S1149"/>
      <c r="T1149"/>
    </row>
    <row r="1150" spans="19:20" x14ac:dyDescent="0.2">
      <c r="S1150"/>
      <c r="T1150"/>
    </row>
    <row r="1151" spans="19:20" x14ac:dyDescent="0.2">
      <c r="S1151"/>
      <c r="T1151"/>
    </row>
    <row r="1152" spans="19:20" x14ac:dyDescent="0.2">
      <c r="S1152"/>
      <c r="T1152"/>
    </row>
    <row r="1153" spans="19:20" x14ac:dyDescent="0.2">
      <c r="S1153"/>
      <c r="T1153"/>
    </row>
    <row r="1154" spans="19:20" x14ac:dyDescent="0.2">
      <c r="S1154"/>
      <c r="T1154"/>
    </row>
    <row r="1155" spans="19:20" x14ac:dyDescent="0.2">
      <c r="S1155"/>
      <c r="T1155"/>
    </row>
    <row r="1156" spans="19:20" x14ac:dyDescent="0.2">
      <c r="S1156"/>
      <c r="T1156"/>
    </row>
    <row r="1157" spans="19:20" x14ac:dyDescent="0.2">
      <c r="S1157"/>
      <c r="T1157"/>
    </row>
    <row r="1158" spans="19:20" x14ac:dyDescent="0.2">
      <c r="S1158"/>
      <c r="T1158"/>
    </row>
    <row r="1159" spans="19:20" x14ac:dyDescent="0.2">
      <c r="S1159"/>
      <c r="T1159"/>
    </row>
    <row r="1160" spans="19:20" x14ac:dyDescent="0.2">
      <c r="S1160"/>
      <c r="T1160"/>
    </row>
    <row r="1161" spans="19:20" x14ac:dyDescent="0.2">
      <c r="S1161"/>
      <c r="T1161"/>
    </row>
    <row r="1162" spans="19:20" x14ac:dyDescent="0.2">
      <c r="S1162"/>
      <c r="T1162"/>
    </row>
    <row r="1163" spans="19:20" x14ac:dyDescent="0.2">
      <c r="S1163"/>
      <c r="T1163"/>
    </row>
    <row r="1164" spans="19:20" x14ac:dyDescent="0.2">
      <c r="S1164"/>
      <c r="T1164"/>
    </row>
    <row r="1165" spans="19:20" x14ac:dyDescent="0.2">
      <c r="S1165"/>
      <c r="T1165"/>
    </row>
    <row r="1166" spans="19:20" x14ac:dyDescent="0.2">
      <c r="S1166"/>
      <c r="T1166"/>
    </row>
    <row r="1167" spans="19:20" x14ac:dyDescent="0.2">
      <c r="S1167"/>
      <c r="T1167"/>
    </row>
    <row r="1168" spans="19:20" x14ac:dyDescent="0.2">
      <c r="S1168"/>
      <c r="T1168"/>
    </row>
    <row r="1169" spans="19:20" x14ac:dyDescent="0.2">
      <c r="S1169"/>
      <c r="T1169"/>
    </row>
    <row r="1170" spans="19:20" x14ac:dyDescent="0.2">
      <c r="S1170"/>
      <c r="T1170"/>
    </row>
    <row r="1171" spans="19:20" x14ac:dyDescent="0.2">
      <c r="S1171"/>
      <c r="T1171"/>
    </row>
    <row r="1172" spans="19:20" x14ac:dyDescent="0.2">
      <c r="S1172"/>
      <c r="T1172"/>
    </row>
    <row r="1173" spans="19:20" x14ac:dyDescent="0.2">
      <c r="S1173"/>
      <c r="T1173"/>
    </row>
    <row r="1174" spans="19:20" x14ac:dyDescent="0.2">
      <c r="S1174"/>
      <c r="T1174"/>
    </row>
    <row r="1175" spans="19:20" x14ac:dyDescent="0.2">
      <c r="S1175"/>
      <c r="T1175"/>
    </row>
    <row r="1176" spans="19:20" x14ac:dyDescent="0.2">
      <c r="S1176"/>
      <c r="T1176"/>
    </row>
    <row r="1177" spans="19:20" x14ac:dyDescent="0.2">
      <c r="S1177"/>
      <c r="T1177"/>
    </row>
    <row r="1178" spans="19:20" x14ac:dyDescent="0.2">
      <c r="S1178"/>
      <c r="T1178"/>
    </row>
    <row r="1179" spans="19:20" x14ac:dyDescent="0.2">
      <c r="S1179"/>
      <c r="T1179"/>
    </row>
    <row r="1180" spans="19:20" x14ac:dyDescent="0.2">
      <c r="S1180"/>
      <c r="T1180"/>
    </row>
    <row r="1181" spans="19:20" x14ac:dyDescent="0.2">
      <c r="S1181"/>
      <c r="T1181"/>
    </row>
    <row r="1182" spans="19:20" x14ac:dyDescent="0.2">
      <c r="S1182"/>
      <c r="T1182"/>
    </row>
    <row r="1183" spans="19:20" x14ac:dyDescent="0.2">
      <c r="S1183"/>
      <c r="T1183"/>
    </row>
    <row r="1184" spans="19:20" x14ac:dyDescent="0.2">
      <c r="S1184"/>
      <c r="T1184"/>
    </row>
    <row r="1185" spans="19:20" x14ac:dyDescent="0.2">
      <c r="S1185"/>
      <c r="T1185"/>
    </row>
    <row r="1186" spans="19:20" x14ac:dyDescent="0.2">
      <c r="S1186"/>
      <c r="T1186"/>
    </row>
    <row r="1187" spans="19:20" x14ac:dyDescent="0.2">
      <c r="S1187"/>
      <c r="T1187"/>
    </row>
    <row r="1188" spans="19:20" x14ac:dyDescent="0.2">
      <c r="S1188"/>
      <c r="T1188"/>
    </row>
    <row r="1189" spans="19:20" x14ac:dyDescent="0.2">
      <c r="S1189"/>
      <c r="T1189"/>
    </row>
    <row r="1190" spans="19:20" x14ac:dyDescent="0.2">
      <c r="S1190"/>
      <c r="T1190"/>
    </row>
    <row r="1191" spans="19:20" x14ac:dyDescent="0.2">
      <c r="S1191"/>
      <c r="T1191"/>
    </row>
    <row r="1192" spans="19:20" x14ac:dyDescent="0.2">
      <c r="S1192"/>
      <c r="T1192"/>
    </row>
    <row r="1193" spans="19:20" x14ac:dyDescent="0.2">
      <c r="S1193"/>
      <c r="T1193"/>
    </row>
    <row r="1194" spans="19:20" x14ac:dyDescent="0.2">
      <c r="S1194"/>
      <c r="T1194"/>
    </row>
    <row r="1195" spans="19:20" x14ac:dyDescent="0.2">
      <c r="S1195"/>
      <c r="T1195"/>
    </row>
    <row r="1196" spans="19:20" x14ac:dyDescent="0.2">
      <c r="S1196"/>
      <c r="T1196"/>
    </row>
    <row r="1197" spans="19:20" x14ac:dyDescent="0.2">
      <c r="S1197"/>
      <c r="T1197"/>
    </row>
    <row r="1198" spans="19:20" x14ac:dyDescent="0.2">
      <c r="S1198"/>
      <c r="T1198"/>
    </row>
    <row r="1199" spans="19:20" x14ac:dyDescent="0.2">
      <c r="S1199"/>
      <c r="T1199"/>
    </row>
    <row r="1200" spans="19:20" x14ac:dyDescent="0.2">
      <c r="S1200"/>
      <c r="T1200"/>
    </row>
    <row r="1201" spans="19:20" x14ac:dyDescent="0.2">
      <c r="S1201"/>
      <c r="T1201"/>
    </row>
    <row r="1202" spans="19:20" x14ac:dyDescent="0.2">
      <c r="S1202"/>
      <c r="T1202"/>
    </row>
    <row r="1203" spans="19:20" x14ac:dyDescent="0.2">
      <c r="S1203"/>
      <c r="T1203"/>
    </row>
    <row r="1204" spans="19:20" x14ac:dyDescent="0.2">
      <c r="S1204"/>
      <c r="T1204"/>
    </row>
    <row r="1205" spans="19:20" x14ac:dyDescent="0.2">
      <c r="S1205"/>
      <c r="T1205"/>
    </row>
    <row r="1206" spans="19:20" x14ac:dyDescent="0.2">
      <c r="S1206"/>
      <c r="T1206"/>
    </row>
    <row r="1207" spans="19:20" x14ac:dyDescent="0.2">
      <c r="S1207"/>
      <c r="T1207"/>
    </row>
    <row r="1208" spans="19:20" x14ac:dyDescent="0.2">
      <c r="S1208"/>
      <c r="T1208"/>
    </row>
    <row r="1209" spans="19:20" x14ac:dyDescent="0.2">
      <c r="S1209"/>
      <c r="T1209"/>
    </row>
    <row r="1210" spans="19:20" x14ac:dyDescent="0.2">
      <c r="S1210"/>
      <c r="T1210"/>
    </row>
    <row r="1211" spans="19:20" x14ac:dyDescent="0.2">
      <c r="S1211"/>
      <c r="T1211"/>
    </row>
    <row r="1212" spans="19:20" x14ac:dyDescent="0.2">
      <c r="S1212"/>
      <c r="T1212"/>
    </row>
    <row r="1213" spans="19:20" x14ac:dyDescent="0.2">
      <c r="S1213"/>
      <c r="T1213"/>
    </row>
    <row r="1214" spans="19:20" x14ac:dyDescent="0.2">
      <c r="S1214"/>
      <c r="T1214"/>
    </row>
    <row r="1215" spans="19:20" x14ac:dyDescent="0.2">
      <c r="S1215"/>
      <c r="T1215"/>
    </row>
    <row r="1216" spans="19:20" x14ac:dyDescent="0.2">
      <c r="S1216"/>
      <c r="T1216"/>
    </row>
    <row r="1217" spans="19:20" x14ac:dyDescent="0.2">
      <c r="S1217"/>
      <c r="T1217"/>
    </row>
    <row r="1218" spans="19:20" x14ac:dyDescent="0.2">
      <c r="S1218"/>
      <c r="T1218"/>
    </row>
    <row r="1219" spans="19:20" x14ac:dyDescent="0.2">
      <c r="S1219"/>
      <c r="T1219"/>
    </row>
    <row r="1220" spans="19:20" x14ac:dyDescent="0.2">
      <c r="S1220"/>
      <c r="T1220"/>
    </row>
    <row r="1221" spans="19:20" x14ac:dyDescent="0.2">
      <c r="S1221"/>
      <c r="T1221"/>
    </row>
    <row r="1222" spans="19:20" x14ac:dyDescent="0.2">
      <c r="S1222"/>
      <c r="T1222"/>
    </row>
    <row r="1223" spans="19:20" x14ac:dyDescent="0.2">
      <c r="S1223"/>
      <c r="T1223"/>
    </row>
    <row r="1224" spans="19:20" x14ac:dyDescent="0.2">
      <c r="S1224"/>
      <c r="T1224"/>
    </row>
    <row r="1225" spans="19:20" x14ac:dyDescent="0.2">
      <c r="S1225"/>
      <c r="T1225"/>
    </row>
    <row r="1226" spans="19:20" x14ac:dyDescent="0.2">
      <c r="S1226"/>
      <c r="T1226"/>
    </row>
    <row r="1227" spans="19:20" x14ac:dyDescent="0.2">
      <c r="S1227"/>
      <c r="T1227"/>
    </row>
    <row r="1228" spans="19:20" x14ac:dyDescent="0.2">
      <c r="S1228"/>
      <c r="T1228"/>
    </row>
    <row r="1229" spans="19:20" x14ac:dyDescent="0.2">
      <c r="S1229"/>
      <c r="T1229"/>
    </row>
    <row r="1230" spans="19:20" x14ac:dyDescent="0.2">
      <c r="S1230"/>
      <c r="T1230"/>
    </row>
    <row r="1231" spans="19:20" x14ac:dyDescent="0.2">
      <c r="S1231"/>
      <c r="T1231"/>
    </row>
    <row r="1232" spans="19:20" x14ac:dyDescent="0.2">
      <c r="S1232"/>
      <c r="T1232"/>
    </row>
    <row r="1233" spans="19:20" x14ac:dyDescent="0.2">
      <c r="S1233"/>
      <c r="T1233"/>
    </row>
    <row r="1234" spans="19:20" x14ac:dyDescent="0.2">
      <c r="S1234"/>
      <c r="T1234"/>
    </row>
    <row r="1235" spans="19:20" x14ac:dyDescent="0.2">
      <c r="S1235"/>
      <c r="T1235"/>
    </row>
    <row r="1236" spans="19:20" x14ac:dyDescent="0.2">
      <c r="S1236"/>
      <c r="T1236"/>
    </row>
    <row r="1237" spans="19:20" x14ac:dyDescent="0.2">
      <c r="S1237"/>
      <c r="T1237"/>
    </row>
    <row r="1238" spans="19:20" x14ac:dyDescent="0.2">
      <c r="S1238"/>
      <c r="T1238"/>
    </row>
    <row r="1239" spans="19:20" x14ac:dyDescent="0.2">
      <c r="S1239"/>
      <c r="T1239"/>
    </row>
    <row r="1240" spans="19:20" x14ac:dyDescent="0.2">
      <c r="S1240"/>
      <c r="T1240"/>
    </row>
    <row r="1241" spans="19:20" x14ac:dyDescent="0.2">
      <c r="S1241"/>
      <c r="T1241"/>
    </row>
    <row r="1242" spans="19:20" x14ac:dyDescent="0.2">
      <c r="S1242"/>
      <c r="T1242"/>
    </row>
    <row r="1243" spans="19:20" x14ac:dyDescent="0.2">
      <c r="S1243"/>
      <c r="T1243"/>
    </row>
    <row r="1244" spans="19:20" x14ac:dyDescent="0.2">
      <c r="S1244"/>
      <c r="T1244"/>
    </row>
    <row r="1245" spans="19:20" x14ac:dyDescent="0.2">
      <c r="S1245"/>
      <c r="T1245"/>
    </row>
    <row r="1246" spans="19:20" x14ac:dyDescent="0.2">
      <c r="S1246"/>
      <c r="T1246"/>
    </row>
    <row r="1247" spans="19:20" x14ac:dyDescent="0.2">
      <c r="S1247"/>
      <c r="T1247"/>
    </row>
    <row r="1248" spans="19:20" x14ac:dyDescent="0.2">
      <c r="S1248"/>
      <c r="T1248"/>
    </row>
    <row r="1249" spans="19:20" x14ac:dyDescent="0.2">
      <c r="S1249"/>
      <c r="T1249"/>
    </row>
    <row r="1250" spans="19:20" x14ac:dyDescent="0.2">
      <c r="S1250"/>
      <c r="T1250"/>
    </row>
    <row r="1251" spans="19:20" x14ac:dyDescent="0.2">
      <c r="S1251"/>
      <c r="T1251"/>
    </row>
    <row r="1252" spans="19:20" x14ac:dyDescent="0.2">
      <c r="S1252"/>
      <c r="T1252"/>
    </row>
    <row r="1253" spans="19:20" x14ac:dyDescent="0.2">
      <c r="S1253"/>
      <c r="T1253"/>
    </row>
    <row r="1254" spans="19:20" x14ac:dyDescent="0.2">
      <c r="S1254"/>
      <c r="T1254"/>
    </row>
    <row r="1255" spans="19:20" x14ac:dyDescent="0.2">
      <c r="S1255"/>
      <c r="T1255"/>
    </row>
    <row r="1256" spans="19:20" x14ac:dyDescent="0.2">
      <c r="S1256"/>
      <c r="T1256"/>
    </row>
    <row r="1257" spans="19:20" x14ac:dyDescent="0.2">
      <c r="S1257"/>
      <c r="T1257"/>
    </row>
    <row r="1258" spans="19:20" x14ac:dyDescent="0.2">
      <c r="S1258"/>
      <c r="T1258"/>
    </row>
    <row r="1259" spans="19:20" x14ac:dyDescent="0.2">
      <c r="S1259"/>
      <c r="T1259"/>
    </row>
    <row r="1260" spans="19:20" x14ac:dyDescent="0.2">
      <c r="S1260"/>
      <c r="T1260"/>
    </row>
    <row r="1261" spans="19:20" x14ac:dyDescent="0.2">
      <c r="S1261"/>
      <c r="T1261"/>
    </row>
    <row r="1262" spans="19:20" x14ac:dyDescent="0.2">
      <c r="S1262"/>
      <c r="T1262"/>
    </row>
    <row r="1263" spans="19:20" x14ac:dyDescent="0.2">
      <c r="S1263"/>
      <c r="T1263"/>
    </row>
    <row r="1264" spans="19:20" x14ac:dyDescent="0.2">
      <c r="S1264"/>
      <c r="T1264"/>
    </row>
    <row r="1265" spans="19:20" x14ac:dyDescent="0.2">
      <c r="S1265"/>
      <c r="T1265"/>
    </row>
    <row r="1266" spans="19:20" x14ac:dyDescent="0.2">
      <c r="S1266"/>
      <c r="T1266"/>
    </row>
    <row r="1267" spans="19:20" x14ac:dyDescent="0.2">
      <c r="S1267"/>
      <c r="T1267"/>
    </row>
    <row r="1268" spans="19:20" x14ac:dyDescent="0.2">
      <c r="S1268"/>
      <c r="T1268"/>
    </row>
    <row r="1269" spans="19:20" x14ac:dyDescent="0.2">
      <c r="S1269"/>
      <c r="T1269"/>
    </row>
    <row r="1270" spans="19:20" x14ac:dyDescent="0.2">
      <c r="S1270"/>
      <c r="T1270"/>
    </row>
    <row r="1271" spans="19:20" x14ac:dyDescent="0.2">
      <c r="S1271"/>
      <c r="T1271"/>
    </row>
    <row r="1272" spans="19:20" x14ac:dyDescent="0.2">
      <c r="S1272"/>
      <c r="T1272"/>
    </row>
    <row r="1273" spans="19:20" x14ac:dyDescent="0.2">
      <c r="S1273"/>
      <c r="T1273"/>
    </row>
    <row r="1274" spans="19:20" x14ac:dyDescent="0.2">
      <c r="S1274"/>
      <c r="T1274"/>
    </row>
    <row r="1275" spans="19:20" x14ac:dyDescent="0.2">
      <c r="S1275"/>
      <c r="T1275"/>
    </row>
    <row r="1276" spans="19:20" x14ac:dyDescent="0.2">
      <c r="S1276"/>
      <c r="T1276"/>
    </row>
    <row r="1277" spans="19:20" x14ac:dyDescent="0.2">
      <c r="S1277"/>
      <c r="T1277"/>
    </row>
    <row r="1278" spans="19:20" x14ac:dyDescent="0.2">
      <c r="S1278"/>
      <c r="T1278"/>
    </row>
    <row r="1279" spans="19:20" x14ac:dyDescent="0.2">
      <c r="S1279"/>
      <c r="T1279"/>
    </row>
    <row r="1280" spans="19:20" x14ac:dyDescent="0.2">
      <c r="S1280"/>
      <c r="T1280"/>
    </row>
    <row r="1281" spans="19:20" x14ac:dyDescent="0.2">
      <c r="S1281"/>
      <c r="T1281"/>
    </row>
    <row r="1282" spans="19:20" x14ac:dyDescent="0.2">
      <c r="S1282"/>
      <c r="T1282"/>
    </row>
    <row r="1283" spans="19:20" x14ac:dyDescent="0.2">
      <c r="S1283"/>
      <c r="T1283"/>
    </row>
    <row r="1284" spans="19:20" x14ac:dyDescent="0.2">
      <c r="S1284"/>
      <c r="T1284"/>
    </row>
    <row r="1285" spans="19:20" x14ac:dyDescent="0.2">
      <c r="S1285"/>
      <c r="T1285"/>
    </row>
  </sheetData>
  <sheetProtection selectLockedCells="1" selectUnlockedCells="1"/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6F6390C3-C91D-45AA-9600-03DB840E89EF}">
            <xm:f>NOT(ISERROR(SEARCH($L$2,B38)))</xm:f>
            <xm:f>$L$2</xm:f>
            <x14:dxf>
              <fill>
                <patternFill>
                  <bgColor theme="8" tint="0.39994506668294322"/>
                </patternFill>
              </fill>
            </x14:dxf>
          </x14:cfRule>
          <xm:sqref>B38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44"/>
  <sheetViews>
    <sheetView tabSelected="1" zoomScale="115" zoomScaleNormal="115" workbookViewId="0">
      <selection activeCell="H9" sqref="H9"/>
    </sheetView>
  </sheetViews>
  <sheetFormatPr baseColWidth="10" defaultColWidth="11" defaultRowHeight="12.75" x14ac:dyDescent="0.2"/>
  <sheetData>
    <row r="4" spans="1:6" x14ac:dyDescent="0.2">
      <c r="C4" s="36"/>
      <c r="D4" s="73" t="s">
        <v>38</v>
      </c>
      <c r="E4" s="74" t="s">
        <v>39</v>
      </c>
      <c r="F4" s="75" t="s">
        <v>30</v>
      </c>
    </row>
    <row r="5" spans="1:6" x14ac:dyDescent="0.2">
      <c r="A5" s="49" t="s">
        <v>41</v>
      </c>
      <c r="B5" s="50"/>
      <c r="C5" s="65">
        <v>1</v>
      </c>
    </row>
    <row r="6" spans="1:6" x14ac:dyDescent="0.2">
      <c r="A6" s="50"/>
      <c r="B6" s="50"/>
      <c r="C6" s="65">
        <v>2</v>
      </c>
      <c r="D6">
        <v>0.57740000000000002</v>
      </c>
      <c r="E6">
        <v>1</v>
      </c>
      <c r="F6">
        <v>1</v>
      </c>
    </row>
    <row r="7" spans="1:6" x14ac:dyDescent="0.2">
      <c r="A7" s="50"/>
      <c r="B7" s="50"/>
      <c r="C7" s="65">
        <f>C6+1</f>
        <v>3</v>
      </c>
      <c r="E7">
        <v>0.72699999999999998</v>
      </c>
      <c r="F7">
        <v>1.5691999999999999</v>
      </c>
    </row>
    <row r="8" spans="1:6" x14ac:dyDescent="0.2">
      <c r="A8" s="50"/>
      <c r="B8" s="50"/>
      <c r="C8" s="65">
        <f t="shared" ref="C8:C36" si="0">C7+1</f>
        <v>4</v>
      </c>
      <c r="D8">
        <v>0.95099999999999996</v>
      </c>
      <c r="E8">
        <v>1.5052000000000001</v>
      </c>
      <c r="F8">
        <v>1</v>
      </c>
    </row>
    <row r="9" spans="1:6" x14ac:dyDescent="0.2">
      <c r="A9" s="51" t="s">
        <v>42</v>
      </c>
      <c r="B9" s="52"/>
      <c r="C9" s="66">
        <f t="shared" si="0"/>
        <v>5</v>
      </c>
      <c r="D9">
        <v>0.24110000000000001</v>
      </c>
      <c r="E9">
        <v>6.7271999999999998</v>
      </c>
      <c r="F9">
        <v>0.5</v>
      </c>
    </row>
    <row r="10" spans="1:6" x14ac:dyDescent="0.2">
      <c r="A10" s="52"/>
      <c r="B10" s="52"/>
      <c r="C10" s="66">
        <f t="shared" si="0"/>
        <v>6</v>
      </c>
      <c r="D10">
        <v>1.4719</v>
      </c>
      <c r="E10">
        <v>0.6552</v>
      </c>
      <c r="F10">
        <v>0.72950000000000004</v>
      </c>
    </row>
    <row r="11" spans="1:6" x14ac:dyDescent="0.2">
      <c r="A11" s="52"/>
      <c r="B11" s="52"/>
      <c r="C11" s="66">
        <f t="shared" si="0"/>
        <v>7</v>
      </c>
      <c r="D11">
        <v>0.30380000000000001</v>
      </c>
      <c r="E11">
        <v>6.2332999999999998</v>
      </c>
      <c r="F11">
        <v>0.57630000000000003</v>
      </c>
    </row>
    <row r="12" spans="1:6" x14ac:dyDescent="0.2">
      <c r="A12" s="52"/>
      <c r="B12" s="52"/>
      <c r="C12" s="66">
        <f t="shared" si="0"/>
        <v>8</v>
      </c>
      <c r="D12">
        <v>0.99009999999999998</v>
      </c>
      <c r="E12">
        <v>1.5654999999999999</v>
      </c>
      <c r="F12">
        <v>1.0791999999999999</v>
      </c>
    </row>
    <row r="13" spans="1:6" x14ac:dyDescent="0.2">
      <c r="A13" s="53" t="s">
        <v>43</v>
      </c>
      <c r="B13" s="54"/>
      <c r="C13" s="67">
        <f t="shared" si="0"/>
        <v>9</v>
      </c>
      <c r="D13">
        <v>0.6431</v>
      </c>
      <c r="E13">
        <v>0.83220000000000005</v>
      </c>
      <c r="F13">
        <v>0.6462</v>
      </c>
    </row>
    <row r="14" spans="1:6" x14ac:dyDescent="0.2">
      <c r="A14" s="54"/>
      <c r="B14" s="54"/>
      <c r="C14" s="67">
        <f t="shared" si="0"/>
        <v>10</v>
      </c>
      <c r="D14">
        <v>1</v>
      </c>
      <c r="E14">
        <v>1</v>
      </c>
    </row>
    <row r="15" spans="1:6" x14ac:dyDescent="0.2">
      <c r="A15" s="54"/>
      <c r="B15" s="54"/>
      <c r="C15" s="67">
        <f t="shared" si="0"/>
        <v>11</v>
      </c>
      <c r="D15">
        <v>0.36559999999999998</v>
      </c>
      <c r="E15">
        <v>0.59870000000000001</v>
      </c>
      <c r="F15">
        <v>0.98619999999999997</v>
      </c>
    </row>
    <row r="16" spans="1:6" x14ac:dyDescent="0.2">
      <c r="A16" s="54"/>
      <c r="B16" s="54"/>
      <c r="C16" s="67">
        <f t="shared" si="0"/>
        <v>12</v>
      </c>
      <c r="F16">
        <v>0.12759999999999999</v>
      </c>
    </row>
    <row r="17" spans="1:6" x14ac:dyDescent="0.2">
      <c r="A17" s="55" t="s">
        <v>44</v>
      </c>
      <c r="B17" s="56"/>
      <c r="C17" s="68">
        <f>C16+1</f>
        <v>13</v>
      </c>
      <c r="D17">
        <v>0.34749999999999998</v>
      </c>
      <c r="E17">
        <v>0.2994</v>
      </c>
    </row>
    <row r="18" spans="1:6" x14ac:dyDescent="0.2">
      <c r="A18" s="56"/>
      <c r="B18" s="56"/>
      <c r="C18" s="68">
        <f t="shared" si="0"/>
        <v>14</v>
      </c>
      <c r="D18">
        <v>1.1728000000000001</v>
      </c>
      <c r="E18">
        <v>1.3472</v>
      </c>
      <c r="F18">
        <v>1.4794</v>
      </c>
    </row>
    <row r="19" spans="1:6" x14ac:dyDescent="0.2">
      <c r="A19" s="56"/>
      <c r="B19" s="56"/>
      <c r="C19" s="68">
        <f t="shared" si="0"/>
        <v>15</v>
      </c>
      <c r="D19">
        <v>0.61339999999999995</v>
      </c>
      <c r="E19">
        <v>0.29630000000000001</v>
      </c>
      <c r="F19">
        <v>0.49480000000000002</v>
      </c>
    </row>
    <row r="20" spans="1:6" x14ac:dyDescent="0.2">
      <c r="A20" s="56"/>
      <c r="B20" s="56"/>
      <c r="C20" s="68">
        <f t="shared" si="0"/>
        <v>16</v>
      </c>
    </row>
    <row r="21" spans="1:6" x14ac:dyDescent="0.2">
      <c r="A21" s="57" t="s">
        <v>45</v>
      </c>
      <c r="B21" s="58"/>
      <c r="C21" s="69">
        <f t="shared" si="0"/>
        <v>17</v>
      </c>
    </row>
    <row r="22" spans="1:6" x14ac:dyDescent="0.2">
      <c r="A22" s="58"/>
      <c r="B22" s="58"/>
      <c r="C22" s="69">
        <f t="shared" si="0"/>
        <v>18</v>
      </c>
      <c r="D22">
        <v>0.2024</v>
      </c>
      <c r="E22">
        <v>0.75790000000000002</v>
      </c>
      <c r="F22">
        <v>1.6189</v>
      </c>
    </row>
    <row r="23" spans="1:6" x14ac:dyDescent="0.2">
      <c r="A23" s="58"/>
      <c r="B23" s="58"/>
      <c r="C23" s="69">
        <f t="shared" si="0"/>
        <v>19</v>
      </c>
      <c r="D23">
        <v>0.42209999999999998</v>
      </c>
      <c r="E23">
        <v>1</v>
      </c>
      <c r="F23">
        <v>0.71450000000000002</v>
      </c>
    </row>
    <row r="24" spans="1:6" x14ac:dyDescent="0.2">
      <c r="A24" s="58"/>
      <c r="B24" s="58"/>
      <c r="C24" s="69">
        <f t="shared" si="0"/>
        <v>20</v>
      </c>
      <c r="D24">
        <v>13.299799999999999</v>
      </c>
      <c r="E24">
        <v>5.2600000000000001E-2</v>
      </c>
      <c r="F24">
        <v>0.1512</v>
      </c>
    </row>
    <row r="25" spans="1:6" x14ac:dyDescent="0.2">
      <c r="A25" s="59" t="s">
        <v>46</v>
      </c>
      <c r="B25" s="60"/>
      <c r="C25" s="70">
        <f t="shared" si="0"/>
        <v>21</v>
      </c>
      <c r="D25">
        <v>2.8744999999999998</v>
      </c>
      <c r="E25">
        <v>3.4822000000000002</v>
      </c>
      <c r="F25">
        <v>1.3754999999999999</v>
      </c>
    </row>
    <row r="26" spans="1:6" x14ac:dyDescent="0.2">
      <c r="A26" s="60"/>
      <c r="B26" s="60"/>
      <c r="C26" s="70">
        <f t="shared" si="0"/>
        <v>22</v>
      </c>
      <c r="D26">
        <v>0.86850000000000005</v>
      </c>
      <c r="E26">
        <v>1.0497000000000001</v>
      </c>
      <c r="F26">
        <v>1.4240999999999999</v>
      </c>
    </row>
    <row r="27" spans="1:6" x14ac:dyDescent="0.2">
      <c r="A27" s="60"/>
      <c r="B27" s="60"/>
      <c r="C27" s="70">
        <f t="shared" si="0"/>
        <v>23</v>
      </c>
      <c r="D27">
        <v>0.97489999999999999</v>
      </c>
      <c r="E27">
        <v>1.8532</v>
      </c>
      <c r="F27">
        <v>0.68300000000000005</v>
      </c>
    </row>
    <row r="28" spans="1:6" x14ac:dyDescent="0.2">
      <c r="A28" s="60"/>
      <c r="B28" s="60"/>
      <c r="C28" s="70">
        <f t="shared" si="0"/>
        <v>24</v>
      </c>
      <c r="D28">
        <v>3.1894999999999998</v>
      </c>
      <c r="E28">
        <v>0.76490000000000002</v>
      </c>
      <c r="F28">
        <v>1.0867</v>
      </c>
    </row>
    <row r="29" spans="1:6" x14ac:dyDescent="0.2">
      <c r="A29" s="61" t="s">
        <v>47</v>
      </c>
      <c r="B29" s="62"/>
      <c r="C29" s="71">
        <f t="shared" si="0"/>
        <v>25</v>
      </c>
      <c r="D29">
        <v>1.6395999999999999</v>
      </c>
      <c r="E29">
        <v>4.0370999999999997</v>
      </c>
      <c r="F29">
        <v>0.65669999999999995</v>
      </c>
    </row>
    <row r="30" spans="1:6" x14ac:dyDescent="0.2">
      <c r="A30" s="62"/>
      <c r="B30" s="62"/>
      <c r="C30" s="71">
        <f t="shared" si="0"/>
        <v>26</v>
      </c>
      <c r="D30">
        <v>7.3022</v>
      </c>
      <c r="E30">
        <v>10.4107</v>
      </c>
      <c r="F30">
        <v>1.8920999999999999</v>
      </c>
    </row>
    <row r="31" spans="1:6" x14ac:dyDescent="0.2">
      <c r="A31" s="62"/>
      <c r="B31" s="62"/>
      <c r="C31" s="71">
        <f t="shared" si="0"/>
        <v>27</v>
      </c>
      <c r="D31">
        <v>11.551399999999999</v>
      </c>
      <c r="E31">
        <v>5.97</v>
      </c>
      <c r="F31">
        <v>0.87960000000000005</v>
      </c>
    </row>
    <row r="32" spans="1:6" x14ac:dyDescent="0.2">
      <c r="A32" s="62"/>
      <c r="B32" s="62"/>
      <c r="C32" s="71">
        <f t="shared" si="0"/>
        <v>28</v>
      </c>
      <c r="D32">
        <v>1</v>
      </c>
      <c r="E32">
        <v>6.0000000000000001E-3</v>
      </c>
      <c r="F32">
        <v>0.54710000000000003</v>
      </c>
    </row>
    <row r="33" spans="1:8" x14ac:dyDescent="0.2">
      <c r="A33" s="63" t="s">
        <v>48</v>
      </c>
      <c r="B33" s="64"/>
      <c r="C33" s="72">
        <f>C32+1</f>
        <v>29</v>
      </c>
      <c r="D33">
        <v>0.13150000000000001</v>
      </c>
      <c r="E33">
        <v>3.0809000000000002</v>
      </c>
      <c r="F33">
        <v>2.0562</v>
      </c>
    </row>
    <row r="34" spans="1:8" x14ac:dyDescent="0.2">
      <c r="A34" s="64"/>
      <c r="B34" s="64"/>
      <c r="C34" s="72">
        <f t="shared" si="0"/>
        <v>30</v>
      </c>
      <c r="D34">
        <v>0.10150000000000001</v>
      </c>
      <c r="E34">
        <v>7.3106999999999998</v>
      </c>
      <c r="F34">
        <v>1.1837</v>
      </c>
    </row>
    <row r="35" spans="1:8" x14ac:dyDescent="0.2">
      <c r="A35" s="64"/>
      <c r="B35" s="64"/>
      <c r="C35" s="72">
        <f t="shared" si="0"/>
        <v>31</v>
      </c>
      <c r="D35">
        <v>0.38690000000000002</v>
      </c>
      <c r="E35">
        <v>8.9999999999999998E-4</v>
      </c>
      <c r="F35">
        <v>1.6529</v>
      </c>
    </row>
    <row r="36" spans="1:8" x14ac:dyDescent="0.2">
      <c r="A36" s="64"/>
      <c r="B36" s="64"/>
      <c r="C36" s="72">
        <f t="shared" si="0"/>
        <v>32</v>
      </c>
      <c r="D36">
        <v>0.27539999999999998</v>
      </c>
      <c r="E36">
        <v>1.6000000000000001E-3</v>
      </c>
      <c r="F36">
        <v>2.2578999999999998</v>
      </c>
    </row>
    <row r="44" spans="1:8" x14ac:dyDescent="0.2">
      <c r="H44" s="36" t="s">
        <v>49</v>
      </c>
    </row>
  </sheetData>
  <sheetProtection selectLockedCells="1" selectUnlockedCells="1"/>
  <mergeCells count="8">
    <mergeCell ref="A29:B32"/>
    <mergeCell ref="A33:B36"/>
    <mergeCell ref="A5:B8"/>
    <mergeCell ref="A9:B12"/>
    <mergeCell ref="A13:B16"/>
    <mergeCell ref="A17:B20"/>
    <mergeCell ref="A21:B24"/>
    <mergeCell ref="A25:B28"/>
  </mergeCells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75" zoomScaleNormal="75" workbookViewId="0">
      <selection activeCellId="1" sqref="M107 A1"/>
    </sheetView>
  </sheetViews>
  <sheetFormatPr baseColWidth="10" defaultColWidth="11" defaultRowHeight="12.75" x14ac:dyDescent="0.2"/>
  <sheetData/>
  <sheetProtection selectLockedCells="1" selectUnlockedCells="1"/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Calculs ddCT</vt:lpstr>
      <vt:lpstr>Tab</vt:lpstr>
      <vt:lpstr>Feuil3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Elève</dc:creator>
  <cp:lastModifiedBy>Edgar BAOUA-DEDRICH</cp:lastModifiedBy>
  <dcterms:created xsi:type="dcterms:W3CDTF">2023-12-01T10:35:22Z</dcterms:created>
  <dcterms:modified xsi:type="dcterms:W3CDTF">2023-12-04T10:28:36Z</dcterms:modified>
</cp:coreProperties>
</file>